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uba\квартал\Статистика - 2024\"/>
    </mc:Choice>
  </mc:AlternateContent>
  <xr:revisionPtr revIDLastSave="0" documentId="8_{7D58EC5B-6379-46F2-B9C6-B7782489E0B2}" xr6:coauthVersionLast="47" xr6:coauthVersionMax="47" xr10:uidLastSave="{00000000-0000-0000-0000-000000000000}"/>
  <bookViews>
    <workbookView xWindow="-120" yWindow="-120" windowWidth="29040" windowHeight="15840" tabRatio="904" xr2:uid="{54D88DD7-DDD0-4237-AB58-87C97DDF7A71}"/>
  </bookViews>
  <sheets>
    <sheet name="інд+дох" sheetId="1" r:id="rId1"/>
    <sheet name="В_ВЧА" sheetId="12" r:id="rId2"/>
    <sheet name="В_дох" sheetId="21" r:id="rId3"/>
    <sheet name="В_динаміка ВЧА" sheetId="14" r:id="rId4"/>
    <sheet name="В_діаграма(дох)" sheetId="25" r:id="rId5"/>
    <sheet name="І_ВЧА" sheetId="22" r:id="rId6"/>
    <sheet name="І_дох" sheetId="16" r:id="rId7"/>
    <sheet name="І_динаміка ВЧА" sheetId="17" r:id="rId8"/>
    <sheet name="І_діаграма(дох)" sheetId="7" r:id="rId9"/>
    <sheet name="3_ВЧА" sheetId="23" r:id="rId10"/>
    <sheet name="З_дох" sheetId="24" r:id="rId11"/>
    <sheet name="3_динаміка ВЧА" sheetId="20" r:id="rId12"/>
    <sheet name="З_діаграма(дох)" sheetId="10" r:id="rId13"/>
  </sheets>
  <definedNames>
    <definedName name="_18_Лют_09">#REF!</definedName>
    <definedName name="_19_Лют_09">#REF!</definedName>
    <definedName name="_19_Лют_09_ВЧА">#REF!</definedName>
    <definedName name="_xlnm._FilterDatabase" localSheetId="9" hidden="1">'3_ВЧА'!$A$2:$J$2</definedName>
    <definedName name="_xlnm._FilterDatabase" localSheetId="11" hidden="1">'3_динаміка ВЧА'!$B$34:$E$34</definedName>
    <definedName name="_xlnm._FilterDatabase" localSheetId="1" hidden="1">В_ВЧА!#REF!</definedName>
    <definedName name="_xlnm._FilterDatabase" localSheetId="3" hidden="1">'В_динаміка ВЧА'!$B$3:$G$19</definedName>
    <definedName name="_xlnm._FilterDatabase" localSheetId="4" hidden="1">'В_діаграма(дох)'!$A$1:$B$1</definedName>
    <definedName name="_xlnm._FilterDatabase" localSheetId="12" hidden="1">'З_діаграма(дох)'!$A$1:$B$1</definedName>
    <definedName name="_xlnm._FilterDatabase" localSheetId="5" hidden="1">І_ВЧА!$A$2:$J$2</definedName>
    <definedName name="_xlnm._FilterDatabase" localSheetId="7" hidden="1">'І_динаміка ВЧА'!$B$34:$E$34</definedName>
    <definedName name="_xlnm._FilterDatabase" localSheetId="8" hidden="1">'І_діаграма(дох)'!$A$1:$B$1</definedName>
    <definedName name="_xlnm._FilterDatabase" localSheetId="6" hidden="1">І_дох!$B$3:$I$3</definedName>
    <definedName name="_xlnm._FilterDatabase" localSheetId="0" hidden="1">'інд+дох'!$A$26:$C$26</definedName>
    <definedName name="cevv">#REF!</definedName>
    <definedName name="_xlnm.Print_Area" localSheetId="1">В_ВЧА!#REF!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4" l="1"/>
  <c r="E63" i="14"/>
  <c r="E64" i="14"/>
  <c r="E65" i="14"/>
  <c r="E66" i="14"/>
  <c r="D63" i="14"/>
  <c r="D64" i="14"/>
  <c r="D65" i="14"/>
  <c r="D66" i="14"/>
  <c r="C63" i="14"/>
  <c r="C64" i="14"/>
  <c r="C65" i="14"/>
  <c r="C66" i="14"/>
  <c r="B63" i="14"/>
  <c r="B64" i="14"/>
  <c r="B65" i="14"/>
  <c r="B66" i="14"/>
  <c r="E67" i="14"/>
  <c r="D67" i="14"/>
  <c r="C67" i="14"/>
  <c r="B67" i="14"/>
  <c r="E36" i="20"/>
  <c r="D36" i="20"/>
  <c r="C36" i="20"/>
  <c r="B36" i="20"/>
  <c r="F5" i="23"/>
  <c r="E5" i="23"/>
  <c r="K6" i="24"/>
  <c r="I6" i="24"/>
  <c r="G6" i="24"/>
  <c r="F6" i="24"/>
  <c r="E6" i="24"/>
  <c r="K20" i="21"/>
  <c r="C19" i="12"/>
  <c r="C23" i="12"/>
  <c r="D23" i="12" s="1"/>
  <c r="C26" i="12"/>
  <c r="D26" i="12" s="1"/>
  <c r="C27" i="12"/>
  <c r="D27" i="12"/>
  <c r="C28" i="12"/>
  <c r="D28" i="12" s="1"/>
  <c r="C29" i="12"/>
  <c r="D29" i="12"/>
  <c r="C30" i="12"/>
  <c r="D30" i="12" s="1"/>
  <c r="C31" i="12"/>
  <c r="D31" i="12"/>
  <c r="C32" i="12"/>
  <c r="D32" i="12" s="1"/>
  <c r="C33" i="12"/>
  <c r="D33" i="12"/>
  <c r="B26" i="12"/>
  <c r="B27" i="12"/>
  <c r="B28" i="12"/>
  <c r="B29" i="12"/>
  <c r="B30" i="12"/>
  <c r="B31" i="12"/>
  <c r="B32" i="12"/>
  <c r="B33" i="12"/>
  <c r="C25" i="12"/>
  <c r="D25" i="12" s="1"/>
  <c r="B25" i="12"/>
  <c r="C24" i="12"/>
  <c r="B24" i="12"/>
  <c r="E35" i="20"/>
  <c r="D35" i="20"/>
  <c r="C35" i="20"/>
  <c r="B35" i="20"/>
  <c r="E35" i="17"/>
  <c r="D35" i="17"/>
  <c r="C35" i="17"/>
  <c r="B35" i="17"/>
  <c r="E62" i="14"/>
  <c r="E61" i="14"/>
  <c r="E60" i="14"/>
  <c r="E59" i="14"/>
  <c r="E58" i="14"/>
  <c r="E68" i="14" s="1"/>
  <c r="D62" i="14"/>
  <c r="D61" i="14"/>
  <c r="D60" i="14"/>
  <c r="D59" i="14"/>
  <c r="D58" i="14"/>
  <c r="C62" i="14"/>
  <c r="C61" i="14"/>
  <c r="C60" i="14"/>
  <c r="C68" i="14" s="1"/>
  <c r="C69" i="14" s="1"/>
  <c r="C59" i="14"/>
  <c r="C58" i="14"/>
  <c r="B62" i="14"/>
  <c r="B61" i="14"/>
  <c r="B60" i="14"/>
  <c r="B59" i="14"/>
  <c r="B58" i="14"/>
  <c r="I20" i="21"/>
  <c r="H20" i="21"/>
  <c r="G20" i="21"/>
  <c r="F20" i="21"/>
  <c r="E20" i="21"/>
  <c r="D24" i="12"/>
  <c r="D19" i="12"/>
  <c r="E69" i="14" l="1"/>
</calcChain>
</file>

<file path=xl/sharedStrings.xml><?xml version="1.0" encoding="utf-8"?>
<sst xmlns="http://schemas.openxmlformats.org/spreadsheetml/2006/main" count="364" uniqueCount="120">
  <si>
    <t>Індекс ПФТС</t>
  </si>
  <si>
    <t>Індекс УБ</t>
  </si>
  <si>
    <t>Відкриті ІСІ</t>
  </si>
  <si>
    <t>Інтервальні ІСІ</t>
  </si>
  <si>
    <t>Закриті ІСІ</t>
  </si>
  <si>
    <t>CAC 40 (Франція)</t>
  </si>
  <si>
    <t>FTSE 100  (Великобританія)</t>
  </si>
  <si>
    <t>HANG SENG (Гонг-Конг)</t>
  </si>
  <si>
    <t>NIKKEI 225 (Японія)</t>
  </si>
  <si>
    <t>DAX (ФРН)</t>
  </si>
  <si>
    <t>Дата реєстрації</t>
  </si>
  <si>
    <t>Дата досягнення нормативів</t>
  </si>
  <si>
    <t>Номінал ІС, грн.</t>
  </si>
  <si>
    <t>Назва КУА</t>
  </si>
  <si>
    <t>Офіційний сайт КУА</t>
  </si>
  <si>
    <t>ТОВ КУА "Альтус ессетс актівітіс"</t>
  </si>
  <si>
    <t>ТОВ КУА "Універ Менеджмент"</t>
  </si>
  <si>
    <t>ОТП Класичний</t>
  </si>
  <si>
    <t>ТОВ КУА "ОТП Капітал"</t>
  </si>
  <si>
    <t>ТОВ КУА "ТАСК-Інвест"</t>
  </si>
  <si>
    <t>н.д.</t>
  </si>
  <si>
    <t>Надбання</t>
  </si>
  <si>
    <t>Назва фонду</t>
  </si>
  <si>
    <t xml:space="preserve">Вартість чистих активів </t>
  </si>
  <si>
    <t>Кількість інвестиційних сертифікатів в обігу</t>
  </si>
  <si>
    <t>зміна, %</t>
  </si>
  <si>
    <t>зміна, шт.</t>
  </si>
  <si>
    <t>Середня доходність фондів</t>
  </si>
  <si>
    <t>Депозити у євро</t>
  </si>
  <si>
    <t>Депозити у дол. США</t>
  </si>
  <si>
    <t>Депозити у грн.</t>
  </si>
  <si>
    <t>http://www.task.ua/</t>
  </si>
  <si>
    <t>Форма</t>
  </si>
  <si>
    <t>Вид</t>
  </si>
  <si>
    <t>недиверс.</t>
  </si>
  <si>
    <t>пайовий</t>
  </si>
  <si>
    <t>N з/п</t>
  </si>
  <si>
    <t>ВЧА, грн.</t>
  </si>
  <si>
    <t>Кількість ІС в обігу, шт.</t>
  </si>
  <si>
    <t>ВЧА на один ІС, грн.</t>
  </si>
  <si>
    <t>ТОВ КУА "Альтус Ассетс Актівітіс"</t>
  </si>
  <si>
    <t>http://univer.ua/</t>
  </si>
  <si>
    <t>ТОВ КУА "АРТ - КАПІТАЛ Менеджмент"</t>
  </si>
  <si>
    <t>http://otpcapital.com.ua/</t>
  </si>
  <si>
    <t>Разом</t>
  </si>
  <si>
    <t>х</t>
  </si>
  <si>
    <t>з початку діяльності фонду</t>
  </si>
  <si>
    <t>зміна, тис. грн.</t>
  </si>
  <si>
    <t>Чистий притік/відтік капіталу, тис. грн.</t>
  </si>
  <si>
    <t>Інші</t>
  </si>
  <si>
    <t>Зміна ВЧА, тис. грн.</t>
  </si>
  <si>
    <t>Зміна ВЧА, %</t>
  </si>
  <si>
    <t>Період</t>
  </si>
  <si>
    <t>ОТП Фонд Акцій</t>
  </si>
  <si>
    <t>Софіївський</t>
  </si>
  <si>
    <t>Альтус-Збалансований</t>
  </si>
  <si>
    <t>http://www.altus.ua/</t>
  </si>
  <si>
    <t>Альтус-Депозит</t>
  </si>
  <si>
    <t>Кількість ЦП в обігу, шт.</t>
  </si>
  <si>
    <t>ВЧА на один ЦП, грн.</t>
  </si>
  <si>
    <t>Номінал ЦП, грн.</t>
  </si>
  <si>
    <t>Кількість цінних паперів в обігу</t>
  </si>
  <si>
    <t>Доходність інвестиційних сертифікатів</t>
  </si>
  <si>
    <t>Зміна з початку року</t>
  </si>
  <si>
    <t>ВСІ</t>
  </si>
  <si>
    <t>ТОВ КУА "Всесвіт"</t>
  </si>
  <si>
    <t>http://www.vseswit.com.ua/</t>
  </si>
  <si>
    <t>КІНТО-Класичний</t>
  </si>
  <si>
    <t>http://www.kinto.com/</t>
  </si>
  <si>
    <t>КІНТО-Еквіті</t>
  </si>
  <si>
    <t>ТОВ КУА "ІВЕКС ЕССЕТ МЕНЕДЖМЕНТ"</t>
  </si>
  <si>
    <t>УНІВЕР.УА/Ярослав Мудрий: Фонд Акцiй</t>
  </si>
  <si>
    <t>УНIВЕР.УА/Михайло Грушевський: Фонд Державних Паперiв</t>
  </si>
  <si>
    <t>УНIВЕР.УА/Тарас Шевченко: Фонд Заощаджень</t>
  </si>
  <si>
    <t>УНІВЕР.УА/Володимир Великий: Фонд Збалансований</t>
  </si>
  <si>
    <t>Індекс Української Біржі</t>
  </si>
  <si>
    <t>Індекс</t>
  </si>
  <si>
    <t>http://www.am.eavex.com.ua/</t>
  </si>
  <si>
    <t>1 місяць*</t>
  </si>
  <si>
    <t>Назва фонду*</t>
  </si>
  <si>
    <t>1 рік</t>
  </si>
  <si>
    <t>Зміна за місяць</t>
  </si>
  <si>
    <t>1 місяць</t>
  </si>
  <si>
    <t>з початку діяльності фонду, % річних (середня)*</t>
  </si>
  <si>
    <t>* Показник "з початку діяльності фонду, % річних (середня)" розраховується за формулою складного відсотка.</t>
  </si>
  <si>
    <t>** Оскільки фонд був визнаний менше року тому, показник "з початку діяльності фонду, % річних (середня)" не є репрезентативним для цього фонду.</t>
  </si>
  <si>
    <t>Доходність</t>
  </si>
  <si>
    <t>ПрАТ “КІНТО”</t>
  </si>
  <si>
    <t>(*) Усі фонди - диверсифіковані пайові.</t>
  </si>
  <si>
    <t>Чистий притік/відтік капіталу за місяць, тис. грн.</t>
  </si>
  <si>
    <t>http://am.artcapital.ua/</t>
  </si>
  <si>
    <t>3 місяці</t>
  </si>
  <si>
    <t>6 місяців</t>
  </si>
  <si>
    <t>з початку року</t>
  </si>
  <si>
    <t>КІНТО-Казначейський</t>
  </si>
  <si>
    <t>Середнє значення</t>
  </si>
  <si>
    <t>"Золотий" депозит (за офіційним курсом золота)</t>
  </si>
  <si>
    <t>Відкриті фонди. Ренкінг за ВЧА</t>
  </si>
  <si>
    <t>Доходність відкритих фондів. Сортування за датою досягнення нормативів</t>
  </si>
  <si>
    <t>Динаміка відкритих фондів. Ренкінг за чистим притоком</t>
  </si>
  <si>
    <t>Інтервальні фонди. Ренкінг за ВЧА</t>
  </si>
  <si>
    <t>Доходність інтервальних фондів. Сортування за датою досягнення нормативів</t>
  </si>
  <si>
    <t>Динаміка інтервальних фондів. Ренкінг за чистим притоком</t>
  </si>
  <si>
    <t>Закриті фонди. Ренкінг за ВЧА</t>
  </si>
  <si>
    <t>Доходність закритих фондів. Сортування за датою досягнення нормативів</t>
  </si>
  <si>
    <t>Динаміка закритих фондів. Ренкінг за чистим притоком</t>
  </si>
  <si>
    <t>ТАСК Ресурс</t>
  </si>
  <si>
    <t>SHANGHAI SE COMPOSITE (Китай)</t>
  </si>
  <si>
    <t>Аргентум</t>
  </si>
  <si>
    <t>ТОВ КУА "ОЗОН"</t>
  </si>
  <si>
    <t>http://ozoncap.com/</t>
  </si>
  <si>
    <t>КІНТО-Голд</t>
  </si>
  <si>
    <t>спец. банк. мет.</t>
  </si>
  <si>
    <t>ПрАТ "КІНТО"</t>
  </si>
  <si>
    <t>DJI (США)</t>
  </si>
  <si>
    <t>S&amp;P 500 (США)</t>
  </si>
  <si>
    <t>липень</t>
  </si>
  <si>
    <t>серпень</t>
  </si>
  <si>
    <t>з початку 2024 року</t>
  </si>
  <si>
    <t>WIG20 (Польща)*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</si>
</sst>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6" formatCode="#,##0.00&quot; грн.&quot;;\-#,##0.00&quot; грн.&quot;"/>
  </numFmts>
  <fonts count="23" x14ac:knownFonts="1">
    <font>
      <sz val="10"/>
      <name val="Arial Cyr"/>
      <charset val="204"/>
    </font>
    <font>
      <sz val="10"/>
      <name val="Arial Cyr"/>
      <charset val="204"/>
    </font>
    <font>
      <u/>
      <sz val="10"/>
      <color indexed="12"/>
      <name val="Arial Cyr"/>
      <charset val="204"/>
    </font>
    <font>
      <sz val="10"/>
      <color indexed="8"/>
      <name val="MS Sans Serif"/>
      <charset val="204"/>
    </font>
    <font>
      <u/>
      <sz val="10"/>
      <color indexed="36"/>
      <name val="Arial Cyr"/>
      <charset val="204"/>
    </font>
    <font>
      <b/>
      <sz val="10"/>
      <name val="Arial Cyr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name val="Arial Cyr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8"/>
      <name val="Arial Cyr"/>
      <charset val="204"/>
    </font>
    <font>
      <sz val="11"/>
      <name val="Arial Cyr"/>
      <charset val="204"/>
    </font>
    <font>
      <sz val="10"/>
      <color indexed="8"/>
      <name val="Arial"/>
      <charset val="204"/>
    </font>
    <font>
      <sz val="11"/>
      <color indexed="8"/>
      <name val="Arial"/>
      <charset val="204"/>
    </font>
    <font>
      <u/>
      <sz val="11"/>
      <color indexed="12"/>
      <name val="Arial Cyr"/>
      <charset val="204"/>
    </font>
    <font>
      <u/>
      <sz val="11"/>
      <color indexed="12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Arial Cyr"/>
      <family val="2"/>
      <charset val="204"/>
    </font>
    <font>
      <sz val="11"/>
      <name val="Arial Cyr"/>
      <family val="2"/>
      <charset val="204"/>
    </font>
    <font>
      <b/>
      <sz val="11"/>
      <color indexed="8"/>
      <name val="Arial"/>
      <family val="2"/>
      <charset val="204"/>
    </font>
    <font>
      <sz val="11"/>
      <color indexed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/>
      <right style="dotted">
        <color indexed="55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23"/>
      </left>
      <right/>
      <top style="medium">
        <color indexed="21"/>
      </top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 style="dotted">
        <color indexed="55"/>
      </bottom>
      <diagonal/>
    </border>
    <border>
      <left/>
      <right/>
      <top style="medium">
        <color indexed="21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dotted">
        <color indexed="55"/>
      </bottom>
      <diagonal/>
    </border>
    <border>
      <left style="dotted">
        <color indexed="23"/>
      </left>
      <right/>
      <top/>
      <bottom style="medium">
        <color indexed="21"/>
      </bottom>
      <diagonal/>
    </border>
    <border>
      <left/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dotted">
        <color indexed="23"/>
      </bottom>
      <diagonal/>
    </border>
    <border>
      <left style="dotted">
        <color indexed="23"/>
      </left>
      <right/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/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medium">
        <color indexed="21"/>
      </top>
      <bottom style="medium">
        <color indexed="21"/>
      </bottom>
      <diagonal/>
    </border>
    <border>
      <left/>
      <right style="dotted">
        <color indexed="23"/>
      </right>
      <top style="medium">
        <color indexed="21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/>
      <bottom style="medium">
        <color indexed="21"/>
      </bottom>
      <diagonal/>
    </border>
    <border>
      <left/>
      <right style="dotted">
        <color indexed="23"/>
      </right>
      <top/>
      <bottom/>
      <diagonal/>
    </border>
    <border>
      <left style="dotted">
        <color indexed="23"/>
      </left>
      <right style="dotted">
        <color indexed="23"/>
      </right>
      <top/>
      <bottom/>
      <diagonal/>
    </border>
    <border>
      <left style="dotted">
        <color indexed="23"/>
      </left>
      <right/>
      <top/>
      <bottom/>
      <diagonal/>
    </border>
    <border>
      <left style="dotted">
        <color indexed="55"/>
      </left>
      <right/>
      <top style="dotted">
        <color indexed="55"/>
      </top>
      <bottom style="dotted">
        <color indexed="55"/>
      </bottom>
      <diagonal/>
    </border>
    <border>
      <left/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 style="dotted">
        <color indexed="55"/>
      </right>
      <top style="dotted">
        <color indexed="55"/>
      </top>
      <bottom style="medium">
        <color indexed="21"/>
      </bottom>
      <diagonal/>
    </border>
    <border>
      <left style="dotted">
        <color indexed="55"/>
      </left>
      <right/>
      <top style="dotted">
        <color indexed="55"/>
      </top>
      <bottom style="medium">
        <color indexed="21"/>
      </bottom>
      <diagonal/>
    </border>
    <border>
      <left/>
      <right/>
      <top/>
      <bottom style="medium">
        <color indexed="21"/>
      </bottom>
      <diagonal/>
    </border>
    <border>
      <left/>
      <right style="dotted">
        <color indexed="55"/>
      </right>
      <top style="dotted">
        <color indexed="55"/>
      </top>
      <bottom/>
      <diagonal/>
    </border>
    <border>
      <left style="dotted">
        <color indexed="55"/>
      </left>
      <right/>
      <top style="dotted">
        <color indexed="55"/>
      </top>
      <bottom/>
      <diagonal/>
    </border>
    <border>
      <left/>
      <right/>
      <top style="dotted">
        <color indexed="55"/>
      </top>
      <bottom style="medium">
        <color indexed="38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/>
      <diagonal/>
    </border>
    <border>
      <left style="dotted">
        <color indexed="23"/>
      </left>
      <right/>
      <top style="medium">
        <color indexed="38"/>
      </top>
      <bottom/>
      <diagonal/>
    </border>
    <border>
      <left/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dotted">
        <color indexed="55"/>
      </top>
      <bottom style="medium">
        <color indexed="21"/>
      </bottom>
      <diagonal/>
    </border>
    <border>
      <left style="dotted">
        <color indexed="23"/>
      </left>
      <right/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21"/>
      </top>
      <bottom/>
      <diagonal/>
    </border>
    <border>
      <left style="dotted">
        <color indexed="23"/>
      </left>
      <right/>
      <top style="medium">
        <color indexed="21"/>
      </top>
      <bottom/>
      <diagonal/>
    </border>
    <border>
      <left/>
      <right/>
      <top style="dotted">
        <color indexed="55"/>
      </top>
      <bottom style="dotted">
        <color indexed="55"/>
      </bottom>
      <diagonal/>
    </border>
    <border>
      <left/>
      <right/>
      <top/>
      <bottom style="medium">
        <color indexed="38"/>
      </bottom>
      <diagonal/>
    </border>
    <border>
      <left style="dotted">
        <color indexed="55"/>
      </left>
      <right/>
      <top style="medium">
        <color indexed="21"/>
      </top>
      <bottom style="dotted">
        <color indexed="55"/>
      </bottom>
      <diagonal/>
    </border>
    <border>
      <left/>
      <right style="dotted">
        <color indexed="23"/>
      </right>
      <top/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10"/>
      </bottom>
      <diagonal/>
    </border>
    <border>
      <left style="dotted">
        <color indexed="23"/>
      </left>
      <right/>
      <top style="dotted">
        <color indexed="23"/>
      </top>
      <bottom style="thin">
        <color indexed="10"/>
      </bottom>
      <diagonal/>
    </border>
    <border>
      <left/>
      <right style="dotted">
        <color indexed="23"/>
      </right>
      <top style="dotted">
        <color indexed="23"/>
      </top>
      <bottom style="thin">
        <color indexed="64"/>
      </bottom>
      <diagonal/>
    </border>
    <border>
      <left style="dotted">
        <color indexed="23"/>
      </left>
      <right style="dotted">
        <color indexed="23"/>
      </right>
      <top style="dotted">
        <color indexed="23"/>
      </top>
      <bottom style="thin">
        <color indexed="64"/>
      </bottom>
      <diagonal/>
    </border>
    <border>
      <left/>
      <right style="dotted">
        <color indexed="23"/>
      </right>
      <top style="dotted">
        <color indexed="23"/>
      </top>
      <bottom style="medium">
        <color indexed="21"/>
      </bottom>
      <diagonal/>
    </border>
    <border>
      <left style="dotted">
        <color indexed="23"/>
      </left>
      <right style="dotted">
        <color indexed="55"/>
      </right>
      <top style="dotted">
        <color indexed="23"/>
      </top>
      <bottom style="dotted">
        <color indexed="23"/>
      </bottom>
      <diagonal/>
    </border>
    <border>
      <left/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 style="dotted">
        <color indexed="23"/>
      </right>
      <top style="dotted">
        <color indexed="23"/>
      </top>
      <bottom/>
      <diagonal/>
    </border>
    <border>
      <left style="dotted">
        <color indexed="23"/>
      </left>
      <right/>
      <top style="dotted">
        <color indexed="23"/>
      </top>
      <bottom/>
      <diagonal/>
    </border>
    <border>
      <left/>
      <right/>
      <top style="dotted">
        <color indexed="55"/>
      </top>
      <bottom/>
      <diagonal/>
    </border>
    <border>
      <left/>
      <right/>
      <top style="medium">
        <color indexed="38"/>
      </top>
      <bottom style="medium">
        <color indexed="38"/>
      </bottom>
      <diagonal/>
    </border>
    <border>
      <left/>
      <right style="dotted">
        <color indexed="55"/>
      </right>
      <top/>
      <bottom/>
      <diagonal/>
    </border>
    <border>
      <left style="dotted">
        <color indexed="55"/>
      </left>
      <right style="dotted">
        <color indexed="55"/>
      </right>
      <top/>
      <bottom/>
      <diagonal/>
    </border>
    <border>
      <left style="dotted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dotted">
        <color indexed="55"/>
      </right>
      <top/>
      <bottom style="medium">
        <color indexed="21"/>
      </bottom>
      <diagonal/>
    </border>
    <border>
      <left/>
      <right/>
      <top style="medium">
        <color indexed="21"/>
      </top>
      <bottom/>
      <diagonal/>
    </border>
    <border>
      <left/>
      <right style="dotted">
        <color indexed="23"/>
      </right>
      <top style="medium">
        <color indexed="21"/>
      </top>
      <bottom/>
      <diagonal/>
    </border>
    <border>
      <left/>
      <right/>
      <top style="medium">
        <color indexed="38"/>
      </top>
      <bottom/>
      <diagonal/>
    </border>
    <border>
      <left/>
      <right style="dotted">
        <color indexed="23"/>
      </right>
      <top style="medium">
        <color indexed="38"/>
      </top>
      <bottom style="medium">
        <color indexed="21"/>
      </bottom>
      <diagonal/>
    </border>
    <border>
      <left style="dotted">
        <color indexed="23"/>
      </left>
      <right style="dotted">
        <color indexed="23"/>
      </right>
      <top style="medium">
        <color indexed="38"/>
      </top>
      <bottom style="medium">
        <color indexed="21"/>
      </bottom>
      <diagonal/>
    </border>
    <border>
      <left/>
      <right style="dotted">
        <color indexed="23"/>
      </right>
      <top style="medium">
        <color indexed="38"/>
      </top>
      <bottom/>
      <diagonal/>
    </border>
    <border>
      <left/>
      <right style="dotted">
        <color indexed="23"/>
      </right>
      <top style="medium">
        <color indexed="21"/>
      </top>
      <bottom style="dotted">
        <color indexed="23"/>
      </bottom>
      <diagonal/>
    </border>
    <border>
      <left style="dotted">
        <color indexed="23"/>
      </left>
      <right/>
      <top style="medium">
        <color indexed="21"/>
      </top>
      <bottom style="dotted">
        <color indexed="23"/>
      </bottom>
      <diagonal/>
    </border>
  </borders>
  <cellStyleXfs count="1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4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1">
    <xf numFmtId="0" fontId="0" fillId="0" borderId="0" xfId="0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10" fontId="1" fillId="0" borderId="0" xfId="0" applyNumberFormat="1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horizontal="right" vertical="center"/>
    </xf>
    <xf numFmtId="0" fontId="9" fillId="0" borderId="0" xfId="0" applyFont="1" applyBorder="1" applyAlignment="1">
      <alignment horizontal="left" vertical="center" wrapText="1"/>
    </xf>
    <xf numFmtId="10" fontId="9" fillId="0" borderId="0" xfId="10" applyNumberFormat="1" applyFont="1" applyFill="1" applyBorder="1" applyAlignment="1">
      <alignment horizontal="right" vertical="center"/>
    </xf>
    <xf numFmtId="10" fontId="5" fillId="0" borderId="0" xfId="0" applyNumberFormat="1" applyFont="1" applyBorder="1"/>
    <xf numFmtId="0" fontId="0" fillId="0" borderId="0" xfId="0" applyBorder="1"/>
    <xf numFmtId="0" fontId="8" fillId="0" borderId="0" xfId="0" applyFont="1"/>
    <xf numFmtId="3" fontId="10" fillId="0" borderId="0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 indent="1"/>
    </xf>
    <xf numFmtId="3" fontId="10" fillId="0" borderId="0" xfId="0" applyNumberFormat="1" applyFont="1" applyAlignment="1">
      <alignment horizontal="right" vertical="center" indent="1"/>
    </xf>
    <xf numFmtId="0" fontId="11" fillId="0" borderId="6" xfId="0" applyFont="1" applyBorder="1" applyAlignment="1">
      <alignment horizontal="center" vertical="center" wrapText="1"/>
    </xf>
    <xf numFmtId="14" fontId="11" fillId="0" borderId="7" xfId="0" applyNumberFormat="1" applyFont="1" applyBorder="1" applyAlignment="1">
      <alignment horizontal="center" vertical="center" wrapText="1"/>
    </xf>
    <xf numFmtId="0" fontId="15" fillId="0" borderId="5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14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3" fillId="0" borderId="0" xfId="0" applyFont="1" applyFill="1" applyBorder="1"/>
    <xf numFmtId="14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wrapText="1" shrinkToFit="1"/>
    </xf>
    <xf numFmtId="4" fontId="10" fillId="0" borderId="11" xfId="0" applyNumberFormat="1" applyFont="1" applyFill="1" applyBorder="1" applyAlignment="1">
      <alignment horizontal="right" vertical="center" indent="1"/>
    </xf>
    <xf numFmtId="3" fontId="10" fillId="0" borderId="11" xfId="0" applyNumberFormat="1" applyFont="1" applyFill="1" applyBorder="1" applyAlignment="1">
      <alignment horizontal="right" vertical="center" indent="1"/>
    </xf>
    <xf numFmtId="4" fontId="10" fillId="0" borderId="12" xfId="0" applyNumberFormat="1" applyFont="1" applyFill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horizontal="right" vertical="center" indent="1"/>
    </xf>
    <xf numFmtId="0" fontId="11" fillId="0" borderId="13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/>
    </xf>
    <xf numFmtId="0" fontId="11" fillId="0" borderId="14" xfId="0" applyFont="1" applyBorder="1" applyAlignment="1">
      <alignment horizontal="center" vertical="center" wrapText="1"/>
    </xf>
    <xf numFmtId="3" fontId="10" fillId="0" borderId="0" xfId="0" applyNumberFormat="1" applyFont="1" applyFill="1" applyBorder="1" applyAlignment="1">
      <alignment horizontal="right" vertical="center" indent="1"/>
    </xf>
    <xf numFmtId="14" fontId="10" fillId="0" borderId="0" xfId="0" applyNumberFormat="1" applyFont="1" applyFill="1" applyBorder="1" applyAlignment="1">
      <alignment horizontal="center"/>
    </xf>
    <xf numFmtId="0" fontId="11" fillId="0" borderId="13" xfId="0" applyFont="1" applyFill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7" fillId="0" borderId="0" xfId="1" applyFont="1" applyFill="1" applyBorder="1" applyAlignment="1" applyProtection="1">
      <alignment horizontal="left" vertical="center"/>
    </xf>
    <xf numFmtId="0" fontId="7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 indent="1"/>
    </xf>
    <xf numFmtId="4" fontId="10" fillId="0" borderId="0" xfId="0" applyNumberFormat="1" applyFont="1" applyFill="1" applyBorder="1" applyAlignment="1">
      <alignment vertical="center"/>
    </xf>
    <xf numFmtId="0" fontId="15" fillId="0" borderId="0" xfId="4" applyFont="1" applyFill="1" applyBorder="1" applyAlignment="1">
      <alignment vertical="center" wrapText="1"/>
    </xf>
    <xf numFmtId="10" fontId="15" fillId="0" borderId="0" xfId="5" applyNumberFormat="1" applyFont="1" applyFill="1" applyBorder="1" applyAlignment="1">
      <alignment horizontal="center" vertical="center" wrapText="1"/>
    </xf>
    <xf numFmtId="4" fontId="18" fillId="0" borderId="16" xfId="0" applyNumberFormat="1" applyFont="1" applyFill="1" applyBorder="1" applyAlignment="1">
      <alignment horizontal="center" vertical="center"/>
    </xf>
    <xf numFmtId="10" fontId="5" fillId="0" borderId="0" xfId="0" applyNumberFormat="1" applyFont="1" applyBorder="1" applyAlignment="1">
      <alignment horizontal="center"/>
    </xf>
    <xf numFmtId="10" fontId="0" fillId="0" borderId="0" xfId="0" applyNumberFormat="1" applyFill="1" applyBorder="1"/>
    <xf numFmtId="0" fontId="11" fillId="0" borderId="9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14" fontId="10" fillId="0" borderId="0" xfId="0" applyNumberFormat="1" applyFont="1" applyAlignment="1">
      <alignment horizontal="center" vertical="center"/>
    </xf>
    <xf numFmtId="10" fontId="15" fillId="0" borderId="20" xfId="5" applyNumberFormat="1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10" fontId="10" fillId="0" borderId="0" xfId="0" applyNumberFormat="1" applyFont="1" applyFill="1" applyBorder="1"/>
    <xf numFmtId="0" fontId="10" fillId="0" borderId="0" xfId="0" applyFont="1" applyAlignment="1">
      <alignment horizontal="left"/>
    </xf>
    <xf numFmtId="0" fontId="10" fillId="0" borderId="0" xfId="0" applyFont="1"/>
    <xf numFmtId="0" fontId="6" fillId="0" borderId="6" xfId="0" applyFont="1" applyBorder="1" applyAlignment="1">
      <alignment vertical="center" wrapText="1"/>
    </xf>
    <xf numFmtId="0" fontId="7" fillId="0" borderId="0" xfId="0" applyFont="1"/>
    <xf numFmtId="186" fontId="3" fillId="0" borderId="0" xfId="2" applyNumberFormat="1" applyFont="1" applyFill="1" applyBorder="1" applyAlignment="1">
      <alignment horizontal="right" wrapText="1"/>
    </xf>
    <xf numFmtId="0" fontId="10" fillId="0" borderId="0" xfId="0" applyFont="1" applyBorder="1"/>
    <xf numFmtId="0" fontId="15" fillId="0" borderId="21" xfId="4" applyFont="1" applyFill="1" applyBorder="1" applyAlignment="1">
      <alignment vertical="center" wrapText="1"/>
    </xf>
    <xf numFmtId="10" fontId="15" fillId="0" borderId="22" xfId="5" applyNumberFormat="1" applyFont="1" applyFill="1" applyBorder="1" applyAlignment="1">
      <alignment horizontal="center" vertical="center" wrapText="1"/>
    </xf>
    <xf numFmtId="10" fontId="15" fillId="0" borderId="23" xfId="5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horizontal="right" vertical="center"/>
    </xf>
    <xf numFmtId="0" fontId="15" fillId="0" borderId="8" xfId="3" applyFont="1" applyFill="1" applyBorder="1" applyAlignment="1">
      <alignment vertical="center" wrapText="1"/>
    </xf>
    <xf numFmtId="4" fontId="15" fillId="0" borderId="8" xfId="3" applyNumberFormat="1" applyFont="1" applyFill="1" applyBorder="1" applyAlignment="1">
      <alignment horizontal="right" vertical="center" wrapText="1" indent="1"/>
    </xf>
    <xf numFmtId="3" fontId="15" fillId="0" borderId="8" xfId="3" applyNumberFormat="1" applyFont="1" applyFill="1" applyBorder="1" applyAlignment="1">
      <alignment horizontal="right" vertical="center" wrapText="1" indent="1"/>
    </xf>
    <xf numFmtId="0" fontId="16" fillId="0" borderId="20" xfId="1" applyFont="1" applyFill="1" applyBorder="1" applyAlignment="1" applyProtection="1">
      <alignment vertical="center" wrapText="1"/>
    </xf>
    <xf numFmtId="0" fontId="15" fillId="0" borderId="25" xfId="4" applyFont="1" applyFill="1" applyBorder="1" applyAlignment="1">
      <alignment vertical="center" wrapText="1"/>
    </xf>
    <xf numFmtId="10" fontId="15" fillId="0" borderId="26" xfId="5" applyNumberFormat="1" applyFont="1" applyFill="1" applyBorder="1" applyAlignment="1">
      <alignment horizontal="center" vertical="center" wrapText="1"/>
    </xf>
    <xf numFmtId="0" fontId="10" fillId="0" borderId="27" xfId="0" applyFont="1" applyFill="1" applyBorder="1" applyAlignment="1">
      <alignment vertical="center"/>
    </xf>
    <xf numFmtId="0" fontId="10" fillId="0" borderId="28" xfId="0" applyFont="1" applyBorder="1" applyAlignment="1">
      <alignment vertical="center"/>
    </xf>
    <xf numFmtId="0" fontId="0" fillId="0" borderId="29" xfId="0" applyBorder="1"/>
    <xf numFmtId="0" fontId="11" fillId="0" borderId="30" xfId="0" applyFont="1" applyFill="1" applyBorder="1" applyAlignment="1">
      <alignment horizontal="center" vertical="center" wrapText="1" shrinkToFit="1"/>
    </xf>
    <xf numFmtId="4" fontId="11" fillId="0" borderId="31" xfId="0" applyNumberFormat="1" applyFont="1" applyFill="1" applyBorder="1" applyAlignment="1">
      <alignment horizontal="right" vertical="center" indent="1"/>
    </xf>
    <xf numFmtId="3" fontId="11" fillId="0" borderId="32" xfId="0" applyNumberFormat="1" applyFont="1" applyFill="1" applyBorder="1" applyAlignment="1">
      <alignment horizontal="right" vertical="center" indent="1"/>
    </xf>
    <xf numFmtId="4" fontId="11" fillId="0" borderId="33" xfId="0" applyNumberFormat="1" applyFont="1" applyFill="1" applyBorder="1" applyAlignment="1">
      <alignment horizontal="right" vertical="center" indent="1"/>
    </xf>
    <xf numFmtId="10" fontId="10" fillId="0" borderId="11" xfId="11" applyNumberFormat="1" applyFont="1" applyFill="1" applyBorder="1" applyAlignment="1">
      <alignment horizontal="right" vertical="center" indent="1"/>
    </xf>
    <xf numFmtId="10" fontId="11" fillId="0" borderId="16" xfId="0" applyNumberFormat="1" applyFont="1" applyFill="1" applyBorder="1" applyAlignment="1">
      <alignment horizontal="right" vertical="center" indent="1"/>
    </xf>
    <xf numFmtId="4" fontId="21" fillId="0" borderId="16" xfId="7" applyNumberFormat="1" applyFont="1" applyFill="1" applyBorder="1" applyAlignment="1">
      <alignment horizontal="right" vertical="center" wrapText="1" indent="1"/>
    </xf>
    <xf numFmtId="3" fontId="21" fillId="0" borderId="16" xfId="7" applyNumberFormat="1" applyFont="1" applyFill="1" applyBorder="1" applyAlignment="1">
      <alignment horizontal="right" vertical="center" wrapText="1" indent="1"/>
    </xf>
    <xf numFmtId="10" fontId="15" fillId="0" borderId="8" xfId="5" applyNumberFormat="1" applyFont="1" applyFill="1" applyBorder="1" applyAlignment="1">
      <alignment horizontal="right" vertical="center" wrapText="1" indent="1"/>
    </xf>
    <xf numFmtId="0" fontId="6" fillId="0" borderId="0" xfId="0" applyFont="1" applyBorder="1" applyAlignment="1">
      <alignment horizontal="left" vertical="center"/>
    </xf>
    <xf numFmtId="0" fontId="10" fillId="0" borderId="34" xfId="0" applyFont="1" applyBorder="1" applyAlignment="1">
      <alignment vertical="center"/>
    </xf>
    <xf numFmtId="14" fontId="10" fillId="0" borderId="34" xfId="0" applyNumberFormat="1" applyFont="1" applyBorder="1" applyAlignment="1">
      <alignment horizontal="center" vertical="center"/>
    </xf>
    <xf numFmtId="14" fontId="10" fillId="0" borderId="35" xfId="0" applyNumberFormat="1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14" fontId="15" fillId="0" borderId="8" xfId="4" applyNumberFormat="1" applyFont="1" applyFill="1" applyBorder="1" applyAlignment="1">
      <alignment horizontal="center" vertical="center" wrapText="1"/>
    </xf>
    <xf numFmtId="10" fontId="15" fillId="0" borderId="36" xfId="8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Fill="1" applyBorder="1" applyAlignment="1">
      <alignment horizontal="center" vertical="center"/>
    </xf>
    <xf numFmtId="10" fontId="10" fillId="0" borderId="0" xfId="0" applyNumberFormat="1" applyFont="1" applyAlignment="1">
      <alignment vertical="center"/>
    </xf>
    <xf numFmtId="4" fontId="15" fillId="0" borderId="8" xfId="3" applyNumberFormat="1" applyFont="1" applyFill="1" applyBorder="1" applyAlignment="1">
      <alignment horizontal="center" vertical="center" wrapText="1"/>
    </xf>
    <xf numFmtId="3" fontId="15" fillId="0" borderId="8" xfId="3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4" fontId="11" fillId="0" borderId="32" xfId="0" applyNumberFormat="1" applyFont="1" applyFill="1" applyBorder="1" applyAlignment="1">
      <alignment horizontal="right" vertical="center" indent="1"/>
    </xf>
    <xf numFmtId="0" fontId="10" fillId="0" borderId="37" xfId="0" applyFont="1" applyFill="1" applyBorder="1" applyAlignment="1">
      <alignment vertical="center"/>
    </xf>
    <xf numFmtId="4" fontId="11" fillId="0" borderId="23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Fill="1" applyBorder="1" applyAlignment="1">
      <alignment vertical="center"/>
    </xf>
    <xf numFmtId="4" fontId="10" fillId="0" borderId="11" xfId="0" applyNumberFormat="1" applyFont="1" applyFill="1" applyBorder="1" applyAlignment="1">
      <alignment vertical="center"/>
    </xf>
    <xf numFmtId="4" fontId="10" fillId="0" borderId="12" xfId="0" applyNumberFormat="1" applyFont="1" applyFill="1" applyBorder="1" applyAlignment="1">
      <alignment vertical="center"/>
    </xf>
    <xf numFmtId="10" fontId="10" fillId="0" borderId="38" xfId="0" applyNumberFormat="1" applyFont="1" applyBorder="1" applyAlignment="1">
      <alignment horizontal="right" vertical="center" indent="1"/>
    </xf>
    <xf numFmtId="10" fontId="10" fillId="0" borderId="20" xfId="0" applyNumberFormat="1" applyFont="1" applyBorder="1" applyAlignment="1">
      <alignment horizontal="right" vertical="center" indent="1"/>
    </xf>
    <xf numFmtId="0" fontId="10" fillId="0" borderId="39" xfId="0" applyFont="1" applyFill="1" applyBorder="1" applyAlignment="1">
      <alignment horizontal="left" vertical="center" wrapText="1" shrinkToFit="1"/>
    </xf>
    <xf numFmtId="0" fontId="10" fillId="0" borderId="40" xfId="0" applyFont="1" applyFill="1" applyBorder="1" applyAlignment="1">
      <alignment horizontal="left" vertical="center" wrapText="1" shrinkToFit="1"/>
    </xf>
    <xf numFmtId="4" fontId="10" fillId="0" borderId="41" xfId="0" applyNumberFormat="1" applyFont="1" applyFill="1" applyBorder="1" applyAlignment="1">
      <alignment horizontal="right" vertical="center" indent="1"/>
    </xf>
    <xf numFmtId="10" fontId="10" fillId="0" borderId="41" xfId="11" applyNumberFormat="1" applyFont="1" applyFill="1" applyBorder="1" applyAlignment="1">
      <alignment horizontal="right" vertical="center" indent="1"/>
    </xf>
    <xf numFmtId="4" fontId="10" fillId="0" borderId="42" xfId="0" applyNumberFormat="1" applyFont="1" applyFill="1" applyBorder="1" applyAlignment="1">
      <alignment horizontal="right" vertical="center" indent="1"/>
    </xf>
    <xf numFmtId="10" fontId="10" fillId="0" borderId="0" xfId="0" applyNumberFormat="1" applyFont="1" applyAlignment="1">
      <alignment horizontal="right" vertical="center" indent="1"/>
    </xf>
    <xf numFmtId="0" fontId="11" fillId="0" borderId="0" xfId="0" applyFont="1" applyFill="1" applyBorder="1" applyAlignment="1">
      <alignment vertical="center"/>
    </xf>
    <xf numFmtId="4" fontId="11" fillId="0" borderId="0" xfId="0" applyNumberFormat="1" applyFont="1" applyFill="1" applyBorder="1" applyAlignment="1">
      <alignment horizontal="right" vertical="center" indent="1"/>
    </xf>
    <xf numFmtId="0" fontId="10" fillId="0" borderId="43" xfId="0" applyFont="1" applyFill="1" applyBorder="1" applyAlignment="1">
      <alignment horizontal="left" vertical="center" wrapText="1" shrinkToFit="1"/>
    </xf>
    <xf numFmtId="4" fontId="10" fillId="0" borderId="44" xfId="0" applyNumberFormat="1" applyFont="1" applyFill="1" applyBorder="1" applyAlignment="1">
      <alignment horizontal="right" vertical="center" indent="1"/>
    </xf>
    <xf numFmtId="10" fontId="10" fillId="0" borderId="44" xfId="11" applyNumberFormat="1" applyFont="1" applyFill="1" applyBorder="1" applyAlignment="1">
      <alignment horizontal="right" vertical="center" indent="1"/>
    </xf>
    <xf numFmtId="0" fontId="15" fillId="0" borderId="10" xfId="4" applyFont="1" applyFill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15" fillId="0" borderId="10" xfId="4" applyFont="1" applyFill="1" applyBorder="1" applyAlignment="1">
      <alignment vertical="center" wrapText="1"/>
    </xf>
    <xf numFmtId="0" fontId="15" fillId="0" borderId="45" xfId="4" applyFont="1" applyFill="1" applyBorder="1" applyAlignment="1">
      <alignment vertical="center" wrapText="1"/>
    </xf>
    <xf numFmtId="10" fontId="15" fillId="0" borderId="8" xfId="5" applyNumberFormat="1" applyFont="1" applyFill="1" applyBorder="1" applyAlignment="1">
      <alignment horizontal="right" vertical="center" indent="1"/>
    </xf>
    <xf numFmtId="10" fontId="15" fillId="0" borderId="20" xfId="5" applyNumberFormat="1" applyFont="1" applyFill="1" applyBorder="1" applyAlignment="1">
      <alignment horizontal="right" vertical="center" indent="1"/>
    </xf>
    <xf numFmtId="10" fontId="15" fillId="0" borderId="23" xfId="5" applyNumberFormat="1" applyFont="1" applyFill="1" applyBorder="1" applyAlignment="1">
      <alignment horizontal="right" vertical="center" indent="1"/>
    </xf>
    <xf numFmtId="10" fontId="15" fillId="0" borderId="12" xfId="5" applyNumberFormat="1" applyFont="1" applyFill="1" applyBorder="1" applyAlignment="1">
      <alignment horizontal="right" vertical="center" indent="1"/>
    </xf>
    <xf numFmtId="10" fontId="15" fillId="0" borderId="46" xfId="5" applyNumberFormat="1" applyFont="1" applyFill="1" applyBorder="1" applyAlignment="1">
      <alignment horizontal="right" vertical="center" indent="1"/>
    </xf>
    <xf numFmtId="10" fontId="15" fillId="0" borderId="33" xfId="5" applyNumberFormat="1" applyFont="1" applyFill="1" applyBorder="1" applyAlignment="1">
      <alignment horizontal="right" vertical="center" indent="1"/>
    </xf>
    <xf numFmtId="0" fontId="10" fillId="0" borderId="0" xfId="0" applyFont="1" applyBorder="1" applyAlignment="1">
      <alignment horizontal="center" vertical="center"/>
    </xf>
    <xf numFmtId="0" fontId="22" fillId="0" borderId="5" xfId="4" applyFont="1" applyFill="1" applyBorder="1" applyAlignment="1">
      <alignment vertical="center" wrapText="1"/>
    </xf>
    <xf numFmtId="14" fontId="22" fillId="0" borderId="8" xfId="4" applyNumberFormat="1" applyFont="1" applyFill="1" applyBorder="1" applyAlignment="1">
      <alignment horizontal="center" vertical="center" wrapText="1"/>
    </xf>
    <xf numFmtId="10" fontId="22" fillId="0" borderId="8" xfId="5" applyNumberFormat="1" applyFont="1" applyFill="1" applyBorder="1" applyAlignment="1">
      <alignment horizontal="right" vertical="center" wrapText="1" indent="1"/>
    </xf>
    <xf numFmtId="10" fontId="22" fillId="0" borderId="36" xfId="8" applyNumberFormat="1" applyFont="1" applyFill="1" applyBorder="1" applyAlignment="1">
      <alignment horizontal="right" vertical="center" wrapText="1" indent="1"/>
    </xf>
    <xf numFmtId="0" fontId="21" fillId="0" borderId="0" xfId="4" applyFont="1" applyFill="1" applyBorder="1" applyAlignment="1">
      <alignment vertical="center" wrapText="1"/>
    </xf>
    <xf numFmtId="10" fontId="21" fillId="0" borderId="0" xfId="5" applyNumberFormat="1" applyFont="1" applyFill="1" applyBorder="1" applyAlignment="1">
      <alignment horizontal="center" vertical="center" wrapText="1"/>
    </xf>
    <xf numFmtId="10" fontId="21" fillId="0" borderId="0" xfId="5" applyNumberFormat="1" applyFont="1" applyFill="1" applyBorder="1" applyAlignment="1">
      <alignment horizontal="right" vertical="center" wrapText="1" indent="1"/>
    </xf>
    <xf numFmtId="10" fontId="21" fillId="0" borderId="0" xfId="8" applyNumberFormat="1" applyFont="1" applyFill="1" applyBorder="1" applyAlignment="1">
      <alignment horizontal="center" vertical="center" wrapText="1"/>
    </xf>
    <xf numFmtId="10" fontId="15" fillId="0" borderId="11" xfId="5" applyNumberFormat="1" applyFont="1" applyFill="1" applyBorder="1" applyAlignment="1">
      <alignment horizontal="right" vertical="center" wrapText="1" indent="1"/>
    </xf>
    <xf numFmtId="0" fontId="10" fillId="0" borderId="47" xfId="0" applyFont="1" applyFill="1" applyBorder="1" applyAlignment="1">
      <alignment horizontal="left" vertical="center" wrapText="1" shrinkToFit="1"/>
    </xf>
    <xf numFmtId="4" fontId="10" fillId="0" borderId="48" xfId="0" applyNumberFormat="1" applyFont="1" applyFill="1" applyBorder="1" applyAlignment="1">
      <alignment horizontal="right" vertical="center" indent="1"/>
    </xf>
    <xf numFmtId="10" fontId="15" fillId="0" borderId="48" xfId="5" applyNumberFormat="1" applyFont="1" applyFill="1" applyBorder="1" applyAlignment="1">
      <alignment horizontal="right" vertical="center" wrapText="1" indent="1"/>
    </xf>
    <xf numFmtId="4" fontId="10" fillId="0" borderId="49" xfId="0" applyNumberFormat="1" applyFont="1" applyFill="1" applyBorder="1" applyAlignment="1">
      <alignment horizontal="right" vertical="center" indent="1"/>
    </xf>
    <xf numFmtId="4" fontId="10" fillId="0" borderId="18" xfId="0" applyNumberFormat="1" applyFont="1" applyFill="1" applyBorder="1" applyAlignment="1">
      <alignment horizontal="right" vertical="center" indent="1"/>
    </xf>
    <xf numFmtId="10" fontId="13" fillId="0" borderId="38" xfId="0" applyNumberFormat="1" applyFont="1" applyBorder="1" applyAlignment="1">
      <alignment horizontal="right" vertical="center" indent="1"/>
    </xf>
    <xf numFmtId="0" fontId="10" fillId="0" borderId="0" xfId="0" applyFont="1" applyBorder="1" applyAlignment="1">
      <alignment vertical="center" wrapText="1"/>
    </xf>
    <xf numFmtId="0" fontId="10" fillId="0" borderId="37" xfId="0" applyFont="1" applyBorder="1" applyAlignment="1">
      <alignment vertical="center"/>
    </xf>
    <xf numFmtId="0" fontId="10" fillId="0" borderId="6" xfId="0" applyFont="1" applyFill="1" applyBorder="1" applyAlignment="1">
      <alignment vertical="center"/>
    </xf>
    <xf numFmtId="0" fontId="10" fillId="0" borderId="25" xfId="0" applyFont="1" applyBorder="1" applyAlignment="1">
      <alignment horizontal="center" vertical="center"/>
    </xf>
    <xf numFmtId="0" fontId="21" fillId="0" borderId="50" xfId="4" applyFont="1" applyFill="1" applyBorder="1" applyAlignment="1">
      <alignment vertical="center" wrapText="1"/>
    </xf>
    <xf numFmtId="10" fontId="21" fillId="0" borderId="50" xfId="5" applyNumberFormat="1" applyFont="1" applyFill="1" applyBorder="1" applyAlignment="1">
      <alignment horizontal="center" vertical="center" wrapText="1"/>
    </xf>
    <xf numFmtId="10" fontId="21" fillId="0" borderId="50" xfId="5" applyNumberFormat="1" applyFont="1" applyFill="1" applyBorder="1" applyAlignment="1">
      <alignment horizontal="right" vertical="center" wrapText="1" indent="1"/>
    </xf>
    <xf numFmtId="0" fontId="10" fillId="0" borderId="51" xfId="0" applyFont="1" applyFill="1" applyBorder="1" applyAlignment="1">
      <alignment horizontal="center" vertical="center"/>
    </xf>
    <xf numFmtId="0" fontId="15" fillId="0" borderId="52" xfId="3" applyFont="1" applyFill="1" applyBorder="1" applyAlignment="1">
      <alignment vertical="center" wrapText="1"/>
    </xf>
    <xf numFmtId="4" fontId="15" fillId="0" borderId="53" xfId="3" applyNumberFormat="1" applyFont="1" applyFill="1" applyBorder="1" applyAlignment="1">
      <alignment horizontal="center" vertical="center" wrapText="1"/>
    </xf>
    <xf numFmtId="3" fontId="15" fillId="0" borderId="53" xfId="3" applyNumberFormat="1" applyFont="1" applyFill="1" applyBorder="1" applyAlignment="1">
      <alignment horizontal="center" vertical="center" wrapText="1"/>
    </xf>
    <xf numFmtId="4" fontId="15" fillId="0" borderId="53" xfId="3" applyNumberFormat="1" applyFont="1" applyFill="1" applyBorder="1" applyAlignment="1">
      <alignment horizontal="right" vertical="center" wrapText="1" indent="1"/>
    </xf>
    <xf numFmtId="3" fontId="15" fillId="0" borderId="53" xfId="3" applyNumberFormat="1" applyFont="1" applyFill="1" applyBorder="1" applyAlignment="1">
      <alignment horizontal="right" vertical="center" wrapText="1" indent="1"/>
    </xf>
    <xf numFmtId="3" fontId="10" fillId="0" borderId="53" xfId="0" applyNumberFormat="1" applyFont="1" applyBorder="1" applyAlignment="1">
      <alignment horizontal="right" vertical="center" indent="1"/>
    </xf>
    <xf numFmtId="0" fontId="15" fillId="0" borderId="53" xfId="3" applyFont="1" applyFill="1" applyBorder="1" applyAlignment="1">
      <alignment vertical="center" wrapText="1"/>
    </xf>
    <xf numFmtId="0" fontId="16" fillId="0" borderId="54" xfId="1" applyFont="1" applyFill="1" applyBorder="1" applyAlignment="1" applyProtection="1">
      <alignment vertical="center" wrapText="1"/>
    </xf>
    <xf numFmtId="0" fontId="15" fillId="0" borderId="50" xfId="4" applyFont="1" applyFill="1" applyBorder="1" applyAlignment="1">
      <alignment vertical="center" wrapText="1"/>
    </xf>
    <xf numFmtId="14" fontId="15" fillId="0" borderId="50" xfId="4" applyNumberFormat="1" applyFont="1" applyFill="1" applyBorder="1" applyAlignment="1">
      <alignment horizontal="center" vertical="center" wrapText="1"/>
    </xf>
    <xf numFmtId="10" fontId="15" fillId="0" borderId="50" xfId="5" applyNumberFormat="1" applyFont="1" applyFill="1" applyBorder="1" applyAlignment="1">
      <alignment horizontal="right" vertical="center" wrapText="1" indent="1"/>
    </xf>
    <xf numFmtId="10" fontId="15" fillId="0" borderId="50" xfId="8" applyNumberFormat="1" applyFont="1" applyFill="1" applyBorder="1" applyAlignment="1">
      <alignment horizontal="right" vertical="center" wrapText="1" indent="1"/>
    </xf>
    <xf numFmtId="10" fontId="10" fillId="0" borderId="0" xfId="0" applyNumberFormat="1" applyFont="1" applyBorder="1" applyAlignment="1">
      <alignment horizontal="right" vertical="center" indent="1"/>
    </xf>
    <xf numFmtId="0" fontId="10" fillId="0" borderId="17" xfId="0" applyFont="1" applyFill="1" applyBorder="1" applyAlignment="1">
      <alignment horizontal="left" vertical="center" wrapText="1" shrinkToFit="1"/>
    </xf>
    <xf numFmtId="10" fontId="15" fillId="0" borderId="53" xfId="5" applyNumberFormat="1" applyFont="1" applyFill="1" applyBorder="1" applyAlignment="1">
      <alignment horizontal="right" vertical="center" wrapText="1" indent="1"/>
    </xf>
    <xf numFmtId="3" fontId="10" fillId="0" borderId="18" xfId="0" applyNumberFormat="1" applyFont="1" applyFill="1" applyBorder="1" applyAlignment="1">
      <alignment horizontal="right" vertical="center" indent="1"/>
    </xf>
    <xf numFmtId="0" fontId="14" fillId="0" borderId="55" xfId="6" applyFont="1" applyFill="1" applyBorder="1" applyAlignment="1">
      <alignment wrapText="1"/>
    </xf>
    <xf numFmtId="0" fontId="20" fillId="0" borderId="63" xfId="0" applyFont="1" applyBorder="1" applyAlignment="1">
      <alignment horizontal="left" vertical="center" wrapText="1"/>
    </xf>
    <xf numFmtId="10" fontId="20" fillId="0" borderId="12" xfId="0" applyNumberFormat="1" applyFont="1" applyBorder="1" applyAlignment="1">
      <alignment horizontal="right" vertical="center" indent="1"/>
    </xf>
    <xf numFmtId="10" fontId="20" fillId="0" borderId="64" xfId="0" applyNumberFormat="1" applyFont="1" applyBorder="1" applyAlignment="1">
      <alignment horizontal="right" vertical="center" indent="1"/>
    </xf>
    <xf numFmtId="0" fontId="6" fillId="0" borderId="24" xfId="0" applyFont="1" applyBorder="1" applyAlignment="1">
      <alignment horizontal="left" vertical="center"/>
    </xf>
    <xf numFmtId="0" fontId="21" fillId="0" borderId="24" xfId="7" applyFont="1" applyFill="1" applyBorder="1" applyAlignment="1">
      <alignment horizontal="center" vertical="center" wrapText="1"/>
    </xf>
    <xf numFmtId="0" fontId="21" fillId="0" borderId="56" xfId="7" applyFont="1" applyFill="1" applyBorder="1" applyAlignment="1">
      <alignment horizontal="center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57" xfId="0" applyFont="1" applyBorder="1" applyAlignment="1">
      <alignment horizontal="left" vertical="center" wrapText="1"/>
    </xf>
    <xf numFmtId="0" fontId="10" fillId="0" borderId="37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11" fillId="0" borderId="5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0" fillId="0" borderId="59" xfId="0" applyFont="1" applyBorder="1" applyAlignment="1">
      <alignment vertical="center"/>
    </xf>
    <xf numFmtId="0" fontId="10" fillId="0" borderId="24" xfId="0" applyFont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9" fillId="0" borderId="37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0" fillId="0" borderId="59" xfId="0" applyBorder="1" applyAlignment="1"/>
    <xf numFmtId="0" fontId="9" fillId="0" borderId="6" xfId="0" applyFont="1" applyBorder="1" applyAlignment="1">
      <alignment horizontal="left" vertical="center" wrapText="1"/>
    </xf>
    <xf numFmtId="0" fontId="9" fillId="0" borderId="51" xfId="0" applyFont="1" applyBorder="1" applyAlignment="1">
      <alignment horizontal="left" vertical="center" wrapText="1"/>
    </xf>
    <xf numFmtId="0" fontId="9" fillId="0" borderId="37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11" fillId="0" borderId="6" xfId="0" applyFont="1" applyFill="1" applyBorder="1" applyAlignment="1">
      <alignment horizontal="center" vertical="center" wrapText="1"/>
    </xf>
    <xf numFmtId="0" fontId="11" fillId="0" borderId="60" xfId="0" applyFont="1" applyFill="1" applyBorder="1" applyAlignment="1">
      <alignment horizontal="center" vertical="center" wrapText="1"/>
    </xf>
    <xf numFmtId="0" fontId="11" fillId="0" borderId="61" xfId="0" applyFont="1" applyFill="1" applyBorder="1" applyAlignment="1">
      <alignment horizontal="center" vertical="center" wrapText="1"/>
    </xf>
    <xf numFmtId="0" fontId="11" fillId="0" borderId="62" xfId="0" applyFont="1" applyBorder="1" applyAlignment="1">
      <alignment horizontal="center" vertical="center" wrapText="1"/>
    </xf>
  </cellXfs>
  <cellStyles count="12">
    <cellStyle name="Відсотковий" xfId="10" builtinId="5"/>
    <cellStyle name="Гиперссылка" xfId="1" xr:uid="{D89A9810-443F-4DD8-96DF-FA9B22C73D93}"/>
    <cellStyle name="Звичайний" xfId="0" builtinId="0"/>
    <cellStyle name="Обычный_Nastya_Otkrit" xfId="2" xr:uid="{71BD1465-2A31-41B5-A745-A4169D32FA61}"/>
    <cellStyle name="Обычный_Відкр_1" xfId="3" xr:uid="{20556EBC-39B1-4B70-A220-1BF828E38E7F}"/>
    <cellStyle name="Обычный_Відкр_2" xfId="4" xr:uid="{15773FAF-0A41-4600-832A-4761C38D1E6C}"/>
    <cellStyle name="Обычный_З_2_28.10" xfId="5" xr:uid="{EF8C7B3F-A54B-4EDB-8F42-3469702D4C7C}"/>
    <cellStyle name="Обычный_Інтерв_3" xfId="6" xr:uid="{C4AD810B-5EDD-401F-8D25-4F7D8D95C013}"/>
    <cellStyle name="Обычный_Лист2" xfId="7" xr:uid="{DD168FEE-9D8B-4374-B0C1-3F193B5478B6}"/>
    <cellStyle name="Обычный_Лист5" xfId="8" xr:uid="{2B819296-4C84-40FD-AD15-D24A65BC54B4}"/>
    <cellStyle name="Открывавшаяся гиперссылка" xfId="9" xr:uid="{FB83D8E0-A54D-4250-AC56-628A04A14A51}"/>
    <cellStyle name="Процентный 2" xfId="11" xr:uid="{8CE78DC1-7743-42D3-B1B0-21D4F6B2BDC7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Динаміка індексів українських акцій та доходності публічних фондів за місяць</a:t>
            </a:r>
          </a:p>
        </c:rich>
      </c:tx>
      <c:layout>
        <c:manualLayout>
          <c:xMode val="edge"/>
          <c:yMode val="edge"/>
          <c:x val="0.24872569492645896"/>
          <c:y val="1.9157776559802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675328138088569E-2"/>
          <c:y val="0.29119820370899729"/>
          <c:w val="0.94703804116328705"/>
          <c:h val="0.325682201516641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'інд+дох'!$B$2</c:f>
              <c:strCache>
                <c:ptCount val="1"/>
                <c:pt idx="0">
                  <c:v>Індекс ПФТС</c:v>
                </c:pt>
              </c:strCache>
            </c:strRef>
          </c:tx>
          <c:spPr>
            <a:solidFill>
              <a:srgbClr val="99CCFF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-1.077921805936688E-3"/>
                  <c:y val="9.7971954337535694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3366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63F-4A40-8F04-C3B73D97AC87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63F-4A40-8F04-C3B73D97AC87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FF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63F-4A40-8F04-C3B73D97AC8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3366FF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липень</c:v>
                </c:pt>
                <c:pt idx="1">
                  <c:v>серпень</c:v>
                </c:pt>
                <c:pt idx="2">
                  <c:v>з початку 2024 року</c:v>
                </c:pt>
              </c:strCache>
            </c:strRef>
          </c:cat>
          <c:val>
            <c:numRef>
              <c:f>'інд+дох'!$B$3:$B$5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3F-4A40-8F04-C3B73D97AC87}"/>
            </c:ext>
          </c:extLst>
        </c:ser>
        <c:ser>
          <c:idx val="1"/>
          <c:order val="1"/>
          <c:tx>
            <c:strRef>
              <c:f>'інд+дох'!$C$2</c:f>
              <c:strCache>
                <c:ptCount val="1"/>
                <c:pt idx="0">
                  <c:v>Індекс УБ</c:v>
                </c:pt>
              </c:strCache>
            </c:strRef>
          </c:tx>
          <c:spPr>
            <a:solidFill>
              <a:srgbClr val="CCFFCC"/>
            </a:solidFill>
            <a:ln w="25400">
              <a:noFill/>
            </a:ln>
          </c:spPr>
          <c:invertIfNegative val="0"/>
          <c:dLbls>
            <c:dLbl>
              <c:idx val="2"/>
              <c:layout>
                <c:manualLayout>
                  <c:x val="7.4616768660933364E-3"/>
                  <c:y val="2.457976597865896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63F-4A40-8F04-C3B73D97AC87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63F-4A40-8F04-C3B73D97AC87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8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63F-4A40-8F04-C3B73D97AC8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8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липень</c:v>
                </c:pt>
                <c:pt idx="1">
                  <c:v>серпень</c:v>
                </c:pt>
                <c:pt idx="2">
                  <c:v>з початку 2024 року</c:v>
                </c:pt>
              </c:strCache>
            </c:strRef>
          </c:cat>
          <c:val>
            <c:numRef>
              <c:f>'інд+дох'!$C$3:$C$5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-0.29161253581534408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3F-4A40-8F04-C3B73D97AC87}"/>
            </c:ext>
          </c:extLst>
        </c:ser>
        <c:ser>
          <c:idx val="2"/>
          <c:order val="2"/>
          <c:tx>
            <c:strRef>
              <c:f>'інд+дох'!$D$2</c:f>
              <c:strCache>
                <c:ptCount val="1"/>
                <c:pt idx="0">
                  <c:v>Відкриті ІСІ</c:v>
                </c:pt>
              </c:strCache>
            </c:strRef>
          </c:tx>
          <c:spPr>
            <a:solidFill>
              <a:srgbClr val="CC99FF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8.2553465174964313E-4"/>
                  <c:y val="-2.343633019915603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3F-4A40-8F04-C3B73D97AC87}"/>
                </c:ext>
              </c:extLst>
            </c:dLbl>
            <c:dLbl>
              <c:idx val="1"/>
              <c:layout>
                <c:manualLayout>
                  <c:x val="1.3953042552657946E-3"/>
                  <c:y val="-2.965042830233172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63F-4A40-8F04-C3B73D97AC87}"/>
                </c:ext>
              </c:extLst>
            </c:dLbl>
            <c:dLbl>
              <c:idx val="2"/>
              <c:layout>
                <c:manualLayout>
                  <c:x val="1.9651640126864267E-3"/>
                  <c:y val="-1.800503064606617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63F-4A40-8F04-C3B73D97AC87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63F-4A40-8F04-C3B73D97AC87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A63F-4A40-8F04-C3B73D97AC8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8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липень</c:v>
                </c:pt>
                <c:pt idx="1">
                  <c:v>серпень</c:v>
                </c:pt>
                <c:pt idx="2">
                  <c:v>з початку 2024 року</c:v>
                </c:pt>
              </c:strCache>
            </c:strRef>
          </c:cat>
          <c:val>
            <c:numRef>
              <c:f>'інд+дох'!$D$3:$D$5</c:f>
              <c:numCache>
                <c:formatCode>0.00%</c:formatCode>
                <c:ptCount val="3"/>
                <c:pt idx="0">
                  <c:v>6.8657237044716709E-3</c:v>
                </c:pt>
                <c:pt idx="1">
                  <c:v>3.6468208593367149E-3</c:v>
                </c:pt>
                <c:pt idx="2">
                  <c:v>5.0438870139152533E-2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63F-4A40-8F04-C3B73D97AC87}"/>
            </c:ext>
          </c:extLst>
        </c:ser>
        <c:ser>
          <c:idx val="3"/>
          <c:order val="3"/>
          <c:tx>
            <c:strRef>
              <c:f>'інд+дох'!$E$2</c:f>
              <c:strCache>
                <c:ptCount val="1"/>
                <c:pt idx="0">
                  <c:v>Інтервальні ІСІ</c:v>
                </c:pt>
              </c:strCache>
            </c:strRef>
          </c:tx>
          <c:spPr>
            <a:solidFill>
              <a:srgbClr val="96969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1.8598390955366917E-3"/>
                  <c:y val="-1.639695799630430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A63F-4A40-8F04-C3B73D97AC87}"/>
                </c:ext>
              </c:extLst>
            </c:dLbl>
            <c:dLbl>
              <c:idx val="1"/>
              <c:layout>
                <c:manualLayout>
                  <c:x val="1.5749713789832143E-3"/>
                  <c:y val="-8.7338473723833077E-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A63F-4A40-8F04-C3B73D97AC87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A63F-4A40-8F04-C3B73D97AC87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808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A63F-4A40-8F04-C3B73D97AC8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1" i="0" u="none" strike="noStrike" baseline="0">
                    <a:solidFill>
                      <a:srgbClr val="808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липень</c:v>
                </c:pt>
                <c:pt idx="1">
                  <c:v>серпень</c:v>
                </c:pt>
                <c:pt idx="2">
                  <c:v>з початку 2024 року</c:v>
                </c:pt>
              </c:strCache>
            </c:strRef>
          </c:cat>
          <c:val>
            <c:numRef>
              <c:f>'інд+дох'!$E$3:$E$5</c:f>
              <c:numCache>
                <c:formatCode>0.00%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A63F-4A40-8F04-C3B73D97AC87}"/>
            </c:ext>
          </c:extLst>
        </c:ser>
        <c:ser>
          <c:idx val="4"/>
          <c:order val="4"/>
          <c:tx>
            <c:strRef>
              <c:f>'інд+дох'!$F$2</c:f>
              <c:strCache>
                <c:ptCount val="1"/>
                <c:pt idx="0">
                  <c:v>Закриті ІСІ</c:v>
                </c:pt>
              </c:strCache>
            </c:strRef>
          </c:tx>
          <c:spPr>
            <a:solidFill>
              <a:srgbClr val="000080"/>
            </a:solidFill>
            <a:ln w="25400">
              <a:noFill/>
            </a:ln>
          </c:spPr>
          <c:invertIfNegative val="0"/>
          <c:dLbls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75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A63F-4A40-8F04-C3B73D97AC87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A63F-4A40-8F04-C3B73D97AC87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1" i="0" u="none" strike="noStrike" baseline="0">
                      <a:solidFill>
                        <a:srgbClr val="000080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A63F-4A40-8F04-C3B73D97AC87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75" b="1" i="0" u="none" strike="noStrike" baseline="0">
                    <a:solidFill>
                      <a:srgbClr val="00008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'інд+дох'!$A$3:$A$5</c:f>
              <c:strCache>
                <c:ptCount val="3"/>
                <c:pt idx="0">
                  <c:v>липень</c:v>
                </c:pt>
                <c:pt idx="1">
                  <c:v>серпень</c:v>
                </c:pt>
                <c:pt idx="2">
                  <c:v>з початку 2024 року</c:v>
                </c:pt>
              </c:strCache>
            </c:strRef>
          </c:cat>
          <c:val>
            <c:numRef>
              <c:f>'інд+дох'!$F$3:$F$5</c:f>
              <c:numCache>
                <c:formatCode>0.00%</c:formatCode>
                <c:ptCount val="3"/>
                <c:pt idx="0">
                  <c:v>2.1336072753448954E-2</c:v>
                </c:pt>
                <c:pt idx="1">
                  <c:v>2.9781674534568037E-2</c:v>
                </c:pt>
                <c:pt idx="2">
                  <c:v>0.13578138422623853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A63F-4A40-8F04-C3B73D97AC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-10"/>
        <c:axId val="1344950367"/>
        <c:axId val="1"/>
      </c:barChart>
      <c:catAx>
        <c:axId val="1344950367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14000000000000001"/>
          <c:min val="-0.3"/>
        </c:scaling>
        <c:delete val="0"/>
        <c:axPos val="l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344950367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9.3165294663175344E-2"/>
          <c:y val="0.85826838987915"/>
          <c:w val="0.64275506042851249"/>
          <c:h val="8.4294216863130794E-2"/>
        </c:manualLayout>
      </c:layout>
      <c:overlay val="0"/>
      <c:spPr>
        <a:solidFill>
          <a:srgbClr val="FFFFFF"/>
        </a:solidFill>
        <a:ln w="3175">
          <a:solidFill>
            <a:srgbClr val="FFFFCC"/>
          </a:solidFill>
          <a:prstDash val="solid"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Динаміка українських та світових індексів акцій
за місяць</a:t>
            </a:r>
          </a:p>
        </c:rich>
      </c:tx>
      <c:layout>
        <c:manualLayout>
          <c:xMode val="edge"/>
          <c:yMode val="edge"/>
          <c:x val="0.17021822416364421"/>
          <c:y val="1.2887006084621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4271822741029917"/>
          <c:y val="0.17010848031700693"/>
          <c:w val="0.53847880528691294"/>
          <c:h val="0.6108440884110703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'інд+дох'!$B$26</c:f>
              <c:strCache>
                <c:ptCount val="1"/>
                <c:pt idx="0">
                  <c:v>Зміна за місяць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A5F6-46F6-A8DB-7562730D3C1F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5F6-46F6-A8DB-7562730D3C1F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5F6-46F6-A8DB-7562730D3C1F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7-A5F6-46F6-A8DB-7562730D3C1F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A5F6-46F6-A8DB-7562730D3C1F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A5F6-46F6-A8DB-7562730D3C1F}"/>
                </c:ext>
              </c:extLst>
            </c:dLbl>
            <c:dLbl>
              <c:idx val="6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A5F6-46F6-A8DB-7562730D3C1F}"/>
                </c:ext>
              </c:extLst>
            </c:dLbl>
            <c:dLbl>
              <c:idx val="7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A5F6-46F6-A8DB-7562730D3C1F}"/>
                </c:ext>
              </c:extLst>
            </c:dLbl>
            <c:dLbl>
              <c:idx val="8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A5F6-46F6-A8DB-7562730D3C1F}"/>
                </c:ext>
              </c:extLst>
            </c:dLbl>
            <c:dLbl>
              <c:idx val="9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A5F6-46F6-A8DB-7562730D3C1F}"/>
                </c:ext>
              </c:extLst>
            </c:dLbl>
            <c:dLbl>
              <c:idx val="1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A5F6-46F6-A8DB-7562730D3C1F}"/>
                </c:ext>
              </c:extLst>
            </c:dLbl>
            <c:dLbl>
              <c:idx val="1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100" b="1" i="0" u="none" strike="noStrike" baseline="0">
                      <a:solidFill>
                        <a:srgbClr val="333333"/>
                      </a:solidFill>
                      <a:latin typeface="Arial Cyr"/>
                      <a:ea typeface="Arial Cyr"/>
                      <a:cs typeface="Arial Cyr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A5F6-46F6-A8DB-7562730D3C1F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100" b="1" i="0" u="none" strike="noStrike" baseline="0">
                    <a:solidFill>
                      <a:srgbClr val="333333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'інд+дох'!$A$27:$A$37</c:f>
              <c:strCache>
                <c:ptCount val="11"/>
                <c:pt idx="0">
                  <c:v>SHANGHAI SE COMPOSITE (Китай)</c:v>
                </c:pt>
                <c:pt idx="1">
                  <c:v>NIKKEI 225 (Японія)</c:v>
                </c:pt>
                <c:pt idx="2">
                  <c:v>WIG20 (Польща)*</c:v>
                </c:pt>
                <c:pt idx="3">
                  <c:v>Індекс УБ</c:v>
                </c:pt>
                <c:pt idx="4">
                  <c:v>Індекс ПФТС</c:v>
                </c:pt>
                <c:pt idx="5">
                  <c:v>FTSE 100  (Великобританія)</c:v>
                </c:pt>
                <c:pt idx="6">
                  <c:v>CAC 40 (Франція)</c:v>
                </c:pt>
                <c:pt idx="7">
                  <c:v>DJI (США)</c:v>
                </c:pt>
                <c:pt idx="8">
                  <c:v>DAX (ФРН)</c:v>
                </c:pt>
                <c:pt idx="9">
                  <c:v>S&amp;P 500 (США)</c:v>
                </c:pt>
                <c:pt idx="10">
                  <c:v>HANG SENG (Гонг-Конг)</c:v>
                </c:pt>
              </c:strCache>
            </c:strRef>
          </c:cat>
          <c:val>
            <c:numRef>
              <c:f>'інд+дох'!$B$27:$B$37</c:f>
              <c:numCache>
                <c:formatCode>0.00%</c:formatCode>
                <c:ptCount val="11"/>
                <c:pt idx="0">
                  <c:v>-3.2850701829008955E-2</c:v>
                </c:pt>
                <c:pt idx="1">
                  <c:v>-1.1612502947433101E-2</c:v>
                </c:pt>
                <c:pt idx="2">
                  <c:v>-3.8529995994202038E-3</c:v>
                </c:pt>
                <c:pt idx="3">
                  <c:v>0</c:v>
                </c:pt>
                <c:pt idx="4">
                  <c:v>0</c:v>
                </c:pt>
                <c:pt idx="5">
                  <c:v>1.033702279403137E-3</c:v>
                </c:pt>
                <c:pt idx="6">
                  <c:v>1.3205886219061602E-2</c:v>
                </c:pt>
                <c:pt idx="7">
                  <c:v>1.697459943358437E-2</c:v>
                </c:pt>
                <c:pt idx="8">
                  <c:v>2.1518046967228699E-2</c:v>
                </c:pt>
                <c:pt idx="9">
                  <c:v>2.2834688445031892E-2</c:v>
                </c:pt>
                <c:pt idx="10">
                  <c:v>3.7156809612213682E-2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5F6-46F6-A8DB-7562730D3C1F}"/>
            </c:ext>
          </c:extLst>
        </c:ser>
        <c:ser>
          <c:idx val="1"/>
          <c:order val="1"/>
          <c:tx>
            <c:strRef>
              <c:f>'інд+дох'!$C$26</c:f>
              <c:strCache>
                <c:ptCount val="1"/>
                <c:pt idx="0">
                  <c:v>Зміна з початку року</c:v>
                </c:pt>
              </c:strCache>
            </c:strRef>
          </c:tx>
          <c:spPr>
            <a:solidFill>
              <a:srgbClr val="008080"/>
            </a:solidFill>
            <a:ln w="25400">
              <a:noFill/>
            </a:ln>
          </c:spPr>
          <c:invertIfNegative val="0"/>
          <c:dLbls>
            <c:delete val="1"/>
          </c:dLbls>
          <c:cat>
            <c:strRef>
              <c:f>'інд+дох'!$A$27:$A$37</c:f>
              <c:strCache>
                <c:ptCount val="11"/>
                <c:pt idx="0">
                  <c:v>SHANGHAI SE COMPOSITE (Китай)</c:v>
                </c:pt>
                <c:pt idx="1">
                  <c:v>NIKKEI 225 (Японія)</c:v>
                </c:pt>
                <c:pt idx="2">
                  <c:v>WIG20 (Польща)*</c:v>
                </c:pt>
                <c:pt idx="3">
                  <c:v>Індекс УБ</c:v>
                </c:pt>
                <c:pt idx="4">
                  <c:v>Індекс ПФТС</c:v>
                </c:pt>
                <c:pt idx="5">
                  <c:v>FTSE 100  (Великобританія)</c:v>
                </c:pt>
                <c:pt idx="6">
                  <c:v>CAC 40 (Франція)</c:v>
                </c:pt>
                <c:pt idx="7">
                  <c:v>DJI (США)</c:v>
                </c:pt>
                <c:pt idx="8">
                  <c:v>DAX (ФРН)</c:v>
                </c:pt>
                <c:pt idx="9">
                  <c:v>S&amp;P 500 (США)</c:v>
                </c:pt>
                <c:pt idx="10">
                  <c:v>HANG SENG (Гонг-Конг)</c:v>
                </c:pt>
              </c:strCache>
            </c:strRef>
          </c:cat>
          <c:val>
            <c:numRef>
              <c:f>'інд+дох'!$C$27:$C$37</c:f>
              <c:numCache>
                <c:formatCode>0.00%</c:formatCode>
                <c:ptCount val="11"/>
                <c:pt idx="0">
                  <c:v>-4.4612814419162761E-2</c:v>
                </c:pt>
                <c:pt idx="1">
                  <c:v>0.15489940434799365</c:v>
                </c:pt>
                <c:pt idx="2">
                  <c:v>2.9522106368358392E-2</c:v>
                </c:pt>
                <c:pt idx="3">
                  <c:v>-0.29161253581534408</c:v>
                </c:pt>
                <c:pt idx="4">
                  <c:v>0</c:v>
                </c:pt>
                <c:pt idx="5">
                  <c:v>8.3197986872255214E-2</c:v>
                </c:pt>
                <c:pt idx="6">
                  <c:v>1.1635676200223211E-2</c:v>
                </c:pt>
                <c:pt idx="7">
                  <c:v>0.10205855523840301</c:v>
                </c:pt>
                <c:pt idx="8">
                  <c:v>0.12866083559579833</c:v>
                </c:pt>
                <c:pt idx="9">
                  <c:v>0.18419314734487391</c:v>
                </c:pt>
                <c:pt idx="10">
                  <c:v>5.5238954467516699E-2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5F6-46F6-A8DB-7562730D3C1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0"/>
        <c:axId val="1235511311"/>
        <c:axId val="1"/>
      </c:barChart>
      <c:catAx>
        <c:axId val="1235511311"/>
        <c:scaling>
          <c:orientation val="minMax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2"/>
          <c:min val="-0.3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235511311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5057765983706986"/>
          <c:y val="0.88147121618812685"/>
          <c:w val="0.58430678871558628"/>
          <c:h val="6.1857629206184338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Частки фондів у сукупній ВЧА відкритих ІСІ</a:t>
            </a:r>
          </a:p>
        </c:rich>
      </c:tx>
      <c:layout>
        <c:manualLayout>
          <c:xMode val="edge"/>
          <c:yMode val="edge"/>
          <c:x val="0.24799696614775629"/>
          <c:y val="7.2370845973380726E-2"/>
        </c:manualLayout>
      </c:layout>
      <c:overlay val="0"/>
      <c:spPr>
        <a:noFill/>
        <a:ln w="25400">
          <a:noFill/>
        </a:ln>
      </c:spPr>
    </c:title>
    <c:autoTitleDeleted val="0"/>
    <c:view3D>
      <c:rotX val="35"/>
      <c:hPercent val="50"/>
      <c:rotY val="2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5389837331355495"/>
          <c:y val="0.32018616703374503"/>
          <c:w val="0.34049313190016267"/>
          <c:h val="0.3530820061125544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25400">
              <a:noFill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FA4-4D5E-A987-72E2214E89C8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FA4-4D5E-A987-72E2214E89C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2-EFA4-4D5E-A987-72E2214E89C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FA4-4D5E-A987-72E2214E89C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4-EFA4-4D5E-A987-72E2214E89C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FA4-4D5E-A987-72E2214E89C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6-EFA4-4D5E-A987-72E2214E89C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FA4-4D5E-A987-72E2214E89C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8-EFA4-4D5E-A987-72E2214E89C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FA4-4D5E-A987-72E2214E89C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A-EFA4-4D5E-A987-72E2214E89C8}"/>
              </c:ext>
            </c:extLst>
          </c:dPt>
          <c:dLbls>
            <c:dLbl>
              <c:idx val="0"/>
              <c:layout>
                <c:manualLayout>
                  <c:xMode val="edge"/>
                  <c:yMode val="edge"/>
                  <c:x val="0.25738063513713083"/>
                  <c:y val="0.3750125654984274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FA4-4D5E-A987-72E2214E89C8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65551630511488013"/>
                  <c:y val="0.2500083769989516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A4-4D5E-A987-72E2214E89C8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71583989147514515"/>
                  <c:y val="0.6140556628044425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A4-4D5E-A987-72E2214E89C8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3808949127747028"/>
                  <c:y val="0.699584844409347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A4-4D5E-A987-72E2214E89C8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48124816674078114"/>
                  <c:y val="0.7851140260142515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A4-4D5E-A987-72E2214E89C8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28687216624659378"/>
                  <c:y val="0.8202029210316482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A4-4D5E-A987-72E2214E89C8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26944535240918388"/>
                  <c:y val="0.7302876275495692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FA4-4D5E-A987-72E2214E89C8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7.3728827773657274E-2"/>
                  <c:y val="0.6206348306202044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FA4-4D5E-A987-72E2214E89C8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10322035888312019"/>
                  <c:y val="0.51317508962942704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FA4-4D5E-A987-72E2214E89C8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20375966948356192"/>
                  <c:y val="0.4320320199016971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FA4-4D5E-A987-72E2214E89C8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19705704877686581"/>
                  <c:y val="0.36843339768266553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5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FA4-4D5E-A987-72E2214E89C8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В_ВЧА!$B$23:$B$33</c:f>
              <c:strCache>
                <c:ptCount val="11"/>
                <c:pt idx="0">
                  <c:v>Інші</c:v>
                </c:pt>
                <c:pt idx="1">
                  <c:v>ОТП Класичний</c:v>
                </c:pt>
                <c:pt idx="2">
                  <c:v>КІНТО-Класичний</c:v>
                </c:pt>
                <c:pt idx="3">
                  <c:v>ОТП Фонд Акцій</c:v>
                </c:pt>
                <c:pt idx="4">
                  <c:v>УНІВЕР.УА/Ярослав Мудрий: Фонд Акцiй</c:v>
                </c:pt>
                <c:pt idx="5">
                  <c:v>УНIВЕР.УА/Михайло Грушевський: Фонд Державних Паперiв</c:v>
                </c:pt>
                <c:pt idx="6">
                  <c:v>Альтус-Депозит</c:v>
                </c:pt>
                <c:pt idx="7">
                  <c:v>Альтус-Збалансований</c:v>
                </c:pt>
                <c:pt idx="8">
                  <c:v>КІНТО-Казначейський</c:v>
                </c:pt>
                <c:pt idx="9">
                  <c:v>ВСІ</c:v>
                </c:pt>
                <c:pt idx="10">
                  <c:v>Софіївський</c:v>
                </c:pt>
              </c:strCache>
            </c:strRef>
          </c:cat>
          <c:val>
            <c:numRef>
              <c:f>В_ВЧА!$C$23:$C$33</c:f>
              <c:numCache>
                <c:formatCode>#,##0.00</c:formatCode>
                <c:ptCount val="11"/>
                <c:pt idx="0">
                  <c:v>6858140.5800999999</c:v>
                </c:pt>
                <c:pt idx="1">
                  <c:v>146566181.58000001</c:v>
                </c:pt>
                <c:pt idx="2">
                  <c:v>26020622.289999999</c:v>
                </c:pt>
                <c:pt idx="3">
                  <c:v>10578075.039999999</c:v>
                </c:pt>
                <c:pt idx="4">
                  <c:v>9887499.9100000001</c:v>
                </c:pt>
                <c:pt idx="5">
                  <c:v>7412410.7599999998</c:v>
                </c:pt>
                <c:pt idx="6">
                  <c:v>6310946.6600000001</c:v>
                </c:pt>
                <c:pt idx="7">
                  <c:v>4894790.37</c:v>
                </c:pt>
                <c:pt idx="8">
                  <c:v>4638144.4000000004</c:v>
                </c:pt>
                <c:pt idx="9">
                  <c:v>3153714.27</c:v>
                </c:pt>
                <c:pt idx="10">
                  <c:v>2567253.9300000002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FA4-4D5E-A987-72E2214E89C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EFA4-4D5E-A987-72E2214E89C8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D-EFA4-4D5E-A987-72E2214E89C8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EFA4-4D5E-A987-72E2214E89C8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F-EFA4-4D5E-A987-72E2214E89C8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0-EFA4-4D5E-A987-72E2214E89C8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1-EFA4-4D5E-A987-72E2214E89C8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2-EFA4-4D5E-A987-72E2214E89C8}"/>
              </c:ext>
            </c:extLst>
          </c:dPt>
          <c:dPt>
            <c:idx val="7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3-EFA4-4D5E-A987-72E2214E89C8}"/>
              </c:ext>
            </c:extLst>
          </c:dPt>
          <c:dPt>
            <c:idx val="8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4-EFA4-4D5E-A987-72E2214E89C8}"/>
              </c:ext>
            </c:extLst>
          </c:dPt>
          <c:dPt>
            <c:idx val="9"/>
            <c:bubble3D val="0"/>
            <c:spPr>
              <a:solidFill>
                <a:srgbClr val="FF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5-EFA4-4D5E-A987-72E2214E89C8}"/>
              </c:ext>
            </c:extLst>
          </c:dPt>
          <c:dPt>
            <c:idx val="1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16-EFA4-4D5E-A987-72E2214E89C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В_ВЧА!$B$23:$B$33</c:f>
              <c:strCache>
                <c:ptCount val="11"/>
                <c:pt idx="0">
                  <c:v>Інші</c:v>
                </c:pt>
                <c:pt idx="1">
                  <c:v>ОТП Класичний</c:v>
                </c:pt>
                <c:pt idx="2">
                  <c:v>КІНТО-Класичний</c:v>
                </c:pt>
                <c:pt idx="3">
                  <c:v>ОТП Фонд Акцій</c:v>
                </c:pt>
                <c:pt idx="4">
                  <c:v>УНІВЕР.УА/Ярослав Мудрий: Фонд Акцiй</c:v>
                </c:pt>
                <c:pt idx="5">
                  <c:v>УНIВЕР.УА/Михайло Грушевський: Фонд Державних Паперiв</c:v>
                </c:pt>
                <c:pt idx="6">
                  <c:v>Альтус-Депозит</c:v>
                </c:pt>
                <c:pt idx="7">
                  <c:v>Альтус-Збалансований</c:v>
                </c:pt>
                <c:pt idx="8">
                  <c:v>КІНТО-Казначейський</c:v>
                </c:pt>
                <c:pt idx="9">
                  <c:v>ВСІ</c:v>
                </c:pt>
                <c:pt idx="10">
                  <c:v>Софіївський</c:v>
                </c:pt>
              </c:strCache>
            </c:strRef>
          </c:cat>
          <c:val>
            <c:numRef>
              <c:f>В_ВЧА!$D$23:$D$33</c:f>
              <c:numCache>
                <c:formatCode>0.00%</c:formatCode>
                <c:ptCount val="11"/>
                <c:pt idx="0">
                  <c:v>2.9962895294756285E-2</c:v>
                </c:pt>
                <c:pt idx="1">
                  <c:v>0.64034078933531335</c:v>
                </c:pt>
                <c:pt idx="2">
                  <c:v>0.11368288125238506</c:v>
                </c:pt>
                <c:pt idx="3">
                  <c:v>4.6215114890364839E-2</c:v>
                </c:pt>
                <c:pt idx="4">
                  <c:v>4.3198024460140531E-2</c:v>
                </c:pt>
                <c:pt idx="5">
                  <c:v>3.2384475775847452E-2</c:v>
                </c:pt>
                <c:pt idx="6">
                  <c:v>2.7572230661625584E-2</c:v>
                </c:pt>
                <c:pt idx="7">
                  <c:v>2.1385110094076384E-2</c:v>
                </c:pt>
                <c:pt idx="8">
                  <c:v>2.0263835859884609E-2</c:v>
                </c:pt>
                <c:pt idx="9">
                  <c:v>1.3778430079981082E-2</c:v>
                </c:pt>
                <c:pt idx="10">
                  <c:v>1.1216212295624882E-2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EFA4-4D5E-A987-72E2214E89C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Динаміка ВЧА відкритих ІСІ за місяць</a:t>
            </a:r>
          </a:p>
        </c:rich>
      </c:tx>
      <c:layout>
        <c:manualLayout>
          <c:xMode val="edge"/>
          <c:yMode val="edge"/>
          <c:x val="0.39305849239151813"/>
          <c:y val="3.90155961617083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0061730955289344E-2"/>
          <c:y val="0.38399560432839297"/>
          <c:w val="0.8949639519068413"/>
          <c:h val="0.3449800081666846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'В_динаміка ВЧА'!$C$57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97DE-491E-9CE4-CB488B1D74E5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97DE-491E-9CE4-CB488B1D74E5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97DE-491E-9CE4-CB488B1D74E5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97DE-491E-9CE4-CB488B1D74E5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97DE-491E-9CE4-CB488B1D74E5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F-97DE-491E-9CE4-CB488B1D74E5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97DE-491E-9CE4-CB488B1D74E5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97DE-491E-9CE4-CB488B1D74E5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0826116802087014"/>
                  <c:y val="0.3347127460188665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DE-491E-9CE4-CB488B1D74E5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97DE-491E-9CE4-CB488B1D74E5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97DE-491E-9CE4-CB488B1D74E5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4-97DE-491E-9CE4-CB488B1D74E5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97DE-491E-9CE4-CB488B1D74E5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97DE-491E-9CE4-CB488B1D74E5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97DE-491E-9CE4-CB488B1D74E5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97DE-491E-9CE4-CB488B1D74E5}"/>
                </c:ext>
              </c:extLst>
            </c:dLbl>
            <c:dLbl>
              <c:idx val="1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0-97DE-491E-9CE4-CB488B1D74E5}"/>
                </c:ext>
              </c:extLst>
            </c:dLbl>
            <c:dLbl>
              <c:idx val="1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1-97DE-491E-9CE4-CB488B1D74E5}"/>
                </c:ext>
              </c:extLst>
            </c:dLbl>
            <c:dLbl>
              <c:idx val="1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97DE-491E-9CE4-CB488B1D74E5}"/>
                </c:ext>
              </c:extLst>
            </c:dLbl>
            <c:dLbl>
              <c:idx val="1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97DE-491E-9CE4-CB488B1D74E5}"/>
                </c:ext>
              </c:extLst>
            </c:dLbl>
            <c:dLbl>
              <c:idx val="2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l"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97DE-491E-9CE4-CB488B1D74E5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l"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ВЧА'!$B$58:$B$68</c:f>
              <c:strCache>
                <c:ptCount val="11"/>
                <c:pt idx="0">
                  <c:v>КІНТО-Класичний</c:v>
                </c:pt>
                <c:pt idx="1">
                  <c:v>КІНТО-Казначейський</c:v>
                </c:pt>
                <c:pt idx="2">
                  <c:v>Альтус-Депозит</c:v>
                </c:pt>
                <c:pt idx="3">
                  <c:v>Альтус-Збалансований</c:v>
                </c:pt>
                <c:pt idx="4">
                  <c:v>УНIВЕР.УА/Михайло Грушевський: Фонд Державних Паперiв</c:v>
                </c:pt>
                <c:pt idx="5">
                  <c:v>Аргентум</c:v>
                </c:pt>
                <c:pt idx="6">
                  <c:v>КІНТО-Еквіті</c:v>
                </c:pt>
                <c:pt idx="7">
                  <c:v>УНIВЕР.УА/Тарас Шевченко: Фонд Заощаджень</c:v>
                </c:pt>
                <c:pt idx="8">
                  <c:v>ОТП Фонд Акцій</c:v>
                </c:pt>
                <c:pt idx="9">
                  <c:v>ОТП Класичний</c:v>
                </c:pt>
                <c:pt idx="10">
                  <c:v>Інші</c:v>
                </c:pt>
              </c:strCache>
            </c:strRef>
          </c:cat>
          <c:val>
            <c:numRef>
              <c:f>'В_динаміка ВЧА'!$C$58:$C$68</c:f>
              <c:numCache>
                <c:formatCode>#,##0.00</c:formatCode>
                <c:ptCount val="11"/>
                <c:pt idx="0">
                  <c:v>103.8652599999979</c:v>
                </c:pt>
                <c:pt idx="1">
                  <c:v>123.00748000000044</c:v>
                </c:pt>
                <c:pt idx="2">
                  <c:v>50.746120000000111</c:v>
                </c:pt>
                <c:pt idx="3">
                  <c:v>43.048980000000448</c:v>
                </c:pt>
                <c:pt idx="4">
                  <c:v>35.155499999999996</c:v>
                </c:pt>
                <c:pt idx="5">
                  <c:v>-3.2914799999999813</c:v>
                </c:pt>
                <c:pt idx="6">
                  <c:v>-4.7798300000000742</c:v>
                </c:pt>
                <c:pt idx="7">
                  <c:v>-21.142270000000021</c:v>
                </c:pt>
                <c:pt idx="8">
                  <c:v>38.816989999998363</c:v>
                </c:pt>
                <c:pt idx="9">
                  <c:v>-674.92975999999044</c:v>
                </c:pt>
                <c:pt idx="10">
                  <c:v>79.750330000000076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97DE-491E-9CE4-CB488B1D74E5}"/>
            </c:ext>
          </c:extLst>
        </c:ser>
        <c:ser>
          <c:idx val="0"/>
          <c:order val="1"/>
          <c:tx>
            <c:strRef>
              <c:f>'В_динаміка ВЧА'!$E$57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9.5996977949466933E-2"/>
                  <c:y val="0.347033460596248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97DE-491E-9CE4-CB488B1D74E5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17536455814390808"/>
                  <c:y val="0.3511403654553753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97DE-491E-9CE4-CB488B1D74E5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25548802005448679"/>
                  <c:y val="0.3922094140466473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97DE-491E-9CE4-CB488B1D74E5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3712324539734057"/>
                  <c:y val="0.3511403654553753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97DE-491E-9CE4-CB488B1D74E5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41649082559178169"/>
                  <c:y val="0.3511403654553753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97DE-491E-9CE4-CB488B1D74E5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9661428750236042"/>
                  <c:y val="0.3511403654553753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97DE-491E-9CE4-CB488B1D74E5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805171579936268"/>
                  <c:y val="0.347033460596248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97DE-491E-9CE4-CB488B1D74E5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5988473818806792"/>
                  <c:y val="0.34908691302581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97DE-491E-9CE4-CB488B1D74E5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3622879151795895"/>
                  <c:y val="0.4271181053492285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97DE-491E-9CE4-CB488B1D74E5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81106108141557487"/>
                  <c:y val="0.6837996590446784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97DE-491E-9CE4-CB488B1D74E5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9032786507843541"/>
                  <c:y val="0.3039109595754125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97DE-491E-9CE4-CB488B1D74E5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782495128452142"/>
                  <c:y val="0.3552472703145025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97DE-491E-9CE4-CB488B1D74E5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2587006096187892"/>
                  <c:y val="0.34908691302581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97DE-491E-9CE4-CB488B1D74E5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7273472736240603"/>
                  <c:y val="0.3839956043283929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97DE-491E-9CE4-CB488B1D74E5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72035527547907074"/>
                  <c:y val="0.3470334605962481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7DE-491E-9CE4-CB488B1D74E5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76873170531187296"/>
                  <c:y val="0.3511403654553753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7DE-491E-9CE4-CB488B1D74E5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81332872656398747"/>
                  <c:y val="0.35319381788493898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7DE-491E-9CE4-CB488B1D74E5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5868162953223959"/>
                  <c:y val="0.3573007227440661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7DE-491E-9CE4-CB488B1D74E5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972315970552539"/>
                  <c:y val="0.4147973907718469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97DE-491E-9CE4-CB488B1D74E5}"/>
                </c:ext>
              </c:extLst>
            </c:dLbl>
            <c:dLbl>
              <c:idx val="19"/>
              <c:layout>
                <c:manualLayout>
                  <c:xMode val="edge"/>
                  <c:yMode val="edge"/>
                  <c:x val="0.83298165118356338"/>
                  <c:y val="0.464080249081373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97DE-491E-9CE4-CB488B1D74E5}"/>
                </c:ext>
              </c:extLst>
            </c:dLbl>
            <c:dLbl>
              <c:idx val="20"/>
              <c:layout>
                <c:manualLayout>
                  <c:xMode val="edge"/>
                  <c:yMode val="edge"/>
                  <c:x val="0.86775221012588999"/>
                  <c:y val="0.6632651347490423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97DE-491E-9CE4-CB488B1D74E5}"/>
                </c:ext>
              </c:extLst>
            </c:dLbl>
            <c:dLbl>
              <c:idx val="21"/>
              <c:layout>
                <c:manualLayout>
                  <c:xMode val="edge"/>
                  <c:yMode val="edge"/>
                  <c:x val="0.91990804853937991"/>
                  <c:y val="0.41479739077184696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r"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97DE-491E-9CE4-CB488B1D74E5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 algn="r"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ВЧА'!$B$58:$B$68</c:f>
              <c:strCache>
                <c:ptCount val="11"/>
                <c:pt idx="0">
                  <c:v>КІНТО-Класичний</c:v>
                </c:pt>
                <c:pt idx="1">
                  <c:v>КІНТО-Казначейський</c:v>
                </c:pt>
                <c:pt idx="2">
                  <c:v>Альтус-Депозит</c:v>
                </c:pt>
                <c:pt idx="3">
                  <c:v>Альтус-Збалансований</c:v>
                </c:pt>
                <c:pt idx="4">
                  <c:v>УНIВЕР.УА/Михайло Грушевський: Фонд Державних Паперiв</c:v>
                </c:pt>
                <c:pt idx="5">
                  <c:v>Аргентум</c:v>
                </c:pt>
                <c:pt idx="6">
                  <c:v>КІНТО-Еквіті</c:v>
                </c:pt>
                <c:pt idx="7">
                  <c:v>УНIВЕР.УА/Тарас Шевченко: Фонд Заощаджень</c:v>
                </c:pt>
                <c:pt idx="8">
                  <c:v>ОТП Фонд Акцій</c:v>
                </c:pt>
                <c:pt idx="9">
                  <c:v>ОТП Класичний</c:v>
                </c:pt>
                <c:pt idx="10">
                  <c:v>Інші</c:v>
                </c:pt>
              </c:strCache>
            </c:strRef>
          </c:cat>
          <c:val>
            <c:numRef>
              <c:f>'В_динаміка ВЧА'!$E$58:$E$68</c:f>
              <c:numCache>
                <c:formatCode>#,##0.00</c:formatCode>
                <c:ptCount val="11"/>
                <c:pt idx="0">
                  <c:v>4.7010572044428045E-3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-26.751277769488144</c:v>
                </c:pt>
                <c:pt idx="9">
                  <c:v>-2123.690575192436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97DE-491E-9CE4-CB488B1D74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30"/>
        <c:axId val="1344953247"/>
        <c:axId val="1"/>
      </c:barChart>
      <c:lineChart>
        <c:grouping val="standard"/>
        <c:varyColors val="0"/>
        <c:ser>
          <c:idx val="2"/>
          <c:order val="2"/>
          <c:tx>
            <c:strRef>
              <c:f>'В_динаміка ВЧА'!$D$57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6.6517591020103073E-2"/>
                  <c:y val="0.3819421518988293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B-97DE-491E-9CE4-CB488B1D74E5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1519322249436445"/>
                  <c:y val="0.4086370334831561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A-97DE-491E-9CE4-CB488B1D74E5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24263803088014868"/>
                  <c:y val="0.525683821968281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E-97DE-491E-9CE4-CB488B1D74E5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31595855734548955"/>
                  <c:y val="0.5236303695387176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9-97DE-491E-9CE4-CB488B1D74E5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39305849239151813"/>
                  <c:y val="0.5174700122500268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F-97DE-491E-9CE4-CB488B1D74E5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47469371773437191"/>
                  <c:y val="0.5975546570030072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8-97DE-491E-9CE4-CB488B1D74E5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5632894307722569"/>
                  <c:y val="0.5749666802778076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7-97DE-491E-9CE4-CB488B1D74E5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4023181356849201"/>
                  <c:y val="0.5872873948551892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6-97DE-491E-9CE4-CB488B1D74E5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1808763033065814"/>
                  <c:y val="0.5770201327073712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97DE-491E-9CE4-CB488B1D74E5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9821109224123676"/>
                  <c:y val="0.53389763168653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5-97DE-491E-9CE4-CB488B1D74E5}"/>
                </c:ext>
              </c:extLst>
            </c:dLbl>
            <c:dLbl>
              <c:idx val="1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1-97DE-491E-9CE4-CB488B1D74E5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5708482479336319"/>
                  <c:y val="1.0267262147817993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0-97DE-491E-9CE4-CB488B1D74E5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6031936094777528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C-97DE-491E-9CE4-CB488B1D74E5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4-97DE-491E-9CE4-CB488B1D74E5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97DE-491E-9CE4-CB488B1D74E5}"/>
                </c:ext>
              </c:extLst>
            </c:dLbl>
            <c:dLbl>
              <c:idx val="1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2-97DE-491E-9CE4-CB488B1D74E5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79065227507986147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97DE-491E-9CE4-CB488B1D74E5}"/>
                </c:ext>
              </c:extLst>
            </c:dLbl>
            <c:dLbl>
              <c:idx val="17"/>
              <c:layout>
                <c:manualLayout>
                  <c:xMode val="edge"/>
                  <c:yMode val="edge"/>
                  <c:x val="0.83827282319652618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97DE-491E-9CE4-CB488B1D74E5}"/>
                </c:ext>
              </c:extLst>
            </c:dLbl>
            <c:dLbl>
              <c:idx val="18"/>
              <c:layout>
                <c:manualLayout>
                  <c:xMode val="edge"/>
                  <c:yMode val="edge"/>
                  <c:x val="0.8858933713131909"/>
                  <c:y val="8.2138097182543942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D-97DE-491E-9CE4-CB488B1D74E5}"/>
                </c:ext>
              </c:extLst>
            </c:dLbl>
            <c:dLbl>
              <c:idx val="19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0-97DE-491E-9CE4-CB488B1D74E5}"/>
                </c:ext>
              </c:extLst>
            </c:dLbl>
            <c:dLbl>
              <c:idx val="2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1-97DE-491E-9CE4-CB488B1D74E5}"/>
                </c:ext>
              </c:extLst>
            </c:dLbl>
            <c:dLbl>
              <c:idx val="2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42-97DE-491E-9CE4-CB488B1D74E5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'В_динаміка ВЧА'!$B$58:$B$67</c:f>
              <c:strCache>
                <c:ptCount val="10"/>
                <c:pt idx="0">
                  <c:v>КІНТО-Класичний</c:v>
                </c:pt>
                <c:pt idx="1">
                  <c:v>КІНТО-Казначейський</c:v>
                </c:pt>
                <c:pt idx="2">
                  <c:v>Альтус-Депозит</c:v>
                </c:pt>
                <c:pt idx="3">
                  <c:v>Альтус-Збалансований</c:v>
                </c:pt>
                <c:pt idx="4">
                  <c:v>УНIВЕР.УА/Михайло Грушевський: Фонд Державних Паперiв</c:v>
                </c:pt>
                <c:pt idx="5">
                  <c:v>Аргентум</c:v>
                </c:pt>
                <c:pt idx="6">
                  <c:v>КІНТО-Еквіті</c:v>
                </c:pt>
                <c:pt idx="7">
                  <c:v>УНIВЕР.УА/Тарас Шевченко: Фонд Заощаджень</c:v>
                </c:pt>
                <c:pt idx="8">
                  <c:v>ОТП Фонд Акцій</c:v>
                </c:pt>
                <c:pt idx="9">
                  <c:v>ОТП Класичний</c:v>
                </c:pt>
              </c:strCache>
            </c:strRef>
          </c:cat>
          <c:val>
            <c:numRef>
              <c:f>'В_динаміка ВЧА'!$D$58:$D$67</c:f>
              <c:numCache>
                <c:formatCode>0.00%</c:formatCode>
                <c:ptCount val="10"/>
                <c:pt idx="0">
                  <c:v>4.0076487918518679E-3</c:v>
                </c:pt>
                <c:pt idx="1">
                  <c:v>2.7243355446239813E-2</c:v>
                </c:pt>
                <c:pt idx="2">
                  <c:v>8.106149264029824E-3</c:v>
                </c:pt>
                <c:pt idx="3">
                  <c:v>8.8728925430216401E-3</c:v>
                </c:pt>
                <c:pt idx="4">
                  <c:v>4.7653902109929163E-3</c:v>
                </c:pt>
                <c:pt idx="5">
                  <c:v>-1.8157827927730918E-2</c:v>
                </c:pt>
                <c:pt idx="6">
                  <c:v>-3.3400794856782777E-3</c:v>
                </c:pt>
                <c:pt idx="7">
                  <c:v>-1.0442701158297218E-2</c:v>
                </c:pt>
                <c:pt idx="8">
                  <c:v>3.6830856418776422E-3</c:v>
                </c:pt>
                <c:pt idx="9">
                  <c:v>-4.5838404359872338E-3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43-97DE-491E-9CE4-CB488B1D74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44953247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40"/>
        <c:tickLblSkip val="2"/>
        <c:tickMarkSkip val="1"/>
        <c:noMultiLvlLbl val="0"/>
      </c:catAx>
      <c:valAx>
        <c:axId val="1"/>
        <c:scaling>
          <c:orientation val="minMax"/>
          <c:max val="200"/>
          <c:min val="-2500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4495324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4"/>
          <c:min val="-0.8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7.5588171613753488E-2"/>
          <c:y val="0.75567049407940434"/>
          <c:w val="0.48300841661188476"/>
          <c:h val="5.1336310739089966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37107913710415"/>
          <c:y val="1.7801601190522983E-2"/>
          <c:w val="0.83625994164345518"/>
          <c:h val="0.9455791691201326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6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8707-4B94-BD99-812BC86679ED}"/>
              </c:ext>
            </c:extLst>
          </c:dPt>
          <c:dPt>
            <c:idx val="17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8707-4B94-BD99-812BC86679ED}"/>
              </c:ext>
            </c:extLst>
          </c:dPt>
          <c:dPt>
            <c:idx val="19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8707-4B94-BD99-812BC86679ED}"/>
              </c:ext>
            </c:extLst>
          </c:dPt>
          <c:dPt>
            <c:idx val="20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8707-4B94-BD99-812BC86679ED}"/>
              </c:ext>
            </c:extLst>
          </c:dPt>
          <c:dPt>
            <c:idx val="21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707-4B94-BD99-812BC86679ED}"/>
              </c:ext>
            </c:extLst>
          </c:dPt>
          <c:dPt>
            <c:idx val="22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8707-4B94-BD99-812BC86679ED}"/>
              </c:ext>
            </c:extLst>
          </c:dPt>
          <c:cat>
            <c:strRef>
              <c:f>'В_діаграма(дох)'!$A$2:$A$24</c:f>
              <c:strCache>
                <c:ptCount val="23"/>
                <c:pt idx="0">
                  <c:v>Аргентум</c:v>
                </c:pt>
                <c:pt idx="1">
                  <c:v>УНIВЕР.УА/Тарас Шевченко: Фонд Заощаджень</c:v>
                </c:pt>
                <c:pt idx="2">
                  <c:v>КІНТО-Еквіті</c:v>
                </c:pt>
                <c:pt idx="3">
                  <c:v>Надбання</c:v>
                </c:pt>
                <c:pt idx="4">
                  <c:v>Софіївський</c:v>
                </c:pt>
                <c:pt idx="5">
                  <c:v>ТАСК Ресурс</c:v>
                </c:pt>
                <c:pt idx="6">
                  <c:v>УНІВЕР.УА/Ярослав Мудрий: Фонд Акцiй</c:v>
                </c:pt>
                <c:pt idx="7">
                  <c:v>КІНТО-Класичний</c:v>
                </c:pt>
                <c:pt idx="8">
                  <c:v>УНІВЕР.УА/Володимир Великий: Фонд Збалансований</c:v>
                </c:pt>
                <c:pt idx="9">
                  <c:v>УНIВЕР.УА/Михайло Грушевський: Фонд Державних Паперiв</c:v>
                </c:pt>
                <c:pt idx="10">
                  <c:v>ОТП Фонд Акцій</c:v>
                </c:pt>
                <c:pt idx="11">
                  <c:v>ВСІ</c:v>
                </c:pt>
                <c:pt idx="12">
                  <c:v>Альтус-Депозит</c:v>
                </c:pt>
                <c:pt idx="13">
                  <c:v>Альтус-Збалансований</c:v>
                </c:pt>
                <c:pt idx="14">
                  <c:v>ОТП Класичний</c:v>
                </c:pt>
                <c:pt idx="15">
                  <c:v>КІНТО-Казначейський</c:v>
                </c:pt>
                <c:pt idx="16">
                  <c:v>Середня доходність фондів</c:v>
                </c:pt>
                <c:pt idx="17">
                  <c:v>Індекс УБ</c:v>
                </c:pt>
                <c:pt idx="18">
                  <c:v>Індекс ПФТС</c:v>
                </c:pt>
                <c:pt idx="19">
                  <c:v>Депозити у євро</c:v>
                </c:pt>
                <c:pt idx="20">
                  <c:v>Депозити у дол. США</c:v>
                </c:pt>
                <c:pt idx="21">
                  <c:v>Депозити у грн.</c:v>
                </c:pt>
                <c:pt idx="22">
                  <c:v>"Золотий" депозит (за офіційним курсом золота)</c:v>
                </c:pt>
              </c:strCache>
            </c:strRef>
          </c:cat>
          <c:val>
            <c:numRef>
              <c:f>'В_діаграма(дох)'!$B$2:$B$24</c:f>
              <c:numCache>
                <c:formatCode>0.00%</c:formatCode>
                <c:ptCount val="23"/>
                <c:pt idx="0">
                  <c:v>-1.8158361357344166E-2</c:v>
                </c:pt>
                <c:pt idx="1">
                  <c:v>-1.044268946488025E-2</c:v>
                </c:pt>
                <c:pt idx="2">
                  <c:v>-3.3402203630016336E-3</c:v>
                </c:pt>
                <c:pt idx="3">
                  <c:v>-9.7195741287670057E-4</c:v>
                </c:pt>
                <c:pt idx="4">
                  <c:v>1.9401104439817907E-3</c:v>
                </c:pt>
                <c:pt idx="5">
                  <c:v>3.9810527318568933E-3</c:v>
                </c:pt>
                <c:pt idx="6">
                  <c:v>4.0912950317093522E-3</c:v>
                </c:pt>
                <c:pt idx="7">
                  <c:v>4.1207122258137829E-3</c:v>
                </c:pt>
                <c:pt idx="8">
                  <c:v>4.7460167043109625E-3</c:v>
                </c:pt>
                <c:pt idx="9">
                  <c:v>4.7653850784021845E-3</c:v>
                </c:pt>
                <c:pt idx="10">
                  <c:v>6.0606060606400725E-3</c:v>
                </c:pt>
                <c:pt idx="11">
                  <c:v>7.518284833450517E-3</c:v>
                </c:pt>
                <c:pt idx="12">
                  <c:v>8.1055486894074935E-3</c:v>
                </c:pt>
                <c:pt idx="13">
                  <c:v>8.8720145469265432E-3</c:v>
                </c:pt>
                <c:pt idx="14">
                  <c:v>9.8180644068033285E-3</c:v>
                </c:pt>
                <c:pt idx="15">
                  <c:v>2.7243271594187268E-2</c:v>
                </c:pt>
                <c:pt idx="16">
                  <c:v>3.6468208593367149E-3</c:v>
                </c:pt>
                <c:pt idx="17">
                  <c:v>0</c:v>
                </c:pt>
                <c:pt idx="18">
                  <c:v>0</c:v>
                </c:pt>
                <c:pt idx="19">
                  <c:v>2.8969623946649037E-2</c:v>
                </c:pt>
                <c:pt idx="20">
                  <c:v>3.9322955845271235E-3</c:v>
                </c:pt>
                <c:pt idx="21">
                  <c:v>1.2328767123287671E-2</c:v>
                </c:pt>
                <c:pt idx="22">
                  <c:v>5.9458623731438287E-2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707-4B94-BD99-812BC86679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344962367"/>
        <c:axId val="1"/>
      </c:barChart>
      <c:catAx>
        <c:axId val="134496236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0"/>
        <c:tickLblSkip val="1"/>
        <c:tickMarkSkip val="1"/>
        <c:noMultiLvlLbl val="0"/>
      </c:catAx>
      <c:valAx>
        <c:axId val="1"/>
        <c:scaling>
          <c:orientation val="minMax"/>
          <c:max val="0.06"/>
          <c:min val="-0.02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34496236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Динаміка ВЧА інтервальних ІСІ за місяць</a:t>
            </a:r>
          </a:p>
        </c:rich>
      </c:tx>
      <c:layout>
        <c:manualLayout>
          <c:xMode val="edge"/>
          <c:yMode val="edge"/>
          <c:x val="0.31761006488926335"/>
          <c:y val="6.666890198466940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2.1600684513879372E-2"/>
          <c:y val="0.34134477816150738"/>
          <c:w val="0.9432298904393992"/>
          <c:h val="0.437347997019431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'І_динаміка ВЧА'!$C$34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81D1-4EEE-A6CE-3BB894C3D876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5-81D1-4EEE-A6CE-3BB894C3D876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4322038330218567"/>
                  <c:y val="0.2346745349860363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1D1-4EEE-A6CE-3BB894C3D876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81D1-4EEE-A6CE-3BB894C3D87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59361881145549977"/>
                  <c:y val="0.48268285036900649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D1-4EEE-A6CE-3BB894C3D876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81D1-4EEE-A6CE-3BB894C3D876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4722684815549087"/>
                  <c:y val="0.26400885185929085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1D1-4EEE-A6CE-3BB894C3D876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81D1-4EEE-A6CE-3BB894C3D876}"/>
                </c:ext>
              </c:extLst>
            </c:dLbl>
            <c:dLbl>
              <c:idx val="8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81D1-4EEE-A6CE-3BB894C3D876}"/>
                </c:ext>
              </c:extLst>
            </c:dLbl>
            <c:dLbl>
              <c:idx val="9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81D1-4EEE-A6CE-3BB894C3D876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D-81D1-4EEE-A6CE-3BB894C3D876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E-81D1-4EEE-A6CE-3BB894C3D876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81D1-4EEE-A6CE-3BB894C3D876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2-81D1-4EEE-A6CE-3BB894C3D876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81D1-4EEE-A6CE-3BB894C3D876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'І_динаміка ВЧА'!$B$35:$B$35</c:f>
              <c:strCache>
                <c:ptCount val="1"/>
                <c:pt idx="0">
                  <c:v>н.д.</c:v>
                </c:pt>
              </c:strCache>
            </c:strRef>
          </c:cat>
          <c:val>
            <c:numRef>
              <c:f>'І_динаміка ВЧА'!$C$35:$C$35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81D1-4EEE-A6CE-3BB894C3D876}"/>
            </c:ext>
          </c:extLst>
        </c:ser>
        <c:ser>
          <c:idx val="0"/>
          <c:order val="1"/>
          <c:tx>
            <c:strRef>
              <c:f>'І_динаміка ВЧА'!$E$34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65442073823530833"/>
                  <c:y val="0.4826828503690064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F-81D1-4EEE-A6CE-3BB894C3D876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47041490719115076"/>
                  <c:y val="0.2293410228272627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1D1-4EEE-A6CE-3BB894C3D876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73202319741480093"/>
                  <c:y val="0.2213407545891024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1D1-4EEE-A6CE-3BB894C3D876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75362388192868024"/>
                  <c:y val="0.2960099248119321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81D1-4EEE-A6CE-3BB894C3D876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B-81D1-4EEE-A6CE-3BB894C3D87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8242479461385273"/>
                  <c:y val="0.47468258213084619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1D1-4EEE-A6CE-3BB894C3D876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9602839464981088"/>
                  <c:y val="0.27734263225622474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81D1-4EEE-A6CE-3BB894C3D876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90402864817346995"/>
                  <c:y val="0.3840128754316957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1D1-4EEE-A6CE-3BB894C3D876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90642872423056764"/>
                  <c:y val="0.55468526451244948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1D1-4EEE-A6CE-3BB894C3D876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4002028189272209"/>
                  <c:y val="0.512017167242261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1D1-4EEE-A6CE-3BB894C3D876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9681891286496336"/>
                  <c:y val="0.3920131436698561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1D1-4EEE-A6CE-3BB894C3D876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4962058612111295"/>
                  <c:y val="0.3786793632729222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1D1-4EEE-A6CE-3BB894C3D876}"/>
                </c:ext>
              </c:extLst>
            </c:dLbl>
            <c:dLbl>
              <c:idx val="12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81D1-4EEE-A6CE-3BB894C3D876}"/>
                </c:ext>
              </c:extLst>
            </c:dLbl>
            <c:dLbl>
              <c:idx val="13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81D1-4EEE-A6CE-3BB894C3D876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81D1-4EEE-A6CE-3BB894C3D876}"/>
                </c:ext>
              </c:extLst>
            </c:dLbl>
            <c:dLbl>
              <c:idx val="15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FF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3-81D1-4EEE-A6CE-3BB894C3D876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'І_динаміка ВЧА'!$B$35:$B$35</c:f>
              <c:strCache>
                <c:ptCount val="1"/>
                <c:pt idx="0">
                  <c:v>н.д.</c:v>
                </c:pt>
              </c:strCache>
            </c:strRef>
          </c:cat>
          <c:val>
            <c:numRef>
              <c:f>'І_динаміка ВЧА'!$E$35:$E$35</c:f>
              <c:numCache>
                <c:formatCode>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81D1-4EEE-A6CE-3BB894C3D8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1344963807"/>
        <c:axId val="1"/>
      </c:barChart>
      <c:lineChart>
        <c:grouping val="standard"/>
        <c:varyColors val="0"/>
        <c:ser>
          <c:idx val="2"/>
          <c:order val="2"/>
          <c:tx>
            <c:strRef>
              <c:f>'І_динаміка ВЧА'!$D$34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4960157184668596"/>
                  <c:y val="0.2560085836211305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1D1-4EEE-A6CE-3BB894C3D876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4328137156299533"/>
                  <c:y val="0.2160072424303288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81D1-4EEE-A6CE-3BB894C3D876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9682208191070116"/>
                  <c:y val="0.2453415593035834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81D1-4EEE-A6CE-3BB894C3D876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72242289318641006"/>
                  <c:y val="0.2533418275417437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B-81D1-4EEE-A6CE-3BB894C3D876}"/>
                </c:ext>
              </c:extLst>
            </c:dLbl>
            <c:dLbl>
              <c:idx val="4"/>
              <c:layout>
                <c:manualLayout>
                  <c:xMode val="edge"/>
                  <c:yMode val="edge"/>
                  <c:x val="0.62721987625486764"/>
                  <c:y val="0.4160139483843370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1D1-4EEE-A6CE-3BB894C3D876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5442390728104614"/>
                  <c:y val="0.4293477287812709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1D1-4EEE-A6CE-3BB894C3D876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87842783689776105"/>
                  <c:y val="0.36267882679660157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1D1-4EEE-A6CE-3BB894C3D876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8912282425356155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1D1-4EEE-A6CE-3BB894C3D876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88082791295485874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1D1-4EEE-A6CE-3BB894C3D876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62561982555013584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81D1-4EEE-A6CE-3BB894C3D876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57121810158925446"/>
                  <c:y val="0.5866863374650908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81D1-4EEE-A6CE-3BB894C3D876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62721987625486764"/>
                  <c:y val="1.0667024317547106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1D1-4EEE-A6CE-3BB894C3D876}"/>
                </c:ext>
              </c:extLst>
            </c:dLbl>
            <c:dLbl>
              <c:idx val="1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4-81D1-4EEE-A6CE-3BB894C3D876}"/>
                </c:ext>
              </c:extLst>
            </c:dLbl>
            <c:dLbl>
              <c:idx val="1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81D1-4EEE-A6CE-3BB894C3D876}"/>
                </c:ext>
              </c:extLst>
            </c:dLbl>
            <c:dLbl>
              <c:idx val="1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3-81D1-4EEE-A6CE-3BB894C3D87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'І_динаміка ВЧА'!$D$35:$D$35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0-81D1-4EEE-A6CE-3BB894C3D8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44963807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1"/>
          <c:min val="-0.1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44963807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in val="-0.02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  <c:majorUnit val="0.01"/>
        <c:minorUnit val="0.01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.11120352397886046"/>
          <c:y val="0.81602736029235357"/>
          <c:w val="0.53841706214225249"/>
          <c:h val="6.933565806405618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19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Доходність інтервальних фондів, 
банківських депозитів та індексів за місяць</a:t>
            </a:r>
          </a:p>
        </c:rich>
      </c:tx>
      <c:layout>
        <c:manualLayout>
          <c:xMode val="edge"/>
          <c:yMode val="edge"/>
          <c:x val="0.28122689423198233"/>
          <c:y val="6.29743011501496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721263416475611"/>
          <c:y val="0.12720808832330233"/>
          <c:w val="0.8396196445120917"/>
          <c:h val="0.828741803135969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1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FCB4-4DCB-9A2D-2B082C357CB7}"/>
              </c:ext>
            </c:extLst>
          </c:dPt>
          <c:dPt>
            <c:idx val="2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FCB4-4DCB-9A2D-2B082C357CB7}"/>
              </c:ext>
            </c:extLst>
          </c:dPt>
          <c:dPt>
            <c:idx val="3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FCB4-4DCB-9A2D-2B082C357CB7}"/>
              </c:ext>
            </c:extLst>
          </c:dPt>
          <c:dPt>
            <c:idx val="4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FCB4-4DCB-9A2D-2B082C357CB7}"/>
              </c:ext>
            </c:extLst>
          </c:dPt>
          <c:dPt>
            <c:idx val="5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FCB4-4DCB-9A2D-2B082C357CB7}"/>
              </c:ext>
            </c:extLst>
          </c:dPt>
          <c:dPt>
            <c:idx val="6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CB4-4DCB-9A2D-2B082C357CB7}"/>
              </c:ext>
            </c:extLst>
          </c:dPt>
          <c:dPt>
            <c:idx val="7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B4-4DCB-9A2D-2B082C357CB7}"/>
              </c:ext>
            </c:extLst>
          </c:dPt>
          <c:dPt>
            <c:idx val="8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FCB4-4DCB-9A2D-2B082C357CB7}"/>
              </c:ext>
            </c:extLst>
          </c:dPt>
          <c:dPt>
            <c:idx val="9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CB4-4DCB-9A2D-2B082C357CB7}"/>
              </c:ext>
            </c:extLst>
          </c:dPt>
          <c:cat>
            <c:strRef>
              <c:f>'І_діаграма(дох)'!$A$2:$A$9</c:f>
              <c:strCache>
                <c:ptCount val="8"/>
                <c:pt idx="0">
                  <c:v>н.д.</c:v>
                </c:pt>
                <c:pt idx="1">
                  <c:v>Середня доходність фондів</c:v>
                </c:pt>
                <c:pt idx="2">
                  <c:v>Індекс УБ</c:v>
                </c:pt>
                <c:pt idx="3">
                  <c:v>Індекс ПФТС</c:v>
                </c:pt>
                <c:pt idx="4">
                  <c:v>Депозити у євро</c:v>
                </c:pt>
                <c:pt idx="5">
                  <c:v>Депозити у дол. США</c:v>
                </c:pt>
                <c:pt idx="6">
                  <c:v>Депозити у грн.</c:v>
                </c:pt>
                <c:pt idx="7">
                  <c:v>"Золотий" депозит (за офіційним курсом золота)</c:v>
                </c:pt>
              </c:strCache>
            </c:strRef>
          </c:cat>
          <c:val>
            <c:numRef>
              <c:f>'І_діаграма(дох)'!$B$2:$B$9</c:f>
              <c:numCache>
                <c:formatCode>0.00%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2.8969623946649037E-2</c:v>
                </c:pt>
                <c:pt idx="5">
                  <c:v>3.9322955845271235E-3</c:v>
                </c:pt>
                <c:pt idx="6">
                  <c:v>1.2328767123287671E-2</c:v>
                </c:pt>
                <c:pt idx="7">
                  <c:v>5.9458623731438287E-2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CB4-4DCB-9A2D-2B082C357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344957087"/>
        <c:axId val="1"/>
      </c:barChart>
      <c:catAx>
        <c:axId val="134495708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0.06"/>
          <c:min val="-0.01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34495708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uk-UA"/>
              <a:t>Динаміка ВЧА закритих ІСІ за місяць</a:t>
            </a:r>
          </a:p>
        </c:rich>
      </c:tx>
      <c:layout>
        <c:manualLayout>
          <c:xMode val="edge"/>
          <c:yMode val="edge"/>
          <c:x val="0.36700992116757697"/>
          <c:y val="5.325617852174881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3.0584160097298082E-2"/>
          <c:y val="0.32841310088411774"/>
          <c:w val="0.93246125319901829"/>
          <c:h val="0.4585948706039481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'3_динаміка ВЧА'!$C$34</c:f>
              <c:strCache>
                <c:ptCount val="1"/>
                <c:pt idx="0">
                  <c:v>Зміна ВЧА, тис. грн.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FF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Mode val="edge"/>
                  <c:yMode val="edge"/>
                  <c:x val="0.17425858660088442"/>
                  <c:y val="0.266280892608744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ADA-45C6-A4A0-A69C1AACD7CF}"/>
                </c:ext>
              </c:extLst>
            </c:dLbl>
            <c:dLbl>
              <c:idx val="1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6-3ADA-45C6-A4A0-A69C1AACD7CF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3942232389467391"/>
                  <c:y val="0.59173531690832026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ADA-45C6-A4A0-A69C1AACD7CF}"/>
                </c:ext>
              </c:extLst>
            </c:dLbl>
            <c:dLbl>
              <c:idx val="3"/>
              <c:layout>
                <c:manualLayout>
                  <c:xMode val="edge"/>
                  <c:yMode val="edge"/>
                  <c:x val="0.679252857974876"/>
                  <c:y val="0.5355204618020298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ADA-45C6-A4A0-A69C1AACD7CF}"/>
                </c:ext>
              </c:extLst>
            </c:dLbl>
            <c:dLbl>
              <c:idx val="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3ADA-45C6-A4A0-A69C1AACD7CF}"/>
                </c:ext>
              </c:extLst>
            </c:dLbl>
            <c:dLbl>
              <c:idx val="5"/>
              <c:layout>
                <c:manualLayout>
                  <c:xMode val="edge"/>
                  <c:yMode val="edge"/>
                  <c:x val="0.72050591112937112"/>
                  <c:y val="0.5828592871546953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ADA-45C6-A4A0-A69C1AACD7CF}"/>
                </c:ext>
              </c:extLst>
            </c:dLbl>
            <c:dLbl>
              <c:idx val="6"/>
              <c:layout>
                <c:manualLayout>
                  <c:xMode val="edge"/>
                  <c:yMode val="edge"/>
                  <c:x val="0.51921946211692094"/>
                  <c:y val="0.51185104912569701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ADA-45C6-A4A0-A69C1AACD7CF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5995917898144717"/>
                  <c:y val="0.514809725710238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ADA-45C6-A4A0-A69C1AACD7CF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067537704916892"/>
                  <c:y val="0.5059336959566137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ADA-45C6-A4A0-A69C1AACD7CF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5535762844954801"/>
                  <c:y val="0.51480972571023853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ADA-45C6-A4A0-A69C1AACD7CF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8365648525959759"/>
                  <c:y val="0.585817963739237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ADA-45C6-A4A0-A69C1AACD7CF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2277575980265323"/>
                  <c:y val="0.7189584100436090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ADA-45C6-A4A0-A69C1AACD7CF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6687385110573418"/>
                  <c:y val="0.7189584100436090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ADA-45C6-A4A0-A69C1AACD7CF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1239446148310805"/>
                  <c:y val="0.94973518363785392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ADA-45C6-A4A0-A69C1AACD7CF}"/>
                </c:ext>
              </c:extLst>
            </c:dLbl>
            <c:dLbl>
              <c:idx val="14"/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ADA-45C6-A4A0-A69C1AACD7CF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47512137081383998"/>
                  <c:y val="0.47930560669573935"/>
                </c:manualLayout>
              </c:layout>
              <c:numFmt formatCode="#,##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ADA-45C6-A4A0-A69C1AACD7CF}"/>
                </c:ext>
              </c:extLst>
            </c:dLbl>
            <c:numFmt formatCode="#,##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'3_динаміка ВЧА'!$B$35:$B$36</c:f>
              <c:strCache>
                <c:ptCount val="2"/>
                <c:pt idx="0">
                  <c:v>КІНТО-Голд</c:v>
                </c:pt>
                <c:pt idx="1">
                  <c:v>Індекс Української Біржі</c:v>
                </c:pt>
              </c:strCache>
            </c:strRef>
          </c:cat>
          <c:val>
            <c:numRef>
              <c:f>'3_динаміка ВЧА'!$C$35:$C$36</c:f>
              <c:numCache>
                <c:formatCode>#,##0.00</c:formatCode>
                <c:ptCount val="2"/>
                <c:pt idx="0">
                  <c:v>277.64704999999981</c:v>
                </c:pt>
                <c:pt idx="1">
                  <c:v>-4.3301600000001494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3ADA-45C6-A4A0-A69C1AACD7CF}"/>
            </c:ext>
          </c:extLst>
        </c:ser>
        <c:ser>
          <c:idx val="0"/>
          <c:order val="1"/>
          <c:tx>
            <c:strRef>
              <c:f>'3_динаміка ВЧА'!$E$34</c:f>
              <c:strCache>
                <c:ptCount val="1"/>
                <c:pt idx="0">
                  <c:v>Чистий притік/відтік капіталу, тис. грн.</c:v>
                </c:pt>
              </c:strCache>
            </c:strRef>
          </c:tx>
          <c:spPr>
            <a:solidFill>
              <a:srgbClr val="33CCCC"/>
            </a:solidFill>
            <a:ln w="25400">
              <a:noFill/>
            </a:ln>
          </c:spPr>
          <c:invertIfNegative val="0"/>
          <c:dLbls>
            <c:dLbl>
              <c:idx val="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3ADA-45C6-A4A0-A69C1AACD7CF}"/>
                </c:ext>
              </c:extLst>
            </c:dLbl>
            <c:dLbl>
              <c:idx val="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2-3ADA-45C6-A4A0-A69C1AACD7CF}"/>
                </c:ext>
              </c:extLst>
            </c:dLbl>
            <c:dLbl>
              <c:idx val="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3ADA-45C6-A4A0-A69C1AACD7CF}"/>
                </c:ext>
              </c:extLst>
            </c:dLbl>
            <c:dLbl>
              <c:idx val="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3ADA-45C6-A4A0-A69C1AACD7CF}"/>
                </c:ext>
              </c:extLst>
            </c:dLbl>
            <c:dLbl>
              <c:idx val="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3ADA-45C6-A4A0-A69C1AACD7CF}"/>
                </c:ext>
              </c:extLst>
            </c:dLbl>
            <c:dLbl>
              <c:idx val="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E-3ADA-45C6-A4A0-A69C1AACD7CF}"/>
                </c:ext>
              </c:extLst>
            </c:dLbl>
            <c:dLbl>
              <c:idx val="6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3ADA-45C6-A4A0-A69C1AACD7CF}"/>
                </c:ext>
              </c:extLst>
            </c:dLbl>
            <c:dLbl>
              <c:idx val="7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4-3ADA-45C6-A4A0-A69C1AACD7CF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71552709436934581"/>
                  <c:y val="0.5148097257102385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ADA-45C6-A4A0-A69C1AACD7CF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8949808623257844"/>
                  <c:y val="0.49705766620298897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3ADA-45C6-A4A0-A69C1AACD7CF}"/>
                </c:ext>
              </c:extLst>
            </c:dLbl>
            <c:dLbl>
              <c:idx val="10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3ADA-45C6-A4A0-A69C1AACD7CF}"/>
                </c:ext>
              </c:extLst>
            </c:dLbl>
            <c:dLbl>
              <c:idx val="11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A-3ADA-45C6-A4A0-A69C1AACD7CF}"/>
                </c:ext>
              </c:extLst>
            </c:dLbl>
            <c:dLbl>
              <c:idx val="12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3ADA-45C6-A4A0-A69C1AACD7CF}"/>
                </c:ext>
              </c:extLst>
            </c:dLbl>
            <c:dLbl>
              <c:idx val="13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7-3ADA-45C6-A4A0-A69C1AACD7CF}"/>
                </c:ext>
              </c:extLst>
            </c:dLbl>
            <c:dLbl>
              <c:idx val="14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3ADA-45C6-A4A0-A69C1AACD7CF}"/>
                </c:ext>
              </c:extLst>
            </c:dLbl>
            <c:dLbl>
              <c:idx val="15"/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4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3ADA-45C6-A4A0-A69C1AACD7CF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2348701933979969"/>
                  <c:y val="0.51480972571023853"/>
                </c:manualLayout>
              </c:layout>
              <c:numFmt formatCode="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808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ADA-45C6-A4A0-A69C1AACD7CF}"/>
                </c:ext>
              </c:extLst>
            </c:dLbl>
            <c:numFmt formatCode="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8080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'3_динаміка ВЧА'!$B$35:$B$36</c:f>
              <c:strCache>
                <c:ptCount val="2"/>
                <c:pt idx="0">
                  <c:v>КІНТО-Голд</c:v>
                </c:pt>
                <c:pt idx="1">
                  <c:v>Індекс Української Біржі</c:v>
                </c:pt>
              </c:strCache>
            </c:strRef>
          </c:cat>
          <c:val>
            <c:numRef>
              <c:f>'3_динаміка ВЧА'!$E$35:$E$36</c:f>
              <c:numCache>
                <c:formatCode>#,##0.00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3ADA-45C6-A4A0-A69C1AACD7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0"/>
        <c:axId val="1343719615"/>
        <c:axId val="1"/>
      </c:barChart>
      <c:lineChart>
        <c:grouping val="standard"/>
        <c:varyColors val="0"/>
        <c:ser>
          <c:idx val="2"/>
          <c:order val="2"/>
          <c:tx>
            <c:strRef>
              <c:f>'3_динаміка ВЧА'!$D$34</c:f>
              <c:strCache>
                <c:ptCount val="1"/>
                <c:pt idx="0">
                  <c:v>Зміна ВЧА, %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Mode val="edge"/>
                  <c:yMode val="edge"/>
                  <c:x val="0.26387728828133927"/>
                  <c:y val="0.4023800154976577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3ADA-45C6-A4A0-A69C1AACD7CF}"/>
                </c:ext>
              </c:extLst>
            </c:dLbl>
            <c:dLbl>
              <c:idx val="1"/>
              <c:layout>
                <c:manualLayout>
                  <c:xMode val="edge"/>
                  <c:yMode val="edge"/>
                  <c:x val="0.72832976603798227"/>
                  <c:y val="0.60357002324648656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E-3ADA-45C6-A4A0-A69C1AACD7CF}"/>
                </c:ext>
              </c:extLst>
            </c:dLbl>
            <c:dLbl>
              <c:idx val="2"/>
              <c:layout>
                <c:manualLayout>
                  <c:xMode val="edge"/>
                  <c:yMode val="edge"/>
                  <c:x val="0.68992175103207298"/>
                  <c:y val="0.5769419339856122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D-3ADA-45C6-A4A0-A69C1AACD7CF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7-3ADA-45C6-A4A0-A69C1AACD7CF}"/>
                </c:ext>
              </c:extLst>
            </c:dLbl>
            <c:dLbl>
              <c:idx val="4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3-3ADA-45C6-A4A0-A69C1AACD7CF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B-3ADA-45C6-A4A0-A69C1AACD7CF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30-3ADA-45C6-A4A0-A69C1AACD7CF}"/>
                </c:ext>
              </c:extLst>
            </c:dLbl>
            <c:dLbl>
              <c:idx val="7"/>
              <c:layout>
                <c:manualLayout>
                  <c:xMode val="edge"/>
                  <c:yMode val="edge"/>
                  <c:x val="0.62377461407745161"/>
                  <c:y val="1.1834706338166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1-3ADA-45C6-A4A0-A69C1AACD7CF}"/>
                </c:ext>
              </c:extLst>
            </c:dLbl>
            <c:dLbl>
              <c:idx val="8"/>
              <c:layout>
                <c:manualLayout>
                  <c:xMode val="edge"/>
                  <c:yMode val="edge"/>
                  <c:x val="0.68921049149492652"/>
                  <c:y val="1.1834706338166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32-3ADA-45C6-A4A0-A69C1AACD7CF}"/>
                </c:ext>
              </c:extLst>
            </c:dLbl>
            <c:dLbl>
              <c:idx val="9"/>
              <c:layout>
                <c:manualLayout>
                  <c:xMode val="edge"/>
                  <c:yMode val="edge"/>
                  <c:x val="0.76958281919247729"/>
                  <c:y val="1.1834706338166405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3ADA-45C6-A4A0-A69C1AACD7CF}"/>
                </c:ext>
              </c:extLst>
            </c:dLbl>
            <c:dLbl>
              <c:idx val="10"/>
              <c:layout>
                <c:manualLayout>
                  <c:xMode val="edge"/>
                  <c:yMode val="edge"/>
                  <c:x val="0.49290285924250166"/>
                  <c:y val="0.8609748861016058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3ADA-45C6-A4A0-A69C1AACD7CF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53415591239699678"/>
                  <c:y val="0.8935203285315634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3ADA-45C6-A4A0-A69C1AACD7CF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0.57754274416293128"/>
                  <c:y val="0.872809592439772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3ADA-45C6-A4A0-A69C1AACD7CF}"/>
                </c:ext>
              </c:extLst>
            </c:dLbl>
            <c:dLbl>
              <c:idx val="13"/>
              <c:layout>
                <c:manualLayout>
                  <c:xMode val="edge"/>
                  <c:yMode val="edge"/>
                  <c:x val="0.62164083546601223"/>
                  <c:y val="0.93198312413060436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3ADA-45C6-A4A0-A69C1AACD7CF}"/>
                </c:ext>
              </c:extLst>
            </c:dLbl>
            <c:dLbl>
              <c:idx val="14"/>
              <c:layout>
                <c:manualLayout>
                  <c:xMode val="edge"/>
                  <c:yMode val="edge"/>
                  <c:x val="0.67214026260341131"/>
                  <c:y val="0.9763632728987283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3ADA-45C6-A4A0-A69C1AACD7CF}"/>
                </c:ext>
              </c:extLst>
            </c:dLbl>
            <c:dLbl>
              <c:idx val="15"/>
              <c:layout>
                <c:manualLayout>
                  <c:xMode val="edge"/>
                  <c:yMode val="edge"/>
                  <c:x val="0.67071774352911839"/>
                  <c:y val="0.99707400899051957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3ADA-45C6-A4A0-A69C1AACD7CF}"/>
                </c:ext>
              </c:extLst>
            </c:dLbl>
            <c:dLbl>
              <c:idx val="16"/>
              <c:layout>
                <c:manualLayout>
                  <c:xMode val="edge"/>
                  <c:yMode val="edge"/>
                  <c:x val="0.50214923322540572"/>
                  <c:y val="0.65978487835277699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3366FF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uk-UA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3ADA-45C6-A4A0-A69C1AACD7CF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3366FF"/>
                    </a:solidFill>
                    <a:latin typeface="Arial"/>
                    <a:ea typeface="Arial"/>
                    <a:cs typeface="Arial"/>
                  </a:defRPr>
                </a:pPr>
                <a:endParaRPr lang="uk-UA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'3_динаміка ВЧА'!$D$35:$D$36</c:f>
              <c:numCache>
                <c:formatCode>0.00%</c:formatCode>
                <c:ptCount val="2"/>
                <c:pt idx="0">
                  <c:v>6.0839183039658462E-2</c:v>
                </c:pt>
                <c:pt idx="1">
                  <c:v>-1.2783122263738426E-3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34-3ADA-45C6-A4A0-A69C1AACD7C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343719615"/>
        <c:scaling>
          <c:orientation val="minMax"/>
        </c:scaling>
        <c:delete val="0"/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numFmt formatCode="#,##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1343719615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  <c:max val="0.15"/>
          <c:min val="-0.1"/>
        </c:scaling>
        <c:delete val="0"/>
        <c:axPos val="r"/>
        <c:numFmt formatCode="0%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  <c:crossAx val="3"/>
        <c:crosses val="max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uk-UA"/>
          </a:p>
        </c:txPr>
      </c:legendEntry>
      <c:layout>
        <c:manualLayout>
          <c:xMode val="edge"/>
          <c:yMode val="edge"/>
          <c:x val="0.17994866289805617"/>
          <c:y val="0.86097488610160589"/>
          <c:w val="0.43884713441937018"/>
          <c:h val="7.3966914613540033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uk-UA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uk-UA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uk-U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1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r>
              <a:rPr lang="uk-UA"/>
              <a:t>Доходність закритих фондів, 
банківських депозитів та індексів за місяць</a:t>
            </a:r>
          </a:p>
        </c:rich>
      </c:tx>
      <c:layout>
        <c:manualLayout>
          <c:xMode val="edge"/>
          <c:yMode val="edge"/>
          <c:x val="0.28472421975394602"/>
          <c:y val="9.389958368739263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588775260160609"/>
          <c:y val="0.17840920900604601"/>
          <c:w val="0.86716007981201804"/>
          <c:h val="0.76684660011370653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2"/>
            <c:invertIfNegative val="0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4CF5-4AAA-80F5-2ADDB124C626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4CF5-4AAA-80F5-2ADDB124C626}"/>
              </c:ext>
            </c:extLst>
          </c:dPt>
          <c:dPt>
            <c:idx val="4"/>
            <c:invertIfNegative val="0"/>
            <c:bubble3D val="0"/>
            <c:spPr>
              <a:solidFill>
                <a:srgbClr val="0000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4CF5-4AAA-80F5-2ADDB124C626}"/>
              </c:ext>
            </c:extLst>
          </c:dPt>
          <c:dPt>
            <c:idx val="5"/>
            <c:invertIfNegative val="0"/>
            <c:bubble3D val="0"/>
            <c:spPr>
              <a:solidFill>
                <a:srgbClr val="33CC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4CF5-4AAA-80F5-2ADDB124C626}"/>
              </c:ext>
            </c:extLst>
          </c:dPt>
          <c:dPt>
            <c:idx val="6"/>
            <c:invertIfNegative val="0"/>
            <c:bubble3D val="0"/>
            <c:spPr>
              <a:solidFill>
                <a:srgbClr val="008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4CF5-4AAA-80F5-2ADDB124C626}"/>
              </c:ext>
            </c:extLst>
          </c:dPt>
          <c:dPt>
            <c:idx val="7"/>
            <c:invertIfNegative val="0"/>
            <c:bubble3D val="0"/>
            <c:spPr>
              <a:solidFill>
                <a:srgbClr val="000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4CF5-4AAA-80F5-2ADDB124C626}"/>
              </c:ext>
            </c:extLst>
          </c:dPt>
          <c:dPt>
            <c:idx val="8"/>
            <c:invertIfNegative val="0"/>
            <c:bubble3D val="0"/>
            <c:spPr>
              <a:solidFill>
                <a:srgbClr val="FFCC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4CF5-4AAA-80F5-2ADDB124C626}"/>
              </c:ext>
            </c:extLst>
          </c:dPt>
          <c:cat>
            <c:strRef>
              <c:f>'З_діаграма(дох)'!$A$2:$A$10</c:f>
              <c:strCache>
                <c:ptCount val="9"/>
                <c:pt idx="0">
                  <c:v>Індекс Української Біржі</c:v>
                </c:pt>
                <c:pt idx="1">
                  <c:v>КІНТО-Голд</c:v>
                </c:pt>
                <c:pt idx="2">
                  <c:v>Середня доходність фондів</c:v>
                </c:pt>
                <c:pt idx="3">
                  <c:v>Індекс УБ</c:v>
                </c:pt>
                <c:pt idx="4">
                  <c:v>Індекс ПФТС</c:v>
                </c:pt>
                <c:pt idx="5">
                  <c:v>Депозити у євро</c:v>
                </c:pt>
                <c:pt idx="6">
                  <c:v>Депозити у дол. США</c:v>
                </c:pt>
                <c:pt idx="7">
                  <c:v>Депозити у грн.</c:v>
                </c:pt>
                <c:pt idx="8">
                  <c:v>"Золотий" депозит (за офіційним курсом золота)</c:v>
                </c:pt>
              </c:strCache>
            </c:strRef>
          </c:cat>
          <c:val>
            <c:numRef>
              <c:f>'З_діаграма(дох)'!$B$2:$B$10</c:f>
              <c:numCache>
                <c:formatCode>0.00%</c:formatCode>
                <c:ptCount val="9"/>
                <c:pt idx="0">
                  <c:v>-1.2752055874731827E-3</c:v>
                </c:pt>
                <c:pt idx="1">
                  <c:v>6.0838554656609256E-2</c:v>
                </c:pt>
                <c:pt idx="2">
                  <c:v>2.9781674534568037E-2</c:v>
                </c:pt>
                <c:pt idx="3">
                  <c:v>0</c:v>
                </c:pt>
                <c:pt idx="4">
                  <c:v>0</c:v>
                </c:pt>
                <c:pt idx="5">
                  <c:v>2.8969623946649037E-2</c:v>
                </c:pt>
                <c:pt idx="6">
                  <c:v>3.9322955845271235E-3</c:v>
                </c:pt>
                <c:pt idx="7">
                  <c:v>1.2328767123287671E-2</c:v>
                </c:pt>
                <c:pt idx="8">
                  <c:v>5.9458623731438287E-2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CF5-4AAA-80F5-2ADDB124C6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344959487"/>
        <c:axId val="1"/>
      </c:barChart>
      <c:catAx>
        <c:axId val="134495948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969696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7.0000000000000007E-2"/>
          <c:min val="-0.01"/>
        </c:scaling>
        <c:delete val="0"/>
        <c:axPos val="b"/>
        <c:numFmt formatCode="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808080"/>
                </a:solidFill>
                <a:latin typeface="Arial Cyr"/>
                <a:ea typeface="Arial Cyr"/>
                <a:cs typeface="Arial Cyr"/>
              </a:defRPr>
            </a:pPr>
            <a:endParaRPr lang="uk-UA"/>
          </a:p>
        </c:txPr>
        <c:crossAx val="1344959487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uk-UA"/>
    </a:p>
  </c:txPr>
  <c:printSettings>
    <c:headerFooter alignWithMargins="0"/>
    <c:pageMargins b="1" l="0.75" r="0.75" t="1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</xdr:rowOff>
    </xdr:from>
    <xdr:to>
      <xdr:col>11</xdr:col>
      <xdr:colOff>590550</xdr:colOff>
      <xdr:row>21</xdr:row>
      <xdr:rowOff>142875</xdr:rowOff>
    </xdr:to>
    <xdr:graphicFrame macro="">
      <xdr:nvGraphicFramePr>
        <xdr:cNvPr id="1031" name="Діагр. 7">
          <a:extLst>
            <a:ext uri="{FF2B5EF4-FFF2-40B4-BE49-F238E27FC236}">
              <a16:creationId xmlns:a16="http://schemas.microsoft.com/office/drawing/2014/main" id="{E0D53695-1C5A-5FF9-0AD9-1C93029590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25</xdr:row>
      <xdr:rowOff>19050</xdr:rowOff>
    </xdr:from>
    <xdr:to>
      <xdr:col>11</xdr:col>
      <xdr:colOff>561975</xdr:colOff>
      <xdr:row>43</xdr:row>
      <xdr:rowOff>133350</xdr:rowOff>
    </xdr:to>
    <xdr:graphicFrame macro="">
      <xdr:nvGraphicFramePr>
        <xdr:cNvPr id="1033" name="Діагр. 9">
          <a:extLst>
            <a:ext uri="{FF2B5EF4-FFF2-40B4-BE49-F238E27FC236}">
              <a16:creationId xmlns:a16="http://schemas.microsoft.com/office/drawing/2014/main" id="{671B21C1-13B3-2B8B-9FDF-0AEBB07BB3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33</xdr:row>
      <xdr:rowOff>104775</xdr:rowOff>
    </xdr:from>
    <xdr:to>
      <xdr:col>4</xdr:col>
      <xdr:colOff>533400</xdr:colOff>
      <xdr:row>57</xdr:row>
      <xdr:rowOff>104775</xdr:rowOff>
    </xdr:to>
    <xdr:graphicFrame macro="">
      <xdr:nvGraphicFramePr>
        <xdr:cNvPr id="12290" name="Діагр. 2">
          <a:extLst>
            <a:ext uri="{FF2B5EF4-FFF2-40B4-BE49-F238E27FC236}">
              <a16:creationId xmlns:a16="http://schemas.microsoft.com/office/drawing/2014/main" id="{BE86A3DF-10D8-B82B-5D1D-B09C289013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26</xdr:row>
      <xdr:rowOff>104775</xdr:rowOff>
    </xdr:from>
    <xdr:to>
      <xdr:col>7</xdr:col>
      <xdr:colOff>38100</xdr:colOff>
      <xdr:row>51</xdr:row>
      <xdr:rowOff>142875</xdr:rowOff>
    </xdr:to>
    <xdr:graphicFrame macro="">
      <xdr:nvGraphicFramePr>
        <xdr:cNvPr id="11271" name="Діагр. 7">
          <a:extLst>
            <a:ext uri="{FF2B5EF4-FFF2-40B4-BE49-F238E27FC236}">
              <a16:creationId xmlns:a16="http://schemas.microsoft.com/office/drawing/2014/main" id="{CA2C69F7-D976-200C-BF56-71D3504A25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0</xdr:row>
      <xdr:rowOff>76200</xdr:rowOff>
    </xdr:from>
    <xdr:to>
      <xdr:col>18</xdr:col>
      <xdr:colOff>180975</xdr:colOff>
      <xdr:row>53</xdr:row>
      <xdr:rowOff>104775</xdr:rowOff>
    </xdr:to>
    <xdr:graphicFrame macro="">
      <xdr:nvGraphicFramePr>
        <xdr:cNvPr id="76801" name="Діагр. 1">
          <a:extLst>
            <a:ext uri="{FF2B5EF4-FFF2-40B4-BE49-F238E27FC236}">
              <a16:creationId xmlns:a16="http://schemas.microsoft.com/office/drawing/2014/main" id="{690DFD1D-3271-F97B-42E6-B8B8DBAF15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0.49109</cdr:x>
      <cdr:y>0.50049</cdr:y>
    </cdr:from>
    <cdr:to>
      <cdr:x>0.51039</cdr:x>
      <cdr:y>0.524</cdr:y>
    </cdr:to>
    <cdr:sp macro="" textlink="">
      <cdr:nvSpPr>
        <cdr:cNvPr id="77825" name="Text Box 1">
          <a:extLst xmlns:a="http://schemas.openxmlformats.org/drawingml/2006/main">
            <a:ext uri="{FF2B5EF4-FFF2-40B4-BE49-F238E27FC236}">
              <a16:creationId xmlns:a16="http://schemas.microsoft.com/office/drawing/2014/main" id="{AFFF2107-EEE5-6AD5-B91B-7F9213196CAA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7918" y="4560630"/>
          <a:ext cx="179794" cy="2140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uk-UA" sz="1150" b="0" i="0" u="none" strike="noStrike" baseline="0">
              <a:solidFill>
                <a:srgbClr val="000000"/>
              </a:solidFill>
              <a:latin typeface="Arial Cyr"/>
              <a:cs typeface="Arial Cyr"/>
            </a:rPr>
            <a:t>ч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19050</xdr:rowOff>
    </xdr:from>
    <xdr:to>
      <xdr:col>7</xdr:col>
      <xdr:colOff>9525</xdr:colOff>
      <xdr:row>31</xdr:row>
      <xdr:rowOff>152400</xdr:rowOff>
    </xdr:to>
    <xdr:graphicFrame macro="">
      <xdr:nvGraphicFramePr>
        <xdr:cNvPr id="13320" name="Діагр. 8">
          <a:extLst>
            <a:ext uri="{FF2B5EF4-FFF2-40B4-BE49-F238E27FC236}">
              <a16:creationId xmlns:a16="http://schemas.microsoft.com/office/drawing/2014/main" id="{622F9B2D-CB86-DCD6-3B8A-A79763C941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1</xdr:row>
      <xdr:rowOff>0</xdr:rowOff>
    </xdr:from>
    <xdr:to>
      <xdr:col>18</xdr:col>
      <xdr:colOff>266700</xdr:colOff>
      <xdr:row>46</xdr:row>
      <xdr:rowOff>19050</xdr:rowOff>
    </xdr:to>
    <xdr:graphicFrame macro="">
      <xdr:nvGraphicFramePr>
        <xdr:cNvPr id="6145" name="Діагр. 1">
          <a:extLst>
            <a:ext uri="{FF2B5EF4-FFF2-40B4-BE49-F238E27FC236}">
              <a16:creationId xmlns:a16="http://schemas.microsoft.com/office/drawing/2014/main" id="{AC81BDE3-BE07-8633-95BB-CE126D73A61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10</xdr:row>
      <xdr:rowOff>123825</xdr:rowOff>
    </xdr:from>
    <xdr:to>
      <xdr:col>9</xdr:col>
      <xdr:colOff>295275</xdr:colOff>
      <xdr:row>28</xdr:row>
      <xdr:rowOff>76200</xdr:rowOff>
    </xdr:to>
    <xdr:graphicFrame macro="">
      <xdr:nvGraphicFramePr>
        <xdr:cNvPr id="14344" name="Діагр. 8">
          <a:extLst>
            <a:ext uri="{FF2B5EF4-FFF2-40B4-BE49-F238E27FC236}">
              <a16:creationId xmlns:a16="http://schemas.microsoft.com/office/drawing/2014/main" id="{CAF4DC8F-8E5B-8E04-548F-EAFFD5F224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</xdr:row>
      <xdr:rowOff>0</xdr:rowOff>
    </xdr:from>
    <xdr:to>
      <xdr:col>18</xdr:col>
      <xdr:colOff>400050</xdr:colOff>
      <xdr:row>37</xdr:row>
      <xdr:rowOff>76200</xdr:rowOff>
    </xdr:to>
    <xdr:graphicFrame macro="">
      <xdr:nvGraphicFramePr>
        <xdr:cNvPr id="8193" name="Діагр. 1">
          <a:extLst>
            <a:ext uri="{FF2B5EF4-FFF2-40B4-BE49-F238E27FC236}">
              <a16:creationId xmlns:a16="http://schemas.microsoft.com/office/drawing/2014/main" id="{C91680B1-9B57-F722-1C1E-0F61262374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B5CF-2634-4C1A-95A5-7A342BB4326A}">
  <sheetPr>
    <tabColor indexed="9"/>
  </sheetPr>
  <dimension ref="A1:N39"/>
  <sheetViews>
    <sheetView tabSelected="1" zoomScale="85" workbookViewId="0">
      <selection activeCell="A3" sqref="A3"/>
    </sheetView>
  </sheetViews>
  <sheetFormatPr defaultRowHeight="12.75" x14ac:dyDescent="0.2"/>
  <cols>
    <col min="1" max="1" width="29.140625" style="3" customWidth="1"/>
    <col min="2" max="6" width="16.7109375" customWidth="1"/>
  </cols>
  <sheetData>
    <row r="1" spans="1:14" ht="16.5" thickBot="1" x14ac:dyDescent="0.25">
      <c r="A1" s="71" t="s">
        <v>86</v>
      </c>
      <c r="B1" s="71"/>
      <c r="C1" s="71"/>
      <c r="D1" s="72"/>
      <c r="E1" s="72"/>
      <c r="F1" s="72"/>
    </row>
    <row r="2" spans="1:14" ht="15.75" thickBot="1" x14ac:dyDescent="0.25">
      <c r="A2" s="25" t="s">
        <v>52</v>
      </c>
      <c r="B2" s="25" t="s">
        <v>0</v>
      </c>
      <c r="C2" s="25" t="s">
        <v>1</v>
      </c>
      <c r="D2" s="25" t="s">
        <v>2</v>
      </c>
      <c r="E2" s="25" t="s">
        <v>3</v>
      </c>
      <c r="F2" s="25" t="s">
        <v>4</v>
      </c>
      <c r="G2" s="2"/>
      <c r="I2" s="1"/>
    </row>
    <row r="3" spans="1:14" ht="14.25" x14ac:dyDescent="0.2">
      <c r="A3" s="85" t="s">
        <v>116</v>
      </c>
      <c r="B3" s="86">
        <v>0</v>
      </c>
      <c r="C3" s="86">
        <v>0</v>
      </c>
      <c r="D3" s="86">
        <v>6.8657237044716709E-3</v>
      </c>
      <c r="E3" s="86" t="s">
        <v>20</v>
      </c>
      <c r="F3" s="86">
        <v>2.1336072753448954E-2</v>
      </c>
      <c r="G3" s="58"/>
      <c r="H3" s="58"/>
      <c r="I3" s="2"/>
      <c r="J3" s="2"/>
      <c r="K3" s="2"/>
      <c r="L3" s="2"/>
    </row>
    <row r="4" spans="1:14" ht="14.25" x14ac:dyDescent="0.2">
      <c r="A4" s="85" t="s">
        <v>117</v>
      </c>
      <c r="B4" s="86">
        <v>0</v>
      </c>
      <c r="C4" s="86">
        <v>0</v>
      </c>
      <c r="D4" s="86">
        <v>3.6468208593367149E-3</v>
      </c>
      <c r="E4" s="86" t="s">
        <v>20</v>
      </c>
      <c r="F4" s="86">
        <v>2.9781674534568037E-2</v>
      </c>
      <c r="G4" s="58"/>
      <c r="H4" s="58"/>
      <c r="I4" s="2"/>
      <c r="J4" s="2"/>
      <c r="K4" s="2"/>
      <c r="L4" s="2"/>
    </row>
    <row r="5" spans="1:14" ht="15" thickBot="1" x14ac:dyDescent="0.25">
      <c r="A5" s="75" t="s">
        <v>118</v>
      </c>
      <c r="B5" s="77">
        <v>0</v>
      </c>
      <c r="C5" s="77">
        <v>-0.29161253581534408</v>
      </c>
      <c r="D5" s="77">
        <v>5.0438870139152533E-2</v>
      </c>
      <c r="E5" s="77" t="s">
        <v>20</v>
      </c>
      <c r="F5" s="77">
        <v>0.13578138422623853</v>
      </c>
      <c r="G5" s="58"/>
      <c r="H5" s="58"/>
      <c r="I5" s="2"/>
      <c r="J5" s="2"/>
      <c r="K5" s="2"/>
      <c r="L5" s="2"/>
    </row>
    <row r="6" spans="1:14" ht="14.25" x14ac:dyDescent="0.2">
      <c r="A6" s="54"/>
      <c r="B6" s="55"/>
      <c r="C6" s="55"/>
      <c r="D6" s="55"/>
      <c r="E6" s="55"/>
      <c r="F6" s="55"/>
      <c r="G6" s="58"/>
      <c r="H6" s="58"/>
      <c r="I6" s="2"/>
      <c r="J6" s="2"/>
      <c r="K6" s="2"/>
      <c r="L6" s="2"/>
    </row>
    <row r="7" spans="1:14" ht="14.25" x14ac:dyDescent="0.2">
      <c r="A7" s="54"/>
      <c r="B7" s="55"/>
      <c r="C7" s="55"/>
      <c r="D7" s="55"/>
      <c r="E7" s="55"/>
      <c r="F7" s="55"/>
      <c r="G7" s="58"/>
      <c r="H7" s="58"/>
      <c r="I7" s="2"/>
      <c r="J7" s="2"/>
      <c r="K7" s="2"/>
      <c r="L7" s="2"/>
    </row>
    <row r="8" spans="1:14" ht="14.25" x14ac:dyDescent="0.2">
      <c r="A8" s="69"/>
      <c r="B8" s="68"/>
      <c r="C8" s="68"/>
      <c r="D8" s="70"/>
      <c r="E8" s="70"/>
      <c r="F8" s="70"/>
      <c r="G8" s="10"/>
      <c r="J8" s="2"/>
      <c r="K8" s="2"/>
      <c r="L8" s="2"/>
      <c r="M8" s="2"/>
      <c r="N8" s="2"/>
    </row>
    <row r="9" spans="1:14" ht="14.25" x14ac:dyDescent="0.2">
      <c r="A9" s="69"/>
      <c r="B9" s="70"/>
      <c r="C9" s="70"/>
      <c r="D9" s="70"/>
      <c r="E9" s="70"/>
      <c r="F9" s="70"/>
      <c r="J9" s="4"/>
      <c r="K9" s="4"/>
      <c r="L9" s="4"/>
      <c r="M9" s="4"/>
      <c r="N9" s="4"/>
    </row>
    <row r="10" spans="1:14" ht="14.25" x14ac:dyDescent="0.2">
      <c r="A10" s="69"/>
      <c r="B10" s="70"/>
      <c r="C10" s="70"/>
      <c r="D10" s="70"/>
      <c r="E10" s="70"/>
      <c r="F10" s="70"/>
    </row>
    <row r="11" spans="1:14" ht="14.25" x14ac:dyDescent="0.2">
      <c r="A11" s="69"/>
      <c r="B11" s="70"/>
      <c r="C11" s="70"/>
      <c r="D11" s="70"/>
      <c r="E11" s="70"/>
      <c r="F11" s="70"/>
    </row>
    <row r="12" spans="1:14" ht="14.25" x14ac:dyDescent="0.2">
      <c r="A12" s="69"/>
      <c r="B12" s="70"/>
      <c r="C12" s="70"/>
      <c r="D12" s="70"/>
      <c r="E12" s="70"/>
      <c r="F12" s="70"/>
      <c r="N12" s="10"/>
    </row>
    <row r="13" spans="1:14" ht="14.25" x14ac:dyDescent="0.2">
      <c r="A13" s="69"/>
      <c r="B13" s="70"/>
      <c r="C13" s="70"/>
      <c r="D13" s="70"/>
      <c r="E13" s="70"/>
      <c r="F13" s="70"/>
    </row>
    <row r="14" spans="1:14" ht="14.25" x14ac:dyDescent="0.2">
      <c r="A14" s="69"/>
      <c r="B14" s="70"/>
      <c r="C14" s="70"/>
      <c r="D14" s="70"/>
      <c r="E14" s="70"/>
      <c r="F14" s="70"/>
    </row>
    <row r="15" spans="1:14" ht="14.25" x14ac:dyDescent="0.2">
      <c r="A15" s="69"/>
      <c r="B15" s="70"/>
      <c r="C15" s="70"/>
      <c r="D15" s="70"/>
      <c r="E15" s="70"/>
      <c r="F15" s="70"/>
    </row>
    <row r="16" spans="1:14" ht="14.25" x14ac:dyDescent="0.2">
      <c r="A16" s="69"/>
      <c r="B16" s="70"/>
      <c r="C16" s="70"/>
      <c r="D16" s="70"/>
      <c r="E16" s="70"/>
      <c r="F16" s="70"/>
    </row>
    <row r="17" spans="1:6" ht="14.25" x14ac:dyDescent="0.2">
      <c r="A17" s="69"/>
      <c r="B17" s="70"/>
      <c r="C17" s="70"/>
      <c r="D17" s="70"/>
      <c r="E17" s="70"/>
      <c r="F17" s="70"/>
    </row>
    <row r="18" spans="1:6" ht="14.25" x14ac:dyDescent="0.2">
      <c r="A18" s="69"/>
      <c r="B18" s="70"/>
      <c r="C18" s="70"/>
      <c r="D18" s="70"/>
      <c r="E18" s="70"/>
      <c r="F18" s="70"/>
    </row>
    <row r="19" spans="1:6" ht="14.25" x14ac:dyDescent="0.2">
      <c r="A19" s="69"/>
      <c r="B19" s="70"/>
      <c r="C19" s="70"/>
      <c r="D19" s="70"/>
      <c r="E19" s="70"/>
      <c r="F19" s="70"/>
    </row>
    <row r="20" spans="1:6" ht="14.25" x14ac:dyDescent="0.2">
      <c r="A20" s="69"/>
      <c r="B20" s="70"/>
      <c r="C20" s="70"/>
      <c r="D20" s="70"/>
      <c r="E20" s="70"/>
      <c r="F20" s="70"/>
    </row>
    <row r="21" spans="1:6" ht="14.25" x14ac:dyDescent="0.2">
      <c r="A21" s="69"/>
      <c r="B21" s="70"/>
      <c r="C21" s="70"/>
      <c r="D21" s="70"/>
      <c r="E21" s="70"/>
      <c r="F21" s="70"/>
    </row>
    <row r="22" spans="1:6" ht="14.25" x14ac:dyDescent="0.2">
      <c r="A22" s="69"/>
      <c r="B22" s="70"/>
      <c r="C22" s="70"/>
      <c r="D22" s="70"/>
      <c r="E22" s="70"/>
      <c r="F22" s="70"/>
    </row>
    <row r="23" spans="1:6" ht="14.25" x14ac:dyDescent="0.2">
      <c r="A23" s="69"/>
      <c r="B23" s="70"/>
      <c r="C23" s="70"/>
      <c r="D23" s="70"/>
      <c r="E23" s="70"/>
      <c r="F23" s="70"/>
    </row>
    <row r="24" spans="1:6" ht="14.25" x14ac:dyDescent="0.2">
      <c r="A24" s="69"/>
      <c r="B24" s="70"/>
      <c r="C24" s="70"/>
      <c r="D24" s="70"/>
      <c r="E24" s="70"/>
      <c r="F24" s="70"/>
    </row>
    <row r="25" spans="1:6" ht="15" thickBot="1" x14ac:dyDescent="0.25">
      <c r="A25" s="69"/>
      <c r="B25" s="70"/>
      <c r="C25" s="70"/>
      <c r="D25" s="70"/>
      <c r="E25" s="70"/>
      <c r="F25" s="70"/>
    </row>
    <row r="26" spans="1:6" ht="30.75" thickBot="1" x14ac:dyDescent="0.25">
      <c r="A26" s="25" t="s">
        <v>76</v>
      </c>
      <c r="B26" s="18" t="s">
        <v>81</v>
      </c>
      <c r="C26" s="18" t="s">
        <v>63</v>
      </c>
      <c r="D26" s="74"/>
      <c r="E26" s="70"/>
      <c r="F26" s="70"/>
    </row>
    <row r="27" spans="1:6" ht="28.5" x14ac:dyDescent="0.2">
      <c r="A27" s="27" t="s">
        <v>107</v>
      </c>
      <c r="B27" s="28">
        <v>-3.2850701829008955E-2</v>
      </c>
      <c r="C27" s="65">
        <v>-4.4612814419162761E-2</v>
      </c>
      <c r="D27" s="74"/>
      <c r="E27" s="70"/>
      <c r="F27" s="70"/>
    </row>
    <row r="28" spans="1:6" ht="14.25" x14ac:dyDescent="0.2">
      <c r="A28" s="27" t="s">
        <v>8</v>
      </c>
      <c r="B28" s="28">
        <v>-1.1612502947433101E-2</v>
      </c>
      <c r="C28" s="65">
        <v>0.15489940434799365</v>
      </c>
      <c r="D28" s="74"/>
      <c r="E28" s="70"/>
      <c r="F28" s="70"/>
    </row>
    <row r="29" spans="1:6" ht="14.25" x14ac:dyDescent="0.2">
      <c r="A29" s="27" t="s">
        <v>119</v>
      </c>
      <c r="B29" s="28">
        <v>-3.8529995994202038E-3</v>
      </c>
      <c r="C29" s="65">
        <v>2.9522106368358392E-2</v>
      </c>
      <c r="D29" s="74"/>
      <c r="E29" s="70"/>
      <c r="F29" s="70"/>
    </row>
    <row r="30" spans="1:6" ht="14.25" x14ac:dyDescent="0.2">
      <c r="A30" s="27" t="s">
        <v>1</v>
      </c>
      <c r="B30" s="28">
        <v>0</v>
      </c>
      <c r="C30" s="65">
        <v>-0.29161253581534408</v>
      </c>
      <c r="D30" s="74"/>
      <c r="E30" s="70"/>
      <c r="F30" s="70"/>
    </row>
    <row r="31" spans="1:6" ht="14.25" x14ac:dyDescent="0.2">
      <c r="A31" s="27" t="s">
        <v>0</v>
      </c>
      <c r="B31" s="28">
        <v>0</v>
      </c>
      <c r="C31" s="65">
        <v>0</v>
      </c>
      <c r="D31" s="74"/>
      <c r="E31" s="70"/>
      <c r="F31" s="70"/>
    </row>
    <row r="32" spans="1:6" ht="14.25" x14ac:dyDescent="0.2">
      <c r="A32" s="27" t="s">
        <v>6</v>
      </c>
      <c r="B32" s="28">
        <v>1.033702279403137E-3</v>
      </c>
      <c r="C32" s="65">
        <v>8.3197986872255214E-2</v>
      </c>
      <c r="D32" s="74"/>
      <c r="E32" s="70"/>
      <c r="F32" s="70"/>
    </row>
    <row r="33" spans="1:6" ht="14.25" x14ac:dyDescent="0.2">
      <c r="A33" s="27" t="s">
        <v>5</v>
      </c>
      <c r="B33" s="28">
        <v>1.3205886219061602E-2</v>
      </c>
      <c r="C33" s="65">
        <v>1.1635676200223211E-2</v>
      </c>
      <c r="D33" s="74"/>
      <c r="E33" s="70"/>
      <c r="F33" s="70"/>
    </row>
    <row r="34" spans="1:6" ht="14.25" x14ac:dyDescent="0.2">
      <c r="A34" s="27" t="s">
        <v>114</v>
      </c>
      <c r="B34" s="28">
        <v>1.697459943358437E-2</v>
      </c>
      <c r="C34" s="65">
        <v>0.10205855523840301</v>
      </c>
      <c r="D34" s="74"/>
      <c r="E34" s="70"/>
      <c r="F34" s="70"/>
    </row>
    <row r="35" spans="1:6" ht="14.25" x14ac:dyDescent="0.2">
      <c r="A35" s="27" t="s">
        <v>9</v>
      </c>
      <c r="B35" s="28">
        <v>2.1518046967228699E-2</v>
      </c>
      <c r="C35" s="65">
        <v>0.12866083559579833</v>
      </c>
      <c r="D35" s="74"/>
      <c r="E35" s="70"/>
      <c r="F35" s="70"/>
    </row>
    <row r="36" spans="1:6" ht="14.25" x14ac:dyDescent="0.2">
      <c r="A36" s="27" t="s">
        <v>115</v>
      </c>
      <c r="B36" s="28">
        <v>2.2834688445031892E-2</v>
      </c>
      <c r="C36" s="65">
        <v>0.18419314734487391</v>
      </c>
      <c r="D36" s="74"/>
      <c r="E36" s="70"/>
      <c r="F36" s="70"/>
    </row>
    <row r="37" spans="1:6" ht="15" thickBot="1" x14ac:dyDescent="0.25">
      <c r="A37" s="75" t="s">
        <v>7</v>
      </c>
      <c r="B37" s="76">
        <v>3.7156809612213682E-2</v>
      </c>
      <c r="C37" s="77">
        <v>5.5238954467516699E-2</v>
      </c>
      <c r="D37" s="74"/>
      <c r="E37" s="70"/>
      <c r="F37" s="70"/>
    </row>
    <row r="38" spans="1:6" ht="14.25" x14ac:dyDescent="0.2">
      <c r="A38" s="69"/>
      <c r="B38" s="70"/>
      <c r="C38" s="70"/>
      <c r="D38" s="74"/>
      <c r="E38" s="70"/>
      <c r="F38" s="70"/>
    </row>
    <row r="39" spans="1:6" ht="14.25" x14ac:dyDescent="0.2">
      <c r="A39" s="69"/>
      <c r="B39" s="70"/>
      <c r="C39" s="70"/>
      <c r="D39" s="74"/>
      <c r="E39" s="70"/>
      <c r="F39" s="70"/>
    </row>
  </sheetData>
  <autoFilter ref="A26:C26" xr:uid="{E04ED8CE-33D5-469F-953B-04362BBC9C50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7D63F-F10D-4177-9A8B-CCC6D0C8C324}">
  <sheetPr>
    <tabColor indexed="43"/>
    <pageSetUpPr fitToPage="1"/>
  </sheetPr>
  <dimension ref="A1:K6"/>
  <sheetViews>
    <sheetView zoomScale="85" workbookViewId="0">
      <selection activeCell="B3" sqref="B3"/>
    </sheetView>
  </sheetViews>
  <sheetFormatPr defaultRowHeight="14.25" x14ac:dyDescent="0.2"/>
  <cols>
    <col min="1" max="1" width="4.7109375" style="31" customWidth="1"/>
    <col min="2" max="2" width="37" style="29" bestFit="1" customWidth="1"/>
    <col min="3" max="4" width="12.7109375" style="31" customWidth="1"/>
    <col min="5" max="5" width="16.7109375" style="6" customWidth="1"/>
    <col min="6" max="6" width="14.7109375" style="12" customWidth="1"/>
    <col min="7" max="7" width="14.7109375" style="6" customWidth="1"/>
    <col min="8" max="8" width="12.7109375" style="12" customWidth="1"/>
    <col min="9" max="9" width="39.140625" style="29" bestFit="1" customWidth="1"/>
    <col min="10" max="10" width="34.7109375" style="29" customWidth="1"/>
    <col min="11" max="11" width="35.85546875" style="29" customWidth="1"/>
    <col min="12" max="16384" width="9.140625" style="29"/>
  </cols>
  <sheetData>
    <row r="1" spans="1:11" ht="16.5" thickBot="1" x14ac:dyDescent="0.25">
      <c r="A1" s="185" t="s">
        <v>103</v>
      </c>
      <c r="B1" s="185"/>
      <c r="C1" s="185"/>
      <c r="D1" s="185"/>
      <c r="E1" s="185"/>
      <c r="F1" s="185"/>
      <c r="G1" s="185"/>
      <c r="H1" s="185"/>
      <c r="I1" s="185"/>
      <c r="J1" s="185"/>
    </row>
    <row r="2" spans="1:11" ht="30.75" thickBot="1" x14ac:dyDescent="0.25">
      <c r="A2" s="15" t="s">
        <v>36</v>
      </c>
      <c r="B2" s="48" t="s">
        <v>22</v>
      </c>
      <c r="C2" s="18" t="s">
        <v>32</v>
      </c>
      <c r="D2" s="18" t="s">
        <v>33</v>
      </c>
      <c r="E2" s="17" t="s">
        <v>37</v>
      </c>
      <c r="F2" s="17" t="s">
        <v>58</v>
      </c>
      <c r="G2" s="17" t="s">
        <v>59</v>
      </c>
      <c r="H2" s="18" t="s">
        <v>60</v>
      </c>
      <c r="I2" s="18" t="s">
        <v>13</v>
      </c>
      <c r="J2" s="18" t="s">
        <v>14</v>
      </c>
    </row>
    <row r="3" spans="1:11" ht="14.25" customHeight="1" x14ac:dyDescent="0.2">
      <c r="A3" s="21">
        <v>1</v>
      </c>
      <c r="B3" s="81" t="s">
        <v>111</v>
      </c>
      <c r="C3" s="108" t="s">
        <v>35</v>
      </c>
      <c r="D3" s="109" t="s">
        <v>112</v>
      </c>
      <c r="E3" s="82">
        <v>4841269.3099999996</v>
      </c>
      <c r="F3" s="83">
        <v>173506</v>
      </c>
      <c r="G3" s="82">
        <v>27.9026</v>
      </c>
      <c r="H3" s="52">
        <v>10</v>
      </c>
      <c r="I3" s="81" t="s">
        <v>113</v>
      </c>
      <c r="J3" s="84" t="s">
        <v>68</v>
      </c>
      <c r="K3" s="49"/>
    </row>
    <row r="4" spans="1:11" ht="14.25" customHeight="1" x14ac:dyDescent="0.2">
      <c r="A4" s="141">
        <v>2</v>
      </c>
      <c r="B4" s="165" t="s">
        <v>75</v>
      </c>
      <c r="C4" s="166" t="s">
        <v>35</v>
      </c>
      <c r="D4" s="167" t="s">
        <v>34</v>
      </c>
      <c r="E4" s="168">
        <v>3383073.88</v>
      </c>
      <c r="F4" s="169">
        <v>152637</v>
      </c>
      <c r="G4" s="168">
        <v>22.164200000000001</v>
      </c>
      <c r="H4" s="170">
        <v>100</v>
      </c>
      <c r="I4" s="171" t="s">
        <v>87</v>
      </c>
      <c r="J4" s="172" t="s">
        <v>68</v>
      </c>
      <c r="K4" s="49"/>
    </row>
    <row r="5" spans="1:11" ht="15.75" thickBot="1" x14ac:dyDescent="0.25">
      <c r="A5" s="186" t="s">
        <v>44</v>
      </c>
      <c r="B5" s="187"/>
      <c r="C5" s="110" t="s">
        <v>45</v>
      </c>
      <c r="D5" s="110" t="s">
        <v>45</v>
      </c>
      <c r="E5" s="96">
        <f>SUM(E3:E4)</f>
        <v>8224343.1899999995</v>
      </c>
      <c r="F5" s="97">
        <f>SUM(F3:F4)</f>
        <v>326143</v>
      </c>
      <c r="G5" s="110" t="s">
        <v>45</v>
      </c>
      <c r="H5" s="110" t="s">
        <v>45</v>
      </c>
      <c r="I5" s="110" t="s">
        <v>45</v>
      </c>
      <c r="J5" s="110" t="s">
        <v>45</v>
      </c>
    </row>
    <row r="6" spans="1:11" ht="15" thickBot="1" x14ac:dyDescent="0.25">
      <c r="A6" s="203"/>
      <c r="B6" s="203"/>
      <c r="C6" s="203"/>
      <c r="D6" s="203"/>
      <c r="E6" s="203"/>
      <c r="F6" s="203"/>
      <c r="G6" s="203"/>
      <c r="H6" s="203"/>
      <c r="I6" s="159"/>
      <c r="J6" s="159"/>
    </row>
  </sheetData>
  <mergeCells count="3">
    <mergeCell ref="A1:J1"/>
    <mergeCell ref="A5:B5"/>
    <mergeCell ref="A6:H6"/>
  </mergeCells>
  <phoneticPr fontId="12" type="noConversion"/>
  <pageMargins left="0.75" right="0.75" top="1" bottom="1" header="0.5" footer="0.5"/>
  <pageSetup paperSize="9" scale="63" orientation="landscape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09AF94-7653-4241-82D0-0F3D144AC6D6}">
  <sheetPr>
    <tabColor indexed="43"/>
    <pageSetUpPr fitToPage="1"/>
  </sheetPr>
  <dimension ref="A1:K12"/>
  <sheetViews>
    <sheetView zoomScale="85" workbookViewId="0">
      <selection activeCell="B4" sqref="B4"/>
    </sheetView>
  </sheetViews>
  <sheetFormatPr defaultRowHeight="14.25" x14ac:dyDescent="0.2"/>
  <cols>
    <col min="1" max="1" width="4.42578125" style="31" customWidth="1"/>
    <col min="2" max="2" width="46.7109375" style="31" customWidth="1"/>
    <col min="3" max="4" width="14.7109375" style="30" customWidth="1"/>
    <col min="5" max="8" width="12.7109375" style="31" customWidth="1"/>
    <col min="9" max="9" width="16.140625" style="31" bestFit="1" customWidth="1"/>
    <col min="10" max="10" width="19.140625" style="31" customWidth="1"/>
    <col min="11" max="11" width="21.42578125" style="31" bestFit="1" customWidth="1"/>
    <col min="12" max="16384" width="9.140625" style="31"/>
  </cols>
  <sheetData>
    <row r="1" spans="1:11" s="50" customFormat="1" ht="16.5" thickBot="1" x14ac:dyDescent="0.25">
      <c r="A1" s="201" t="s">
        <v>104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1" s="22" customFormat="1" ht="15.75" customHeight="1" thickBot="1" x14ac:dyDescent="0.25">
      <c r="A2" s="192" t="s">
        <v>36</v>
      </c>
      <c r="B2" s="100"/>
      <c r="C2" s="101"/>
      <c r="D2" s="102"/>
      <c r="E2" s="194" t="s">
        <v>62</v>
      </c>
      <c r="F2" s="194"/>
      <c r="G2" s="194"/>
      <c r="H2" s="194"/>
      <c r="I2" s="194"/>
      <c r="J2" s="194"/>
      <c r="K2" s="194"/>
    </row>
    <row r="3" spans="1:11" s="22" customFormat="1" ht="60.75" thickBot="1" x14ac:dyDescent="0.25">
      <c r="A3" s="193"/>
      <c r="B3" s="103" t="s">
        <v>22</v>
      </c>
      <c r="C3" s="26" t="s">
        <v>10</v>
      </c>
      <c r="D3" s="26" t="s">
        <v>11</v>
      </c>
      <c r="E3" s="17" t="s">
        <v>82</v>
      </c>
      <c r="F3" s="17" t="s">
        <v>91</v>
      </c>
      <c r="G3" s="17" t="s">
        <v>92</v>
      </c>
      <c r="H3" s="17" t="s">
        <v>80</v>
      </c>
      <c r="I3" s="17" t="s">
        <v>93</v>
      </c>
      <c r="J3" s="17" t="s">
        <v>46</v>
      </c>
      <c r="K3" s="18" t="s">
        <v>83</v>
      </c>
    </row>
    <row r="4" spans="1:11" s="22" customFormat="1" collapsed="1" x14ac:dyDescent="0.2">
      <c r="A4" s="21">
        <v>1</v>
      </c>
      <c r="B4" s="27" t="s">
        <v>75</v>
      </c>
      <c r="C4" s="104">
        <v>40555</v>
      </c>
      <c r="D4" s="104">
        <v>40626</v>
      </c>
      <c r="E4" s="98">
        <v>-1.2752055874731827E-3</v>
      </c>
      <c r="F4" s="98">
        <v>-2.2732695017263493E-3</v>
      </c>
      <c r="G4" s="98">
        <v>-6.8676308690427179E-2</v>
      </c>
      <c r="H4" s="98">
        <v>2.5916137065306488E-2</v>
      </c>
      <c r="I4" s="98">
        <v>-4.9489240164335202E-2</v>
      </c>
      <c r="J4" s="105">
        <v>-0.77835799999999999</v>
      </c>
      <c r="K4" s="118">
        <v>-0.10600064599338699</v>
      </c>
    </row>
    <row r="5" spans="1:11" s="22" customFormat="1" x14ac:dyDescent="0.2">
      <c r="A5" s="160">
        <v>2</v>
      </c>
      <c r="B5" s="173" t="s">
        <v>111</v>
      </c>
      <c r="C5" s="174">
        <v>41848</v>
      </c>
      <c r="D5" s="174">
        <v>42032</v>
      </c>
      <c r="E5" s="175">
        <v>6.0838554656609256E-2</v>
      </c>
      <c r="F5" s="175">
        <v>0.10716694839257523</v>
      </c>
      <c r="G5" s="175">
        <v>0.19835938842123357</v>
      </c>
      <c r="H5" s="175">
        <v>0.4691764953664701</v>
      </c>
      <c r="I5" s="175">
        <v>0.32105200861681227</v>
      </c>
      <c r="J5" s="176">
        <v>1.79026</v>
      </c>
      <c r="K5" s="177">
        <v>0.1128787029774414</v>
      </c>
    </row>
    <row r="6" spans="1:11" s="22" customFormat="1" ht="15.75" collapsed="1" thickBot="1" x14ac:dyDescent="0.25">
      <c r="A6" s="160"/>
      <c r="B6" s="161" t="s">
        <v>95</v>
      </c>
      <c r="C6" s="162" t="s">
        <v>45</v>
      </c>
      <c r="D6" s="162" t="s">
        <v>45</v>
      </c>
      <c r="E6" s="163">
        <f>AVERAGE(E4:E5)</f>
        <v>2.9781674534568037E-2</v>
      </c>
      <c r="F6" s="163">
        <f>AVERAGE(F4:F5)</f>
        <v>5.2446839445424442E-2</v>
      </c>
      <c r="G6" s="163">
        <f>AVERAGE(G4:G5)</f>
        <v>6.4841539865403197E-2</v>
      </c>
      <c r="H6" s="163">
        <f>AVERAGE(H4:H5)</f>
        <v>0.2475463162158883</v>
      </c>
      <c r="I6" s="163">
        <f>AVERAGE(I4:I5)</f>
        <v>0.13578138422623853</v>
      </c>
      <c r="J6" s="162" t="s">
        <v>45</v>
      </c>
      <c r="K6" s="163">
        <f>AVERAGE(K4:K5)</f>
        <v>3.4390284920272074E-3</v>
      </c>
    </row>
    <row r="7" spans="1:11" s="22" customFormat="1" hidden="1" x14ac:dyDescent="0.2">
      <c r="A7" s="206" t="s">
        <v>84</v>
      </c>
      <c r="B7" s="206"/>
      <c r="C7" s="206"/>
      <c r="D7" s="206"/>
      <c r="E7" s="206"/>
      <c r="F7" s="206"/>
      <c r="G7" s="206"/>
      <c r="H7" s="206"/>
      <c r="I7" s="206"/>
      <c r="J7" s="206"/>
      <c r="K7" s="206"/>
    </row>
    <row r="8" spans="1:11" s="22" customFormat="1" ht="15" hidden="1" thickBot="1" x14ac:dyDescent="0.25">
      <c r="A8" s="205" t="s">
        <v>85</v>
      </c>
      <c r="B8" s="205"/>
      <c r="C8" s="205"/>
      <c r="D8" s="205"/>
      <c r="E8" s="205"/>
      <c r="F8" s="205"/>
      <c r="G8" s="205"/>
      <c r="H8" s="205"/>
      <c r="I8" s="205"/>
      <c r="J8" s="205"/>
      <c r="K8" s="205"/>
    </row>
    <row r="9" spans="1:11" s="22" customFormat="1" ht="15.75" hidden="1" customHeight="1" x14ac:dyDescent="0.2">
      <c r="C9" s="64"/>
      <c r="D9" s="64"/>
    </row>
    <row r="10" spans="1:11" ht="15" thickBot="1" x14ac:dyDescent="0.25">
      <c r="A10" s="204"/>
      <c r="B10" s="204"/>
      <c r="C10" s="204"/>
      <c r="D10" s="204"/>
      <c r="E10" s="204"/>
      <c r="F10" s="204"/>
      <c r="G10" s="204"/>
      <c r="H10" s="204"/>
      <c r="I10" s="164"/>
      <c r="J10" s="164"/>
      <c r="K10" s="164"/>
    </row>
    <row r="11" spans="1:11" x14ac:dyDescent="0.2">
      <c r="B11" s="29"/>
      <c r="C11" s="106"/>
      <c r="E11" s="106"/>
    </row>
    <row r="12" spans="1:11" x14ac:dyDescent="0.2">
      <c r="E12" s="106"/>
      <c r="F12" s="106"/>
    </row>
  </sheetData>
  <mergeCells count="6">
    <mergeCell ref="A10:H10"/>
    <mergeCell ref="A8:K8"/>
    <mergeCell ref="A1:J1"/>
    <mergeCell ref="A2:A3"/>
    <mergeCell ref="E2:K2"/>
    <mergeCell ref="A7:K7"/>
  </mergeCells>
  <phoneticPr fontId="12" type="noConversion"/>
  <pageMargins left="0.75" right="0.75" top="1" bottom="1" header="0.5" footer="0.5"/>
  <pageSetup paperSize="9" scale="69" orientation="landscape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C58CD-61F3-4923-A78F-ED936295C055}">
  <sheetPr>
    <tabColor indexed="43"/>
  </sheetPr>
  <dimension ref="A1:H117"/>
  <sheetViews>
    <sheetView zoomScale="85" workbookViewId="0">
      <selection activeCell="B4" sqref="B4"/>
    </sheetView>
  </sheetViews>
  <sheetFormatPr defaultRowHeight="14.25" x14ac:dyDescent="0.2"/>
  <cols>
    <col min="1" max="1" width="4" style="20" customWidth="1"/>
    <col min="2" max="2" width="50.7109375" style="20" customWidth="1"/>
    <col min="3" max="3" width="24.7109375" style="20" customWidth="1"/>
    <col min="4" max="4" width="24.7109375" style="51" customWidth="1"/>
    <col min="5" max="7" width="24.7109375" style="20" customWidth="1"/>
    <col min="8" max="16384" width="9.140625" style="20"/>
  </cols>
  <sheetData>
    <row r="1" spans="1:8" s="29" customFormat="1" ht="16.5" thickBot="1" x14ac:dyDescent="0.25">
      <c r="A1" s="197" t="s">
        <v>105</v>
      </c>
      <c r="B1" s="197"/>
      <c r="C1" s="197"/>
      <c r="D1" s="197"/>
      <c r="E1" s="197"/>
      <c r="F1" s="197"/>
      <c r="G1" s="197"/>
    </row>
    <row r="2" spans="1:8" s="29" customFormat="1" ht="15.75" customHeight="1" thickBot="1" x14ac:dyDescent="0.25">
      <c r="A2" s="210" t="s">
        <v>36</v>
      </c>
      <c r="B2" s="88"/>
      <c r="C2" s="198" t="s">
        <v>23</v>
      </c>
      <c r="D2" s="207"/>
      <c r="E2" s="208" t="s">
        <v>61</v>
      </c>
      <c r="F2" s="209"/>
      <c r="G2" s="89"/>
    </row>
    <row r="3" spans="1:8" s="29" customFormat="1" ht="45.75" thickBot="1" x14ac:dyDescent="0.25">
      <c r="A3" s="193"/>
      <c r="B3" s="35" t="s">
        <v>22</v>
      </c>
      <c r="C3" s="35" t="s">
        <v>47</v>
      </c>
      <c r="D3" s="35" t="s">
        <v>25</v>
      </c>
      <c r="E3" s="35" t="s">
        <v>26</v>
      </c>
      <c r="F3" s="35" t="s">
        <v>25</v>
      </c>
      <c r="G3" s="36" t="s">
        <v>89</v>
      </c>
    </row>
    <row r="4" spans="1:8" s="29" customFormat="1" x14ac:dyDescent="0.2">
      <c r="A4" s="21">
        <v>1</v>
      </c>
      <c r="B4" s="37" t="s">
        <v>111</v>
      </c>
      <c r="C4" s="38">
        <v>277.64704999999981</v>
      </c>
      <c r="D4" s="98">
        <v>6.0839183039658462E-2</v>
      </c>
      <c r="E4" s="39">
        <v>0</v>
      </c>
      <c r="F4" s="98">
        <v>0</v>
      </c>
      <c r="G4" s="40">
        <v>0</v>
      </c>
    </row>
    <row r="5" spans="1:8" s="29" customFormat="1" x14ac:dyDescent="0.2">
      <c r="A5" s="141">
        <v>2</v>
      </c>
      <c r="B5" s="178" t="s">
        <v>75</v>
      </c>
      <c r="C5" s="152">
        <v>-4.3301600000001494</v>
      </c>
      <c r="D5" s="179">
        <v>-1.2783122263738426E-3</v>
      </c>
      <c r="E5" s="180">
        <v>0</v>
      </c>
      <c r="F5" s="179">
        <v>0</v>
      </c>
      <c r="G5" s="41">
        <v>0</v>
      </c>
    </row>
    <row r="6" spans="1:8" s="29" customFormat="1" ht="15.75" thickBot="1" x14ac:dyDescent="0.25">
      <c r="A6" s="113"/>
      <c r="B6" s="90" t="s">
        <v>44</v>
      </c>
      <c r="C6" s="91">
        <v>273.31688999999966</v>
      </c>
      <c r="D6" s="95">
        <v>3.4375045395083105E-2</v>
      </c>
      <c r="E6" s="92">
        <v>0</v>
      </c>
      <c r="F6" s="95">
        <v>0</v>
      </c>
      <c r="G6" s="114">
        <v>0</v>
      </c>
    </row>
    <row r="7" spans="1:8" s="29" customFormat="1" ht="15" customHeight="1" thickBot="1" x14ac:dyDescent="0.25">
      <c r="A7" s="188"/>
      <c r="B7" s="188"/>
      <c r="C7" s="188"/>
      <c r="D7" s="188"/>
      <c r="E7" s="188"/>
      <c r="F7" s="188"/>
      <c r="G7" s="188"/>
      <c r="H7" s="7"/>
    </row>
    <row r="8" spans="1:8" s="29" customFormat="1" x14ac:dyDescent="0.2">
      <c r="D8" s="6"/>
    </row>
    <row r="9" spans="1:8" s="29" customFormat="1" x14ac:dyDescent="0.2">
      <c r="D9" s="6"/>
    </row>
    <row r="10" spans="1:8" s="29" customFormat="1" x14ac:dyDescent="0.2">
      <c r="D10" s="6"/>
    </row>
    <row r="11" spans="1:8" s="29" customFormat="1" x14ac:dyDescent="0.2">
      <c r="D11" s="6"/>
    </row>
    <row r="12" spans="1:8" s="29" customFormat="1" x14ac:dyDescent="0.2">
      <c r="D12" s="6"/>
    </row>
    <row r="13" spans="1:8" s="29" customFormat="1" x14ac:dyDescent="0.2">
      <c r="D13" s="6"/>
    </row>
    <row r="14" spans="1:8" s="29" customFormat="1" x14ac:dyDescent="0.2">
      <c r="D14" s="6"/>
    </row>
    <row r="15" spans="1:8" s="29" customFormat="1" x14ac:dyDescent="0.2">
      <c r="D15" s="6"/>
    </row>
    <row r="16" spans="1:8" s="29" customFormat="1" x14ac:dyDescent="0.2">
      <c r="D16" s="6"/>
    </row>
    <row r="17" spans="2:5" s="29" customFormat="1" x14ac:dyDescent="0.2">
      <c r="D17" s="6"/>
    </row>
    <row r="18" spans="2:5" s="29" customFormat="1" x14ac:dyDescent="0.2">
      <c r="D18" s="6"/>
    </row>
    <row r="19" spans="2:5" s="29" customFormat="1" x14ac:dyDescent="0.2">
      <c r="D19" s="6"/>
    </row>
    <row r="20" spans="2:5" s="29" customFormat="1" x14ac:dyDescent="0.2">
      <c r="D20" s="6"/>
    </row>
    <row r="21" spans="2:5" s="29" customFormat="1" x14ac:dyDescent="0.2">
      <c r="D21" s="6"/>
    </row>
    <row r="22" spans="2:5" s="29" customFormat="1" x14ac:dyDescent="0.2">
      <c r="D22" s="6"/>
    </row>
    <row r="23" spans="2:5" s="29" customFormat="1" x14ac:dyDescent="0.2">
      <c r="D23" s="6"/>
    </row>
    <row r="24" spans="2:5" s="29" customFormat="1" x14ac:dyDescent="0.2">
      <c r="D24" s="6"/>
    </row>
    <row r="25" spans="2:5" s="29" customFormat="1" x14ac:dyDescent="0.2">
      <c r="D25" s="6"/>
    </row>
    <row r="26" spans="2:5" s="29" customFormat="1" x14ac:dyDescent="0.2">
      <c r="D26" s="6"/>
    </row>
    <row r="27" spans="2:5" s="29" customFormat="1" x14ac:dyDescent="0.2">
      <c r="D27" s="6"/>
    </row>
    <row r="28" spans="2:5" s="29" customFormat="1" ht="15" thickBot="1" x14ac:dyDescent="0.25">
      <c r="B28" s="79"/>
      <c r="C28" s="79"/>
      <c r="D28" s="80"/>
      <c r="E28" s="79"/>
    </row>
    <row r="29" spans="2:5" s="29" customFormat="1" x14ac:dyDescent="0.2"/>
    <row r="30" spans="2:5" s="29" customFormat="1" x14ac:dyDescent="0.2"/>
    <row r="31" spans="2:5" s="29" customFormat="1" x14ac:dyDescent="0.2"/>
    <row r="32" spans="2:5" s="29" customFormat="1" x14ac:dyDescent="0.2"/>
    <row r="33" spans="2:6" s="29" customFormat="1" x14ac:dyDescent="0.2"/>
    <row r="34" spans="2:6" s="29" customFormat="1" ht="30.75" thickBot="1" x14ac:dyDescent="0.25">
      <c r="B34" s="47" t="s">
        <v>22</v>
      </c>
      <c r="C34" s="35" t="s">
        <v>50</v>
      </c>
      <c r="D34" s="35" t="s">
        <v>51</v>
      </c>
      <c r="E34" s="36" t="s">
        <v>48</v>
      </c>
    </row>
    <row r="35" spans="2:6" s="29" customFormat="1" x14ac:dyDescent="0.2">
      <c r="B35" s="37" t="str">
        <f t="shared" ref="B35:D36" si="0">B4</f>
        <v>КІНТО-Голд</v>
      </c>
      <c r="C35" s="38">
        <f t="shared" si="0"/>
        <v>277.64704999999981</v>
      </c>
      <c r="D35" s="150">
        <f t="shared" si="0"/>
        <v>6.0839183039658462E-2</v>
      </c>
      <c r="E35" s="40">
        <f>G4</f>
        <v>0</v>
      </c>
    </row>
    <row r="36" spans="2:6" x14ac:dyDescent="0.2">
      <c r="B36" s="37" t="str">
        <f t="shared" si="0"/>
        <v>Індекс Української Біржі</v>
      </c>
      <c r="C36" s="38">
        <f t="shared" si="0"/>
        <v>-4.3301600000001494</v>
      </c>
      <c r="D36" s="150">
        <f t="shared" si="0"/>
        <v>-1.2783122263738426E-3</v>
      </c>
      <c r="E36" s="40">
        <f>G5</f>
        <v>0</v>
      </c>
      <c r="F36" s="19"/>
    </row>
    <row r="37" spans="2:6" x14ac:dyDescent="0.2">
      <c r="B37" s="151"/>
      <c r="C37" s="152"/>
      <c r="D37" s="153"/>
      <c r="E37" s="154"/>
      <c r="F37" s="19"/>
    </row>
    <row r="38" spans="2:6" x14ac:dyDescent="0.2">
      <c r="B38" s="29"/>
      <c r="C38" s="155"/>
      <c r="D38" s="6"/>
      <c r="F38" s="19"/>
    </row>
    <row r="39" spans="2:6" x14ac:dyDescent="0.2">
      <c r="B39" s="29"/>
      <c r="C39" s="29"/>
      <c r="D39" s="6"/>
      <c r="F39" s="19"/>
    </row>
    <row r="40" spans="2:6" x14ac:dyDescent="0.2">
      <c r="B40" s="29"/>
      <c r="C40" s="29"/>
      <c r="D40" s="6"/>
      <c r="F40" s="19"/>
    </row>
    <row r="41" spans="2:6" x14ac:dyDescent="0.2">
      <c r="B41" s="29"/>
      <c r="C41" s="29"/>
      <c r="D41" s="6"/>
      <c r="F41" s="19"/>
    </row>
    <row r="42" spans="2:6" x14ac:dyDescent="0.2">
      <c r="B42" s="29"/>
      <c r="C42" s="29"/>
      <c r="D42" s="6"/>
      <c r="F42" s="19"/>
    </row>
    <row r="43" spans="2:6" x14ac:dyDescent="0.2">
      <c r="B43" s="29"/>
      <c r="C43" s="29"/>
      <c r="D43" s="6"/>
      <c r="F43" s="19"/>
    </row>
    <row r="44" spans="2:6" x14ac:dyDescent="0.2">
      <c r="B44" s="29"/>
      <c r="C44" s="29"/>
      <c r="D44" s="6"/>
      <c r="F44" s="19"/>
    </row>
    <row r="45" spans="2:6" x14ac:dyDescent="0.2">
      <c r="B45" s="29"/>
      <c r="C45" s="29"/>
      <c r="D45" s="6"/>
    </row>
    <row r="46" spans="2:6" x14ac:dyDescent="0.2">
      <c r="B46" s="29"/>
      <c r="C46" s="29"/>
      <c r="D46" s="6"/>
    </row>
    <row r="47" spans="2:6" x14ac:dyDescent="0.2">
      <c r="B47" s="29"/>
      <c r="C47" s="29"/>
      <c r="D47" s="6"/>
    </row>
    <row r="48" spans="2:6" x14ac:dyDescent="0.2">
      <c r="B48" s="29"/>
      <c r="C48" s="29"/>
      <c r="D48" s="6"/>
    </row>
    <row r="49" spans="2:4" x14ac:dyDescent="0.2">
      <c r="B49" s="29"/>
      <c r="C49" s="29"/>
      <c r="D49" s="6"/>
    </row>
    <row r="50" spans="2:4" x14ac:dyDescent="0.2">
      <c r="B50" s="29"/>
      <c r="C50" s="29"/>
      <c r="D50" s="6"/>
    </row>
    <row r="51" spans="2:4" x14ac:dyDescent="0.2">
      <c r="B51" s="29"/>
      <c r="C51" s="29"/>
      <c r="D51" s="6"/>
    </row>
    <row r="52" spans="2:4" x14ac:dyDescent="0.2">
      <c r="B52" s="29"/>
      <c r="C52" s="29"/>
      <c r="D52" s="6"/>
    </row>
    <row r="53" spans="2:4" x14ac:dyDescent="0.2">
      <c r="B53" s="29"/>
      <c r="C53" s="29"/>
      <c r="D53" s="6"/>
    </row>
    <row r="54" spans="2:4" x14ac:dyDescent="0.2">
      <c r="B54" s="29"/>
      <c r="C54" s="29"/>
      <c r="D54" s="6"/>
    </row>
    <row r="55" spans="2:4" x14ac:dyDescent="0.2">
      <c r="B55" s="29"/>
      <c r="C55" s="29"/>
      <c r="D55" s="6"/>
    </row>
    <row r="56" spans="2:4" x14ac:dyDescent="0.2">
      <c r="B56" s="29"/>
      <c r="C56" s="29"/>
      <c r="D56" s="6"/>
    </row>
    <row r="57" spans="2:4" x14ac:dyDescent="0.2">
      <c r="B57" s="29"/>
      <c r="C57" s="29"/>
      <c r="D57" s="6"/>
    </row>
    <row r="58" spans="2:4" x14ac:dyDescent="0.2">
      <c r="B58" s="29"/>
      <c r="C58" s="29"/>
      <c r="D58" s="6"/>
    </row>
    <row r="59" spans="2:4" x14ac:dyDescent="0.2">
      <c r="B59" s="29"/>
      <c r="C59" s="29"/>
      <c r="D59" s="6"/>
    </row>
    <row r="60" spans="2:4" x14ac:dyDescent="0.2">
      <c r="B60" s="29"/>
      <c r="C60" s="29"/>
      <c r="D60" s="6"/>
    </row>
    <row r="61" spans="2:4" x14ac:dyDescent="0.2">
      <c r="B61" s="29"/>
      <c r="C61" s="29"/>
      <c r="D61" s="6"/>
    </row>
    <row r="62" spans="2:4" x14ac:dyDescent="0.2">
      <c r="B62" s="29"/>
      <c r="C62" s="29"/>
      <c r="D62" s="6"/>
    </row>
    <row r="63" spans="2:4" x14ac:dyDescent="0.2">
      <c r="B63" s="29"/>
      <c r="C63" s="29"/>
      <c r="D63" s="6"/>
    </row>
    <row r="64" spans="2:4" x14ac:dyDescent="0.2">
      <c r="B64" s="29"/>
      <c r="C64" s="29"/>
      <c r="D64" s="6"/>
    </row>
    <row r="65" spans="2:4" x14ac:dyDescent="0.2">
      <c r="B65" s="29"/>
      <c r="C65" s="29"/>
      <c r="D65" s="6"/>
    </row>
    <row r="66" spans="2:4" x14ac:dyDescent="0.2">
      <c r="B66" s="29"/>
      <c r="C66" s="29"/>
      <c r="D66" s="6"/>
    </row>
    <row r="67" spans="2:4" x14ac:dyDescent="0.2">
      <c r="B67" s="29"/>
      <c r="C67" s="29"/>
      <c r="D67" s="6"/>
    </row>
    <row r="68" spans="2:4" x14ac:dyDescent="0.2">
      <c r="B68" s="29"/>
      <c r="C68" s="29"/>
      <c r="D68" s="6"/>
    </row>
    <row r="69" spans="2:4" x14ac:dyDescent="0.2">
      <c r="B69" s="29"/>
      <c r="C69" s="29"/>
      <c r="D69" s="6"/>
    </row>
    <row r="70" spans="2:4" x14ac:dyDescent="0.2">
      <c r="B70" s="29"/>
      <c r="C70" s="29"/>
      <c r="D70" s="6"/>
    </row>
    <row r="71" spans="2:4" x14ac:dyDescent="0.2">
      <c r="B71" s="29"/>
      <c r="C71" s="29"/>
      <c r="D71" s="6"/>
    </row>
    <row r="72" spans="2:4" x14ac:dyDescent="0.2">
      <c r="B72" s="29"/>
      <c r="C72" s="29"/>
      <c r="D72" s="6"/>
    </row>
    <row r="73" spans="2:4" x14ac:dyDescent="0.2">
      <c r="B73" s="29"/>
      <c r="C73" s="29"/>
      <c r="D73" s="6"/>
    </row>
    <row r="74" spans="2:4" x14ac:dyDescent="0.2">
      <c r="B74" s="29"/>
      <c r="C74" s="29"/>
      <c r="D74" s="6"/>
    </row>
    <row r="75" spans="2:4" x14ac:dyDescent="0.2">
      <c r="B75" s="29"/>
      <c r="C75" s="29"/>
      <c r="D75" s="6"/>
    </row>
    <row r="76" spans="2:4" x14ac:dyDescent="0.2">
      <c r="B76" s="29"/>
      <c r="C76" s="29"/>
      <c r="D76" s="6"/>
    </row>
    <row r="77" spans="2:4" x14ac:dyDescent="0.2">
      <c r="B77" s="29"/>
      <c r="C77" s="29"/>
      <c r="D77" s="6"/>
    </row>
    <row r="78" spans="2:4" x14ac:dyDescent="0.2">
      <c r="B78" s="29"/>
      <c r="C78" s="29"/>
      <c r="D78" s="6"/>
    </row>
    <row r="79" spans="2:4" x14ac:dyDescent="0.2">
      <c r="B79" s="29"/>
      <c r="C79" s="29"/>
      <c r="D79" s="6"/>
    </row>
    <row r="80" spans="2:4" x14ac:dyDescent="0.2">
      <c r="B80" s="29"/>
      <c r="C80" s="29"/>
      <c r="D80" s="6"/>
    </row>
    <row r="81" spans="2:4" x14ac:dyDescent="0.2">
      <c r="B81" s="29"/>
      <c r="C81" s="29"/>
      <c r="D81" s="6"/>
    </row>
    <row r="82" spans="2:4" x14ac:dyDescent="0.2">
      <c r="B82" s="29"/>
      <c r="C82" s="29"/>
      <c r="D82" s="6"/>
    </row>
    <row r="83" spans="2:4" x14ac:dyDescent="0.2">
      <c r="B83" s="29"/>
      <c r="C83" s="29"/>
      <c r="D83" s="6"/>
    </row>
    <row r="84" spans="2:4" x14ac:dyDescent="0.2">
      <c r="B84" s="29"/>
      <c r="C84" s="29"/>
      <c r="D84" s="6"/>
    </row>
    <row r="85" spans="2:4" x14ac:dyDescent="0.2">
      <c r="B85" s="29"/>
      <c r="C85" s="29"/>
      <c r="D85" s="6"/>
    </row>
    <row r="86" spans="2:4" x14ac:dyDescent="0.2">
      <c r="B86" s="29"/>
      <c r="C86" s="29"/>
      <c r="D86" s="6"/>
    </row>
    <row r="87" spans="2:4" x14ac:dyDescent="0.2">
      <c r="B87" s="29"/>
      <c r="C87" s="29"/>
      <c r="D87" s="6"/>
    </row>
    <row r="88" spans="2:4" x14ac:dyDescent="0.2">
      <c r="B88" s="29"/>
      <c r="C88" s="29"/>
      <c r="D88" s="6"/>
    </row>
    <row r="89" spans="2:4" x14ac:dyDescent="0.2">
      <c r="B89" s="29"/>
      <c r="C89" s="29"/>
      <c r="D89" s="6"/>
    </row>
    <row r="90" spans="2:4" x14ac:dyDescent="0.2">
      <c r="B90" s="29"/>
      <c r="C90" s="29"/>
      <c r="D90" s="6"/>
    </row>
    <row r="91" spans="2:4" x14ac:dyDescent="0.2">
      <c r="B91" s="29"/>
      <c r="C91" s="29"/>
      <c r="D91" s="6"/>
    </row>
    <row r="92" spans="2:4" x14ac:dyDescent="0.2">
      <c r="B92" s="29"/>
      <c r="C92" s="29"/>
      <c r="D92" s="6"/>
    </row>
    <row r="93" spans="2:4" x14ac:dyDescent="0.2">
      <c r="B93" s="29"/>
      <c r="C93" s="29"/>
      <c r="D93" s="6"/>
    </row>
    <row r="94" spans="2:4" x14ac:dyDescent="0.2">
      <c r="B94" s="29"/>
      <c r="C94" s="29"/>
      <c r="D94" s="6"/>
    </row>
    <row r="95" spans="2:4" x14ac:dyDescent="0.2">
      <c r="B95" s="29"/>
      <c r="C95" s="29"/>
      <c r="D95" s="6"/>
    </row>
    <row r="96" spans="2:4" x14ac:dyDescent="0.2">
      <c r="B96" s="29"/>
      <c r="C96" s="29"/>
      <c r="D96" s="6"/>
    </row>
    <row r="97" spans="2:4" x14ac:dyDescent="0.2">
      <c r="B97" s="29"/>
      <c r="C97" s="29"/>
      <c r="D97" s="6"/>
    </row>
    <row r="98" spans="2:4" x14ac:dyDescent="0.2">
      <c r="B98" s="29"/>
      <c r="C98" s="29"/>
      <c r="D98" s="6"/>
    </row>
    <row r="99" spans="2:4" x14ac:dyDescent="0.2">
      <c r="B99" s="29"/>
      <c r="C99" s="29"/>
      <c r="D99" s="6"/>
    </row>
    <row r="100" spans="2:4" x14ac:dyDescent="0.2">
      <c r="B100" s="29"/>
      <c r="C100" s="29"/>
      <c r="D100" s="6"/>
    </row>
    <row r="101" spans="2:4" x14ac:dyDescent="0.2">
      <c r="B101" s="29"/>
      <c r="C101" s="29"/>
      <c r="D101" s="6"/>
    </row>
    <row r="102" spans="2:4" x14ac:dyDescent="0.2">
      <c r="B102" s="29"/>
      <c r="C102" s="29"/>
      <c r="D102" s="6"/>
    </row>
    <row r="103" spans="2:4" x14ac:dyDescent="0.2">
      <c r="B103" s="29"/>
      <c r="C103" s="29"/>
      <c r="D103" s="6"/>
    </row>
    <row r="104" spans="2:4" x14ac:dyDescent="0.2">
      <c r="B104" s="29"/>
      <c r="C104" s="29"/>
      <c r="D104" s="6"/>
    </row>
    <row r="105" spans="2:4" x14ac:dyDescent="0.2">
      <c r="B105" s="29"/>
      <c r="C105" s="29"/>
      <c r="D105" s="6"/>
    </row>
    <row r="106" spans="2:4" x14ac:dyDescent="0.2">
      <c r="B106" s="29"/>
      <c r="C106" s="29"/>
      <c r="D106" s="6"/>
    </row>
    <row r="107" spans="2:4" x14ac:dyDescent="0.2">
      <c r="B107" s="29"/>
      <c r="C107" s="29"/>
      <c r="D107" s="6"/>
    </row>
    <row r="108" spans="2:4" x14ac:dyDescent="0.2">
      <c r="B108" s="29"/>
      <c r="C108" s="29"/>
      <c r="D108" s="6"/>
    </row>
    <row r="109" spans="2:4" x14ac:dyDescent="0.2">
      <c r="B109" s="29"/>
      <c r="C109" s="29"/>
      <c r="D109" s="6"/>
    </row>
    <row r="110" spans="2:4" x14ac:dyDescent="0.2">
      <c r="B110" s="29"/>
      <c r="C110" s="29"/>
      <c r="D110" s="6"/>
    </row>
    <row r="111" spans="2:4" x14ac:dyDescent="0.2">
      <c r="B111" s="29"/>
      <c r="C111" s="29"/>
      <c r="D111" s="6"/>
    </row>
    <row r="112" spans="2:4" x14ac:dyDescent="0.2">
      <c r="B112" s="29"/>
      <c r="C112" s="29"/>
      <c r="D112" s="6"/>
    </row>
    <row r="113" spans="2:4" x14ac:dyDescent="0.2">
      <c r="B113" s="29"/>
      <c r="C113" s="29"/>
      <c r="D113" s="6"/>
    </row>
    <row r="114" spans="2:4" x14ac:dyDescent="0.2">
      <c r="B114" s="29"/>
      <c r="C114" s="29"/>
      <c r="D114" s="6"/>
    </row>
    <row r="115" spans="2:4" x14ac:dyDescent="0.2">
      <c r="B115" s="29"/>
      <c r="C115" s="29"/>
      <c r="D115" s="6"/>
    </row>
    <row r="116" spans="2:4" x14ac:dyDescent="0.2">
      <c r="B116" s="29"/>
      <c r="C116" s="29"/>
      <c r="D116" s="6"/>
    </row>
    <row r="117" spans="2:4" x14ac:dyDescent="0.2">
      <c r="B117" s="29"/>
      <c r="C117" s="29"/>
      <c r="D117" s="6"/>
    </row>
  </sheetData>
  <mergeCells count="5">
    <mergeCell ref="A1:G1"/>
    <mergeCell ref="A7:G7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E67A2-11C0-4CE2-BF50-ED18C41A12A1}">
  <sheetPr>
    <tabColor indexed="43"/>
  </sheetPr>
  <dimension ref="A1:D14"/>
  <sheetViews>
    <sheetView zoomScale="85" workbookViewId="0">
      <selection activeCell="A10" sqref="A10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6" t="s">
        <v>22</v>
      </c>
      <c r="B1" s="67" t="s">
        <v>78</v>
      </c>
      <c r="C1" s="10"/>
      <c r="D1" s="10"/>
    </row>
    <row r="2" spans="1:4" ht="14.25" x14ac:dyDescent="0.2">
      <c r="A2" s="27" t="s">
        <v>75</v>
      </c>
      <c r="B2" s="135">
        <v>-1.2752055874731827E-3</v>
      </c>
      <c r="C2" s="10"/>
      <c r="D2" s="10"/>
    </row>
    <row r="3" spans="1:4" ht="14.25" x14ac:dyDescent="0.2">
      <c r="A3" s="27" t="s">
        <v>111</v>
      </c>
      <c r="B3" s="136">
        <v>6.0838554656609256E-2</v>
      </c>
      <c r="C3" s="10"/>
      <c r="D3" s="10"/>
    </row>
    <row r="4" spans="1:4" ht="14.25" x14ac:dyDescent="0.2">
      <c r="A4" s="27" t="s">
        <v>27</v>
      </c>
      <c r="B4" s="136">
        <v>2.9781674534568037E-2</v>
      </c>
      <c r="C4" s="10"/>
      <c r="D4" s="10"/>
    </row>
    <row r="5" spans="1:4" ht="14.25" x14ac:dyDescent="0.2">
      <c r="A5" s="27" t="s">
        <v>1</v>
      </c>
      <c r="B5" s="136">
        <v>0</v>
      </c>
      <c r="C5" s="10"/>
      <c r="D5" s="10"/>
    </row>
    <row r="6" spans="1:4" ht="14.25" x14ac:dyDescent="0.2">
      <c r="A6" s="27" t="s">
        <v>0</v>
      </c>
      <c r="B6" s="136">
        <v>0</v>
      </c>
      <c r="C6" s="10"/>
      <c r="D6" s="10"/>
    </row>
    <row r="7" spans="1:4" ht="14.25" x14ac:dyDescent="0.2">
      <c r="A7" s="27" t="s">
        <v>28</v>
      </c>
      <c r="B7" s="136">
        <v>2.8969623946649037E-2</v>
      </c>
      <c r="C7" s="10"/>
      <c r="D7" s="10"/>
    </row>
    <row r="8" spans="1:4" ht="14.25" x14ac:dyDescent="0.2">
      <c r="A8" s="27" t="s">
        <v>29</v>
      </c>
      <c r="B8" s="136">
        <v>3.9322955845271235E-3</v>
      </c>
      <c r="C8" s="10"/>
      <c r="D8" s="10"/>
    </row>
    <row r="9" spans="1:4" ht="14.25" x14ac:dyDescent="0.2">
      <c r="A9" s="27" t="s">
        <v>30</v>
      </c>
      <c r="B9" s="136">
        <v>1.2328767123287671E-2</v>
      </c>
      <c r="C9" s="10"/>
      <c r="D9" s="10"/>
    </row>
    <row r="10" spans="1:4" ht="15" thickBot="1" x14ac:dyDescent="0.25">
      <c r="A10" s="75" t="s">
        <v>96</v>
      </c>
      <c r="B10" s="137">
        <v>5.9458623731438287E-2</v>
      </c>
      <c r="C10" s="10"/>
      <c r="D10" s="10"/>
    </row>
    <row r="11" spans="1:4" x14ac:dyDescent="0.2">
      <c r="C11" s="10"/>
      <c r="D11" s="10"/>
    </row>
    <row r="12" spans="1:4" x14ac:dyDescent="0.2">
      <c r="A12" s="10"/>
      <c r="B12" s="10"/>
      <c r="C12" s="10"/>
      <c r="D12" s="10"/>
    </row>
    <row r="13" spans="1:4" x14ac:dyDescent="0.2">
      <c r="B13" s="10"/>
      <c r="C13" s="10"/>
      <c r="D13" s="10"/>
    </row>
    <row r="14" spans="1:4" x14ac:dyDescent="0.2">
      <c r="C14" s="10"/>
    </row>
  </sheetData>
  <autoFilter ref="A1:B1" xr:uid="{18789F1D-BB96-4BB8-B0CA-714488DB8B7E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8F658F-11C0-421A-85FF-C6BC6FDBDE46}">
  <sheetPr>
    <tabColor indexed="42"/>
  </sheetPr>
  <dimension ref="A1:I33"/>
  <sheetViews>
    <sheetView zoomScale="80" zoomScaleNormal="40" workbookViewId="0">
      <selection activeCell="B3" sqref="B3"/>
    </sheetView>
  </sheetViews>
  <sheetFormatPr defaultRowHeight="14.25" x14ac:dyDescent="0.2"/>
  <cols>
    <col min="1" max="1" width="4.7109375" style="22" customWidth="1"/>
    <col min="2" max="2" width="64.42578125" style="20" bestFit="1" customWidth="1"/>
    <col min="3" max="3" width="18.7109375" style="23" customWidth="1"/>
    <col min="4" max="4" width="14.7109375" style="24" customWidth="1"/>
    <col min="5" max="5" width="14.7109375" style="23" customWidth="1"/>
    <col min="6" max="6" width="14.7109375" style="24" customWidth="1"/>
    <col min="7" max="7" width="43.140625" style="20" bestFit="1" customWidth="1"/>
    <col min="8" max="8" width="34.7109375" style="20" customWidth="1"/>
    <col min="9" max="18" width="4.7109375" style="20" customWidth="1"/>
    <col min="19" max="16384" width="9.140625" style="20"/>
  </cols>
  <sheetData>
    <row r="1" spans="1:9" s="14" customFormat="1" ht="16.5" thickBot="1" x14ac:dyDescent="0.25">
      <c r="A1" s="185" t="s">
        <v>97</v>
      </c>
      <c r="B1" s="185"/>
      <c r="C1" s="185"/>
      <c r="D1" s="185"/>
      <c r="E1" s="185"/>
      <c r="F1" s="185"/>
      <c r="G1" s="185"/>
      <c r="H1" s="185"/>
      <c r="I1" s="13"/>
    </row>
    <row r="2" spans="1:9" ht="30.75" thickBot="1" x14ac:dyDescent="0.25">
      <c r="A2" s="15" t="s">
        <v>36</v>
      </c>
      <c r="B2" s="16" t="s">
        <v>79</v>
      </c>
      <c r="C2" s="17" t="s">
        <v>37</v>
      </c>
      <c r="D2" s="17" t="s">
        <v>38</v>
      </c>
      <c r="E2" s="17" t="s">
        <v>39</v>
      </c>
      <c r="F2" s="17" t="s">
        <v>12</v>
      </c>
      <c r="G2" s="17" t="s">
        <v>13</v>
      </c>
      <c r="H2" s="18" t="s">
        <v>14</v>
      </c>
      <c r="I2" s="19"/>
    </row>
    <row r="3" spans="1:9" x14ac:dyDescent="0.2">
      <c r="A3" s="21">
        <v>1</v>
      </c>
      <c r="B3" s="81" t="s">
        <v>17</v>
      </c>
      <c r="C3" s="82">
        <v>146566181.58000001</v>
      </c>
      <c r="D3" s="83">
        <v>20113</v>
      </c>
      <c r="E3" s="82">
        <v>7287.14</v>
      </c>
      <c r="F3" s="83">
        <v>1000</v>
      </c>
      <c r="G3" s="81" t="s">
        <v>18</v>
      </c>
      <c r="H3" s="84" t="s">
        <v>43</v>
      </c>
      <c r="I3" s="19"/>
    </row>
    <row r="4" spans="1:9" x14ac:dyDescent="0.2">
      <c r="A4" s="21">
        <v>2</v>
      </c>
      <c r="B4" s="81" t="s">
        <v>67</v>
      </c>
      <c r="C4" s="82">
        <v>26020622.289999999</v>
      </c>
      <c r="D4" s="83">
        <v>44408</v>
      </c>
      <c r="E4" s="82">
        <v>585.94449999999995</v>
      </c>
      <c r="F4" s="83">
        <v>100</v>
      </c>
      <c r="G4" s="81" t="s">
        <v>87</v>
      </c>
      <c r="H4" s="84" t="s">
        <v>68</v>
      </c>
      <c r="I4" s="19"/>
    </row>
    <row r="5" spans="1:9" ht="14.25" customHeight="1" x14ac:dyDescent="0.2">
      <c r="A5" s="21">
        <v>3</v>
      </c>
      <c r="B5" s="81" t="s">
        <v>53</v>
      </c>
      <c r="C5" s="82">
        <v>10578075.039999999</v>
      </c>
      <c r="D5" s="83">
        <v>6377320</v>
      </c>
      <c r="E5" s="82">
        <v>1.66</v>
      </c>
      <c r="F5" s="83">
        <v>1</v>
      </c>
      <c r="G5" s="81" t="s">
        <v>18</v>
      </c>
      <c r="H5" s="84" t="s">
        <v>43</v>
      </c>
      <c r="I5" s="19"/>
    </row>
    <row r="6" spans="1:9" x14ac:dyDescent="0.2">
      <c r="A6" s="21">
        <v>4</v>
      </c>
      <c r="B6" s="81" t="s">
        <v>71</v>
      </c>
      <c r="C6" s="82">
        <v>9887499.9100000001</v>
      </c>
      <c r="D6" s="83">
        <v>8326</v>
      </c>
      <c r="E6" s="82">
        <v>1187.5450000000001</v>
      </c>
      <c r="F6" s="83">
        <v>1000</v>
      </c>
      <c r="G6" s="81" t="s">
        <v>16</v>
      </c>
      <c r="H6" s="84" t="s">
        <v>41</v>
      </c>
      <c r="I6" s="19"/>
    </row>
    <row r="7" spans="1:9" ht="14.25" customHeight="1" x14ac:dyDescent="0.2">
      <c r="A7" s="21">
        <v>5</v>
      </c>
      <c r="B7" s="81" t="s">
        <v>72</v>
      </c>
      <c r="C7" s="82">
        <v>7412410.7599999998</v>
      </c>
      <c r="D7" s="83">
        <v>1043</v>
      </c>
      <c r="E7" s="82">
        <v>7106.8176000000003</v>
      </c>
      <c r="F7" s="83">
        <v>1000</v>
      </c>
      <c r="G7" s="81" t="s">
        <v>16</v>
      </c>
      <c r="H7" s="84" t="s">
        <v>41</v>
      </c>
      <c r="I7" s="19"/>
    </row>
    <row r="8" spans="1:9" x14ac:dyDescent="0.2">
      <c r="A8" s="21">
        <v>6</v>
      </c>
      <c r="B8" s="81" t="s">
        <v>57</v>
      </c>
      <c r="C8" s="82">
        <v>6310946.6600000001</v>
      </c>
      <c r="D8" s="83">
        <v>1256</v>
      </c>
      <c r="E8" s="82">
        <v>5024.6400000000003</v>
      </c>
      <c r="F8" s="83">
        <v>1000</v>
      </c>
      <c r="G8" s="81" t="s">
        <v>40</v>
      </c>
      <c r="H8" s="84" t="s">
        <v>56</v>
      </c>
      <c r="I8" s="19"/>
    </row>
    <row r="9" spans="1:9" x14ac:dyDescent="0.2">
      <c r="A9" s="21">
        <v>7</v>
      </c>
      <c r="B9" s="81" t="s">
        <v>55</v>
      </c>
      <c r="C9" s="82">
        <v>4894790.37</v>
      </c>
      <c r="D9" s="83">
        <v>675</v>
      </c>
      <c r="E9" s="82">
        <v>7251.54</v>
      </c>
      <c r="F9" s="83">
        <v>1000</v>
      </c>
      <c r="G9" s="81" t="s">
        <v>15</v>
      </c>
      <c r="H9" s="84" t="s">
        <v>56</v>
      </c>
      <c r="I9" s="19"/>
    </row>
    <row r="10" spans="1:9" x14ac:dyDescent="0.2">
      <c r="A10" s="21">
        <v>8</v>
      </c>
      <c r="B10" s="81" t="s">
        <v>94</v>
      </c>
      <c r="C10" s="82">
        <v>4638144.4000000004</v>
      </c>
      <c r="D10" s="83">
        <v>12787</v>
      </c>
      <c r="E10" s="82">
        <v>362.72340000000003</v>
      </c>
      <c r="F10" s="83">
        <v>100</v>
      </c>
      <c r="G10" s="81" t="s">
        <v>87</v>
      </c>
      <c r="H10" s="84" t="s">
        <v>68</v>
      </c>
      <c r="I10" s="19"/>
    </row>
    <row r="11" spans="1:9" x14ac:dyDescent="0.2">
      <c r="A11" s="21">
        <v>9</v>
      </c>
      <c r="B11" s="81" t="s">
        <v>64</v>
      </c>
      <c r="C11" s="82">
        <v>3153714.27</v>
      </c>
      <c r="D11" s="83">
        <v>1590</v>
      </c>
      <c r="E11" s="82">
        <v>1983.4681</v>
      </c>
      <c r="F11" s="83">
        <v>1000</v>
      </c>
      <c r="G11" s="81" t="s">
        <v>65</v>
      </c>
      <c r="H11" s="84" t="s">
        <v>66</v>
      </c>
      <c r="I11" s="19"/>
    </row>
    <row r="12" spans="1:9" x14ac:dyDescent="0.2">
      <c r="A12" s="21">
        <v>10</v>
      </c>
      <c r="B12" s="81" t="s">
        <v>54</v>
      </c>
      <c r="C12" s="82">
        <v>2567253.9300000002</v>
      </c>
      <c r="D12" s="83">
        <v>2566</v>
      </c>
      <c r="E12" s="82">
        <v>1000.4887</v>
      </c>
      <c r="F12" s="83">
        <v>1000</v>
      </c>
      <c r="G12" s="81" t="s">
        <v>70</v>
      </c>
      <c r="H12" s="84" t="s">
        <v>77</v>
      </c>
      <c r="I12" s="19"/>
    </row>
    <row r="13" spans="1:9" x14ac:dyDescent="0.2">
      <c r="A13" s="21">
        <v>11</v>
      </c>
      <c r="B13" s="81" t="s">
        <v>73</v>
      </c>
      <c r="C13" s="82">
        <v>2003455.55</v>
      </c>
      <c r="D13" s="83">
        <v>366</v>
      </c>
      <c r="E13" s="82">
        <v>5473.9223000000002</v>
      </c>
      <c r="F13" s="83">
        <v>1000</v>
      </c>
      <c r="G13" s="81" t="s">
        <v>16</v>
      </c>
      <c r="H13" s="84" t="s">
        <v>41</v>
      </c>
      <c r="I13" s="19"/>
    </row>
    <row r="14" spans="1:9" x14ac:dyDescent="0.2">
      <c r="A14" s="21">
        <v>12</v>
      </c>
      <c r="B14" s="81" t="s">
        <v>74</v>
      </c>
      <c r="C14" s="82">
        <v>1578478.04</v>
      </c>
      <c r="D14" s="83">
        <v>529</v>
      </c>
      <c r="E14" s="82">
        <v>2983.8904000000002</v>
      </c>
      <c r="F14" s="83">
        <v>1000</v>
      </c>
      <c r="G14" s="81" t="s">
        <v>16</v>
      </c>
      <c r="H14" s="84" t="s">
        <v>41</v>
      </c>
      <c r="I14" s="19"/>
    </row>
    <row r="15" spans="1:9" x14ac:dyDescent="0.2">
      <c r="A15" s="21">
        <v>13</v>
      </c>
      <c r="B15" s="81" t="s">
        <v>69</v>
      </c>
      <c r="C15" s="82">
        <v>1426272.94</v>
      </c>
      <c r="D15" s="83">
        <v>3112</v>
      </c>
      <c r="E15" s="82">
        <v>458.31389999999999</v>
      </c>
      <c r="F15" s="83">
        <v>1000</v>
      </c>
      <c r="G15" s="81" t="s">
        <v>87</v>
      </c>
      <c r="H15" s="84" t="s">
        <v>68</v>
      </c>
      <c r="I15" s="19"/>
    </row>
    <row r="16" spans="1:9" x14ac:dyDescent="0.2">
      <c r="A16" s="21">
        <v>14</v>
      </c>
      <c r="B16" s="81" t="s">
        <v>106</v>
      </c>
      <c r="C16" s="82">
        <v>1038495.8001</v>
      </c>
      <c r="D16" s="83">
        <v>953</v>
      </c>
      <c r="E16" s="82">
        <v>1089.7122999999999</v>
      </c>
      <c r="F16" s="83">
        <v>1000</v>
      </c>
      <c r="G16" s="81" t="s">
        <v>19</v>
      </c>
      <c r="H16" s="84" t="s">
        <v>31</v>
      </c>
      <c r="I16" s="19"/>
    </row>
    <row r="17" spans="1:9" x14ac:dyDescent="0.2">
      <c r="A17" s="21">
        <v>15</v>
      </c>
      <c r="B17" s="81" t="s">
        <v>21</v>
      </c>
      <c r="C17" s="82">
        <v>633459.15</v>
      </c>
      <c r="D17" s="83">
        <v>7881</v>
      </c>
      <c r="E17" s="82">
        <v>80.378</v>
      </c>
      <c r="F17" s="83">
        <v>100</v>
      </c>
      <c r="G17" s="81" t="s">
        <v>42</v>
      </c>
      <c r="H17" s="84" t="s">
        <v>90</v>
      </c>
      <c r="I17" s="19"/>
    </row>
    <row r="18" spans="1:9" x14ac:dyDescent="0.2">
      <c r="A18" s="21">
        <v>16</v>
      </c>
      <c r="B18" s="81" t="s">
        <v>108</v>
      </c>
      <c r="C18" s="82">
        <v>177979.1</v>
      </c>
      <c r="D18" s="83">
        <v>22167</v>
      </c>
      <c r="E18" s="82">
        <v>8.0290099999999995</v>
      </c>
      <c r="F18" s="83">
        <v>100</v>
      </c>
      <c r="G18" s="81" t="s">
        <v>109</v>
      </c>
      <c r="H18" s="84" t="s">
        <v>110</v>
      </c>
      <c r="I18" s="19"/>
    </row>
    <row r="19" spans="1:9" ht="15" customHeight="1" thickBot="1" x14ac:dyDescent="0.25">
      <c r="A19" s="186" t="s">
        <v>44</v>
      </c>
      <c r="B19" s="187"/>
      <c r="C19" s="96">
        <f>SUM(C3:C18)</f>
        <v>228887779.79010001</v>
      </c>
      <c r="D19" s="97">
        <f>SUM(D3:D18)</f>
        <v>6505092</v>
      </c>
      <c r="E19" s="56" t="s">
        <v>45</v>
      </c>
      <c r="F19" s="56" t="s">
        <v>45</v>
      </c>
      <c r="G19" s="56" t="s">
        <v>45</v>
      </c>
      <c r="H19" s="56" t="s">
        <v>45</v>
      </c>
    </row>
    <row r="20" spans="1:9" ht="15" customHeight="1" x14ac:dyDescent="0.2">
      <c r="A20" s="189" t="s">
        <v>88</v>
      </c>
      <c r="B20" s="189"/>
      <c r="C20" s="189"/>
      <c r="D20" s="189"/>
      <c r="E20" s="189"/>
      <c r="F20" s="189"/>
      <c r="G20" s="189"/>
      <c r="H20" s="189"/>
    </row>
    <row r="21" spans="1:9" ht="15" customHeight="1" thickBot="1" x14ac:dyDescent="0.25">
      <c r="A21" s="188"/>
      <c r="B21" s="188"/>
      <c r="C21" s="188"/>
      <c r="D21" s="188"/>
      <c r="E21" s="188"/>
      <c r="F21" s="188"/>
      <c r="G21" s="188"/>
      <c r="H21" s="188"/>
    </row>
    <row r="23" spans="1:9" x14ac:dyDescent="0.2">
      <c r="B23" s="20" t="s">
        <v>49</v>
      </c>
      <c r="C23" s="23">
        <f>C19-SUM(C3:C12)</f>
        <v>6858140.5800999999</v>
      </c>
      <c r="D23" s="125">
        <f>C23/$C$19</f>
        <v>2.9962895294756285E-2</v>
      </c>
    </row>
    <row r="24" spans="1:9" x14ac:dyDescent="0.2">
      <c r="B24" s="81" t="str">
        <f t="shared" ref="B24:C30" si="0">B3</f>
        <v>ОТП Класичний</v>
      </c>
      <c r="C24" s="82">
        <f t="shared" si="0"/>
        <v>146566181.58000001</v>
      </c>
      <c r="D24" s="125">
        <f>C24/$C$19</f>
        <v>0.64034078933531335</v>
      </c>
      <c r="H24" s="19"/>
    </row>
    <row r="25" spans="1:9" x14ac:dyDescent="0.2">
      <c r="B25" s="81" t="str">
        <f t="shared" si="0"/>
        <v>КІНТО-Класичний</v>
      </c>
      <c r="C25" s="82">
        <f t="shared" si="0"/>
        <v>26020622.289999999</v>
      </c>
      <c r="D25" s="125">
        <f t="shared" ref="D25:D33" si="1">C25/$C$19</f>
        <v>0.11368288125238506</v>
      </c>
      <c r="H25" s="19"/>
    </row>
    <row r="26" spans="1:9" x14ac:dyDescent="0.2">
      <c r="B26" s="81" t="str">
        <f t="shared" si="0"/>
        <v>ОТП Фонд Акцій</v>
      </c>
      <c r="C26" s="82">
        <f t="shared" si="0"/>
        <v>10578075.039999999</v>
      </c>
      <c r="D26" s="125">
        <f t="shared" si="1"/>
        <v>4.6215114890364839E-2</v>
      </c>
      <c r="H26" s="19"/>
    </row>
    <row r="27" spans="1:9" x14ac:dyDescent="0.2">
      <c r="B27" s="81" t="str">
        <f t="shared" si="0"/>
        <v>УНІВЕР.УА/Ярослав Мудрий: Фонд Акцiй</v>
      </c>
      <c r="C27" s="82">
        <f t="shared" si="0"/>
        <v>9887499.9100000001</v>
      </c>
      <c r="D27" s="125">
        <f t="shared" si="1"/>
        <v>4.3198024460140531E-2</v>
      </c>
      <c r="H27" s="19"/>
    </row>
    <row r="28" spans="1:9" x14ac:dyDescent="0.2">
      <c r="B28" s="81" t="str">
        <f t="shared" si="0"/>
        <v>УНIВЕР.УА/Михайло Грушевський: Фонд Державних Паперiв</v>
      </c>
      <c r="C28" s="82">
        <f t="shared" si="0"/>
        <v>7412410.7599999998</v>
      </c>
      <c r="D28" s="125">
        <f t="shared" si="1"/>
        <v>3.2384475775847452E-2</v>
      </c>
      <c r="H28" s="19"/>
    </row>
    <row r="29" spans="1:9" x14ac:dyDescent="0.2">
      <c r="B29" s="81" t="str">
        <f t="shared" si="0"/>
        <v>Альтус-Депозит</v>
      </c>
      <c r="C29" s="82">
        <f t="shared" si="0"/>
        <v>6310946.6600000001</v>
      </c>
      <c r="D29" s="125">
        <f t="shared" si="1"/>
        <v>2.7572230661625584E-2</v>
      </c>
      <c r="H29" s="19"/>
    </row>
    <row r="30" spans="1:9" x14ac:dyDescent="0.2">
      <c r="B30" s="81" t="str">
        <f t="shared" si="0"/>
        <v>Альтус-Збалансований</v>
      </c>
      <c r="C30" s="82">
        <f t="shared" si="0"/>
        <v>4894790.37</v>
      </c>
      <c r="D30" s="125">
        <f t="shared" si="1"/>
        <v>2.1385110094076384E-2</v>
      </c>
      <c r="H30" s="19"/>
    </row>
    <row r="31" spans="1:9" x14ac:dyDescent="0.2">
      <c r="B31" s="81" t="str">
        <f t="shared" ref="B31:C33" si="2">B10</f>
        <v>КІНТО-Казначейський</v>
      </c>
      <c r="C31" s="82">
        <f t="shared" si="2"/>
        <v>4638144.4000000004</v>
      </c>
      <c r="D31" s="125">
        <f t="shared" si="1"/>
        <v>2.0263835859884609E-2</v>
      </c>
      <c r="H31" s="19"/>
    </row>
    <row r="32" spans="1:9" x14ac:dyDescent="0.2">
      <c r="B32" s="81" t="str">
        <f t="shared" si="2"/>
        <v>ВСІ</v>
      </c>
      <c r="C32" s="82">
        <f t="shared" si="2"/>
        <v>3153714.27</v>
      </c>
      <c r="D32" s="125">
        <f t="shared" si="1"/>
        <v>1.3778430079981082E-2</v>
      </c>
    </row>
    <row r="33" spans="2:4" x14ac:dyDescent="0.2">
      <c r="B33" s="81" t="str">
        <f t="shared" si="2"/>
        <v>Софіївський</v>
      </c>
      <c r="C33" s="82">
        <f t="shared" si="2"/>
        <v>2567253.9300000002</v>
      </c>
      <c r="D33" s="125">
        <f t="shared" si="1"/>
        <v>1.1216212295624882E-2</v>
      </c>
    </row>
  </sheetData>
  <mergeCells count="4">
    <mergeCell ref="A1:H1"/>
    <mergeCell ref="A19:B19"/>
    <mergeCell ref="A21:H21"/>
    <mergeCell ref="A20:H20"/>
  </mergeCells>
  <phoneticPr fontId="12" type="noConversion"/>
  <pageMargins left="0.75" right="0.75" top="1" bottom="1" header="0.5" footer="0.5"/>
  <pageSetup paperSize="9" scale="29" orientation="portrait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1FB8F2-A188-4511-9048-89BDE9F19C15}">
  <sheetPr>
    <tabColor indexed="42"/>
    <pageSetUpPr fitToPage="1"/>
  </sheetPr>
  <dimension ref="A1:L61"/>
  <sheetViews>
    <sheetView zoomScale="80" workbookViewId="0">
      <selection activeCell="B4" sqref="B4"/>
    </sheetView>
  </sheetViews>
  <sheetFormatPr defaultRowHeight="14.25" x14ac:dyDescent="0.2"/>
  <cols>
    <col min="1" max="1" width="4.28515625" style="32" customWidth="1"/>
    <col min="2" max="2" width="61.7109375" style="32" bestFit="1" customWidth="1"/>
    <col min="3" max="4" width="14.7109375" style="33" customWidth="1"/>
    <col min="5" max="8" width="12.7109375" style="34" customWidth="1"/>
    <col min="9" max="9" width="16.140625" style="32" bestFit="1" customWidth="1"/>
    <col min="10" max="10" width="18.5703125" style="32" customWidth="1"/>
    <col min="11" max="11" width="20.7109375" style="32" customWidth="1"/>
    <col min="12" max="16384" width="9.140625" style="32"/>
  </cols>
  <sheetData>
    <row r="1" spans="1:11" s="14" customFormat="1" ht="16.5" thickBot="1" x14ac:dyDescent="0.25">
      <c r="A1" s="191" t="s">
        <v>98</v>
      </c>
      <c r="B1" s="191"/>
      <c r="C1" s="191"/>
      <c r="D1" s="191"/>
      <c r="E1" s="191"/>
      <c r="F1" s="191"/>
      <c r="G1" s="191"/>
      <c r="H1" s="191"/>
      <c r="I1" s="191"/>
      <c r="J1" s="99"/>
    </row>
    <row r="2" spans="1:11" s="20" customFormat="1" ht="15.75" customHeight="1" thickBot="1" x14ac:dyDescent="0.25">
      <c r="A2" s="192" t="s">
        <v>36</v>
      </c>
      <c r="B2" s="100"/>
      <c r="C2" s="101"/>
      <c r="D2" s="102"/>
      <c r="E2" s="194" t="s">
        <v>62</v>
      </c>
      <c r="F2" s="194"/>
      <c r="G2" s="194"/>
      <c r="H2" s="194"/>
      <c r="I2" s="194"/>
      <c r="J2" s="194"/>
      <c r="K2" s="194"/>
    </row>
    <row r="3" spans="1:11" s="22" customFormat="1" ht="60.75" thickBot="1" x14ac:dyDescent="0.25">
      <c r="A3" s="193"/>
      <c r="B3" s="103" t="s">
        <v>22</v>
      </c>
      <c r="C3" s="26" t="s">
        <v>10</v>
      </c>
      <c r="D3" s="26" t="s">
        <v>11</v>
      </c>
      <c r="E3" s="17" t="s">
        <v>82</v>
      </c>
      <c r="F3" s="17" t="s">
        <v>91</v>
      </c>
      <c r="G3" s="17" t="s">
        <v>92</v>
      </c>
      <c r="H3" s="17" t="s">
        <v>80</v>
      </c>
      <c r="I3" s="17" t="s">
        <v>93</v>
      </c>
      <c r="J3" s="17" t="s">
        <v>46</v>
      </c>
      <c r="K3" s="18" t="s">
        <v>83</v>
      </c>
    </row>
    <row r="4" spans="1:11" s="20" customFormat="1" collapsed="1" x14ac:dyDescent="0.2">
      <c r="A4" s="21">
        <v>1</v>
      </c>
      <c r="B4" s="142" t="s">
        <v>67</v>
      </c>
      <c r="C4" s="143">
        <v>38118</v>
      </c>
      <c r="D4" s="143">
        <v>38182</v>
      </c>
      <c r="E4" s="144">
        <v>4.1207122258137829E-3</v>
      </c>
      <c r="F4" s="144">
        <v>1.1691845388756006E-2</v>
      </c>
      <c r="G4" s="144">
        <v>4.1752820910937682E-2</v>
      </c>
      <c r="H4" s="144">
        <v>0.11356323053686768</v>
      </c>
      <c r="I4" s="144">
        <v>7.0938874669560059E-2</v>
      </c>
      <c r="J4" s="145">
        <v>4.8594450000012284</v>
      </c>
      <c r="K4" s="118">
        <v>9.174516010189282E-2</v>
      </c>
    </row>
    <row r="5" spans="1:11" s="20" customFormat="1" collapsed="1" x14ac:dyDescent="0.2">
      <c r="A5" s="21">
        <v>2</v>
      </c>
      <c r="B5" s="142" t="s">
        <v>55</v>
      </c>
      <c r="C5" s="143">
        <v>38828</v>
      </c>
      <c r="D5" s="143">
        <v>39028</v>
      </c>
      <c r="E5" s="144">
        <v>8.8720145469265432E-3</v>
      </c>
      <c r="F5" s="144">
        <v>1.6638487226693366E-2</v>
      </c>
      <c r="G5" s="144">
        <v>3.16749420249689E-2</v>
      </c>
      <c r="H5" s="144">
        <v>9.2472878529128666E-2</v>
      </c>
      <c r="I5" s="144">
        <v>5.409943061645528E-2</v>
      </c>
      <c r="J5" s="145">
        <v>6.2515399999995713</v>
      </c>
      <c r="K5" s="119">
        <v>0.11756272773733012</v>
      </c>
    </row>
    <row r="6" spans="1:11" s="20" customFormat="1" collapsed="1" x14ac:dyDescent="0.2">
      <c r="A6" s="21">
        <v>3</v>
      </c>
      <c r="B6" s="142" t="s">
        <v>74</v>
      </c>
      <c r="C6" s="143">
        <v>38919</v>
      </c>
      <c r="D6" s="143">
        <v>39092</v>
      </c>
      <c r="E6" s="144">
        <v>4.7460167043109625E-3</v>
      </c>
      <c r="F6" s="144">
        <v>1.2331354464948818E-2</v>
      </c>
      <c r="G6" s="144">
        <v>4.6704043277861151E-2</v>
      </c>
      <c r="H6" s="144">
        <v>-5.7538741507681901E-2</v>
      </c>
      <c r="I6" s="144">
        <v>4.6869405191521496E-2</v>
      </c>
      <c r="J6" s="145">
        <v>1.9838903999999209</v>
      </c>
      <c r="K6" s="119">
        <v>6.3900279751956779E-2</v>
      </c>
    </row>
    <row r="7" spans="1:11" s="20" customFormat="1" collapsed="1" x14ac:dyDescent="0.2">
      <c r="A7" s="21">
        <v>4</v>
      </c>
      <c r="B7" s="142" t="s">
        <v>71</v>
      </c>
      <c r="C7" s="143">
        <v>38919</v>
      </c>
      <c r="D7" s="143">
        <v>39092</v>
      </c>
      <c r="E7" s="144">
        <v>4.0912950317093522E-3</v>
      </c>
      <c r="F7" s="144">
        <v>7.6618430272605842E-3</v>
      </c>
      <c r="G7" s="144">
        <v>4.2216552193772294E-2</v>
      </c>
      <c r="H7" s="144">
        <v>0.11740241024186204</v>
      </c>
      <c r="I7" s="144">
        <v>7.9786811333287577E-2</v>
      </c>
      <c r="J7" s="145">
        <v>0.18754499999993701</v>
      </c>
      <c r="K7" s="119">
        <v>9.786662580296035E-3</v>
      </c>
    </row>
    <row r="8" spans="1:11" s="20" customFormat="1" collapsed="1" x14ac:dyDescent="0.2">
      <c r="A8" s="21">
        <v>5</v>
      </c>
      <c r="B8" s="142" t="s">
        <v>17</v>
      </c>
      <c r="C8" s="143">
        <v>39413</v>
      </c>
      <c r="D8" s="143">
        <v>39589</v>
      </c>
      <c r="E8" s="144">
        <v>9.8180644068033285E-3</v>
      </c>
      <c r="F8" s="144">
        <v>2.3014937106803579E-2</v>
      </c>
      <c r="G8" s="144">
        <v>6.7964750659125661E-2</v>
      </c>
      <c r="H8" s="144">
        <v>0.17294252096482121</v>
      </c>
      <c r="I8" s="144">
        <v>0.10897987073557935</v>
      </c>
      <c r="J8" s="145">
        <v>6.287140000000508</v>
      </c>
      <c r="K8" s="119">
        <v>0.12968579981319728</v>
      </c>
    </row>
    <row r="9" spans="1:11" s="20" customFormat="1" collapsed="1" x14ac:dyDescent="0.2">
      <c r="A9" s="21">
        <v>6</v>
      </c>
      <c r="B9" s="142" t="s">
        <v>106</v>
      </c>
      <c r="C9" s="143">
        <v>39429</v>
      </c>
      <c r="D9" s="143">
        <v>39618</v>
      </c>
      <c r="E9" s="144">
        <v>3.9810527318568933E-3</v>
      </c>
      <c r="F9" s="144">
        <v>1.2657659687781431E-2</v>
      </c>
      <c r="G9" s="144">
        <v>3.5035710560981537E-2</v>
      </c>
      <c r="H9" s="144">
        <v>2.129397807930955E-2</v>
      </c>
      <c r="I9" s="144">
        <v>6.2401513636756167E-3</v>
      </c>
      <c r="J9" s="145">
        <v>8.971229999996666E-2</v>
      </c>
      <c r="K9" s="119">
        <v>5.3146996971729088E-3</v>
      </c>
    </row>
    <row r="10" spans="1:11" s="20" customFormat="1" collapsed="1" x14ac:dyDescent="0.2">
      <c r="A10" s="21">
        <v>7</v>
      </c>
      <c r="B10" s="142" t="s">
        <v>21</v>
      </c>
      <c r="C10" s="143">
        <v>39560</v>
      </c>
      <c r="D10" s="143">
        <v>39770</v>
      </c>
      <c r="E10" s="144">
        <v>-9.7195741287670057E-4</v>
      </c>
      <c r="F10" s="144">
        <v>-2.1692958764614745E-2</v>
      </c>
      <c r="G10" s="144">
        <v>-0.13802459232621833</v>
      </c>
      <c r="H10" s="144">
        <v>-0.18352296563861092</v>
      </c>
      <c r="I10" s="144">
        <v>-0.14967310581217652</v>
      </c>
      <c r="J10" s="145">
        <v>-0.19621999999994744</v>
      </c>
      <c r="K10" s="119">
        <v>-1.3736637957807885E-2</v>
      </c>
    </row>
    <row r="11" spans="1:11" s="20" customFormat="1" collapsed="1" x14ac:dyDescent="0.2">
      <c r="A11" s="21">
        <v>8</v>
      </c>
      <c r="B11" s="142" t="s">
        <v>69</v>
      </c>
      <c r="C11" s="143">
        <v>39884</v>
      </c>
      <c r="D11" s="143">
        <v>40001</v>
      </c>
      <c r="E11" s="144">
        <v>-3.3402203630016336E-3</v>
      </c>
      <c r="F11" s="144">
        <v>-6.431227853812449E-3</v>
      </c>
      <c r="G11" s="144">
        <v>-3.735588606570861E-2</v>
      </c>
      <c r="H11" s="144">
        <v>-8.1385420387651175E-2</v>
      </c>
      <c r="I11" s="144">
        <v>-3.6789814282332634E-2</v>
      </c>
      <c r="J11" s="145">
        <v>-0.54168610000004191</v>
      </c>
      <c r="K11" s="119">
        <v>-5.0166111336530261E-2</v>
      </c>
    </row>
    <row r="12" spans="1:11" s="20" customFormat="1" collapsed="1" x14ac:dyDescent="0.2">
      <c r="A12" s="21">
        <v>9</v>
      </c>
      <c r="B12" s="142" t="s">
        <v>108</v>
      </c>
      <c r="C12" s="143">
        <v>40031</v>
      </c>
      <c r="D12" s="143">
        <v>40129</v>
      </c>
      <c r="E12" s="144">
        <v>-1.8158361357344166E-2</v>
      </c>
      <c r="F12" s="144" t="s">
        <v>20</v>
      </c>
      <c r="G12" s="144" t="s">
        <v>20</v>
      </c>
      <c r="H12" s="144">
        <v>-0.2381367632476693</v>
      </c>
      <c r="I12" s="144" t="s">
        <v>20</v>
      </c>
      <c r="J12" s="145">
        <v>-0.91970989999999853</v>
      </c>
      <c r="K12" s="119">
        <v>-0.15660357876257636</v>
      </c>
    </row>
    <row r="13" spans="1:11" s="20" customFormat="1" x14ac:dyDescent="0.2">
      <c r="A13" s="21">
        <v>10</v>
      </c>
      <c r="B13" s="142" t="s">
        <v>53</v>
      </c>
      <c r="C13" s="143">
        <v>40253</v>
      </c>
      <c r="D13" s="143">
        <v>40366</v>
      </c>
      <c r="E13" s="144">
        <v>6.0606060606400725E-3</v>
      </c>
      <c r="F13" s="144">
        <v>1.2195121951211529E-2</v>
      </c>
      <c r="G13" s="144">
        <v>0.17730496453899303</v>
      </c>
      <c r="H13" s="144">
        <v>0.15277777777780965</v>
      </c>
      <c r="I13" s="144">
        <v>0.12162162162159107</v>
      </c>
      <c r="J13" s="145">
        <v>0.65999999999997283</v>
      </c>
      <c r="K13" s="119">
        <v>3.6443326722182423E-2</v>
      </c>
    </row>
    <row r="14" spans="1:11" s="20" customFormat="1" x14ac:dyDescent="0.2">
      <c r="A14" s="21">
        <v>11</v>
      </c>
      <c r="B14" s="142" t="s">
        <v>54</v>
      </c>
      <c r="C14" s="143">
        <v>40114</v>
      </c>
      <c r="D14" s="143">
        <v>40401</v>
      </c>
      <c r="E14" s="144">
        <v>1.9401104439817907E-3</v>
      </c>
      <c r="F14" s="144">
        <v>3.7908708277420988E-3</v>
      </c>
      <c r="G14" s="144">
        <v>2.3694105082237682E-2</v>
      </c>
      <c r="H14" s="144">
        <v>-6.045365810234915E-2</v>
      </c>
      <c r="I14" s="144">
        <v>-8.428700206456452E-2</v>
      </c>
      <c r="J14" s="145">
        <v>4.8869999998935043E-4</v>
      </c>
      <c r="K14" s="119">
        <v>3.4742845509194709E-5</v>
      </c>
    </row>
    <row r="15" spans="1:11" s="20" customFormat="1" x14ac:dyDescent="0.2">
      <c r="A15" s="21">
        <v>12</v>
      </c>
      <c r="B15" s="142" t="s">
        <v>57</v>
      </c>
      <c r="C15" s="143">
        <v>40226</v>
      </c>
      <c r="D15" s="143">
        <v>40430</v>
      </c>
      <c r="E15" s="144">
        <v>8.1055486894074935E-3</v>
      </c>
      <c r="F15" s="144">
        <v>1.6796043418783713E-2</v>
      </c>
      <c r="G15" s="144">
        <v>2.6859668806349601E-2</v>
      </c>
      <c r="H15" s="144">
        <v>8.8246314316709817E-2</v>
      </c>
      <c r="I15" s="144">
        <v>5.0817186535980552E-2</v>
      </c>
      <c r="J15" s="145">
        <v>4.0246399999998834</v>
      </c>
      <c r="K15" s="119">
        <v>0.12237451087770279</v>
      </c>
    </row>
    <row r="16" spans="1:11" s="20" customFormat="1" x14ac:dyDescent="0.2">
      <c r="A16" s="21">
        <v>13</v>
      </c>
      <c r="B16" s="142" t="s">
        <v>73</v>
      </c>
      <c r="C16" s="143">
        <v>40427</v>
      </c>
      <c r="D16" s="143">
        <v>40543</v>
      </c>
      <c r="E16" s="144">
        <v>-1.044268946488025E-2</v>
      </c>
      <c r="F16" s="144">
        <v>4.2462570792811682E-3</v>
      </c>
      <c r="G16" s="144">
        <v>6.9179179649072386E-2</v>
      </c>
      <c r="H16" s="144">
        <v>0.18890257717323933</v>
      </c>
      <c r="I16" s="144">
        <v>0.12254900332257423</v>
      </c>
      <c r="J16" s="145">
        <v>4.4739222999998534</v>
      </c>
      <c r="K16" s="119">
        <v>0.13238207801910629</v>
      </c>
    </row>
    <row r="17" spans="1:12" s="20" customFormat="1" collapsed="1" x14ac:dyDescent="0.2">
      <c r="A17" s="21">
        <v>14</v>
      </c>
      <c r="B17" s="142" t="s">
        <v>64</v>
      </c>
      <c r="C17" s="143">
        <v>40444</v>
      </c>
      <c r="D17" s="143">
        <v>40638</v>
      </c>
      <c r="E17" s="144">
        <v>7.518284833450517E-3</v>
      </c>
      <c r="F17" s="144">
        <v>1.866082080680509E-2</v>
      </c>
      <c r="G17" s="144">
        <v>5.6395939837895259E-2</v>
      </c>
      <c r="H17" s="144">
        <v>0.13418340226414416</v>
      </c>
      <c r="I17" s="144">
        <v>8.5209670147865069E-2</v>
      </c>
      <c r="J17" s="145">
        <v>0.98346810000001983</v>
      </c>
      <c r="K17" s="119">
        <v>5.2381595995178998E-2</v>
      </c>
    </row>
    <row r="18" spans="1:12" s="20" customFormat="1" collapsed="1" x14ac:dyDescent="0.2">
      <c r="A18" s="21">
        <v>15</v>
      </c>
      <c r="B18" s="142" t="s">
        <v>72</v>
      </c>
      <c r="C18" s="143">
        <v>40427</v>
      </c>
      <c r="D18" s="143">
        <v>40708</v>
      </c>
      <c r="E18" s="144">
        <v>4.7653850784021845E-3</v>
      </c>
      <c r="F18" s="144">
        <v>1.8161548462472421E-2</v>
      </c>
      <c r="G18" s="144">
        <v>8.5353010467341006E-2</v>
      </c>
      <c r="H18" s="144">
        <v>0.20675148172150881</v>
      </c>
      <c r="I18" s="144">
        <v>0.13565380510102187</v>
      </c>
      <c r="J18" s="145">
        <v>6.1068175999997401</v>
      </c>
      <c r="K18" s="119">
        <v>0.15988221900459298</v>
      </c>
    </row>
    <row r="19" spans="1:12" s="20" customFormat="1" collapsed="1" x14ac:dyDescent="0.2">
      <c r="A19" s="21">
        <v>16</v>
      </c>
      <c r="B19" s="142" t="s">
        <v>94</v>
      </c>
      <c r="C19" s="143">
        <v>41026</v>
      </c>
      <c r="D19" s="143">
        <v>41242</v>
      </c>
      <c r="E19" s="144">
        <v>2.7243271594187268E-2</v>
      </c>
      <c r="F19" s="144">
        <v>5.0958187774744257E-2</v>
      </c>
      <c r="G19" s="144">
        <v>9.1467961298249412E-2</v>
      </c>
      <c r="H19" s="144">
        <v>0.2092283473912242</v>
      </c>
      <c r="I19" s="144">
        <v>0.14456714360724954</v>
      </c>
      <c r="J19" s="145">
        <v>2.6272340000000041</v>
      </c>
      <c r="K19" s="119">
        <v>0.11580265771885756</v>
      </c>
    </row>
    <row r="20" spans="1:12" s="20" customFormat="1" ht="15.75" thickBot="1" x14ac:dyDescent="0.25">
      <c r="A20" s="141"/>
      <c r="B20" s="146" t="s">
        <v>95</v>
      </c>
      <c r="C20" s="147" t="s">
        <v>45</v>
      </c>
      <c r="D20" s="147" t="s">
        <v>45</v>
      </c>
      <c r="E20" s="148">
        <f>AVERAGE(E4:E19)</f>
        <v>3.6468208593367149E-3</v>
      </c>
      <c r="F20" s="148">
        <f>AVERAGE(F4:F19)</f>
        <v>1.2045386040323791E-2</v>
      </c>
      <c r="G20" s="148">
        <f>AVERAGE(G4:G19)</f>
        <v>4.1348211394390579E-2</v>
      </c>
      <c r="H20" s="148">
        <f>AVERAGE(H4:H19)</f>
        <v>5.4795460632041416E-2</v>
      </c>
      <c r="I20" s="148">
        <f>AVERAGE(I4:I19)</f>
        <v>5.0438870139152533E-2</v>
      </c>
      <c r="J20" s="147" t="s">
        <v>45</v>
      </c>
      <c r="K20" s="148">
        <f>AVERAGE(K4:K19)</f>
        <v>5.1049383300503855E-2</v>
      </c>
      <c r="L20" s="149"/>
    </row>
    <row r="21" spans="1:12" s="20" customFormat="1" x14ac:dyDescent="0.2">
      <c r="A21" s="195" t="s">
        <v>84</v>
      </c>
      <c r="B21" s="195"/>
      <c r="C21" s="195"/>
      <c r="D21" s="195"/>
      <c r="E21" s="195"/>
      <c r="F21" s="195"/>
      <c r="G21" s="195"/>
      <c r="H21" s="195"/>
      <c r="I21" s="195"/>
      <c r="J21" s="195"/>
      <c r="K21" s="195"/>
    </row>
    <row r="22" spans="1:12" s="20" customFormat="1" ht="15" collapsed="1" thickBot="1" x14ac:dyDescent="0.25">
      <c r="A22" s="190"/>
      <c r="B22" s="190"/>
      <c r="C22" s="190"/>
      <c r="D22" s="190"/>
      <c r="E22" s="190"/>
      <c r="F22" s="190"/>
      <c r="G22" s="190"/>
      <c r="H22" s="190"/>
      <c r="I22" s="158"/>
      <c r="J22" s="158"/>
      <c r="K22" s="158"/>
    </row>
    <row r="23" spans="1:12" s="20" customFormat="1" collapsed="1" x14ac:dyDescent="0.2">
      <c r="E23" s="106"/>
      <c r="J23" s="19"/>
    </row>
    <row r="24" spans="1:12" s="20" customFormat="1" collapsed="1" x14ac:dyDescent="0.2">
      <c r="E24" s="107"/>
      <c r="J24" s="19"/>
    </row>
    <row r="25" spans="1:12" s="20" customFormat="1" x14ac:dyDescent="0.2">
      <c r="E25" s="106"/>
      <c r="F25" s="106"/>
      <c r="J25" s="19"/>
    </row>
    <row r="26" spans="1:12" s="20" customFormat="1" collapsed="1" x14ac:dyDescent="0.2">
      <c r="E26" s="107"/>
      <c r="I26" s="107"/>
      <c r="J26" s="19"/>
    </row>
    <row r="27" spans="1:12" s="20" customFormat="1" collapsed="1" x14ac:dyDescent="0.2"/>
    <row r="28" spans="1:12" s="20" customFormat="1" collapsed="1" x14ac:dyDescent="0.2"/>
    <row r="29" spans="1:12" s="20" customFormat="1" collapsed="1" x14ac:dyDescent="0.2"/>
    <row r="30" spans="1:12" s="20" customFormat="1" collapsed="1" x14ac:dyDescent="0.2"/>
    <row r="31" spans="1:12" s="20" customFormat="1" collapsed="1" x14ac:dyDescent="0.2"/>
    <row r="32" spans="1:12" s="20" customFormat="1" collapsed="1" x14ac:dyDescent="0.2"/>
    <row r="33" spans="3:8" s="20" customFormat="1" collapsed="1" x14ac:dyDescent="0.2"/>
    <row r="34" spans="3:8" s="20" customFormat="1" collapsed="1" x14ac:dyDescent="0.2"/>
    <row r="35" spans="3:8" s="20" customFormat="1" collapsed="1" x14ac:dyDescent="0.2"/>
    <row r="36" spans="3:8" s="20" customFormat="1" collapsed="1" x14ac:dyDescent="0.2"/>
    <row r="37" spans="3:8" s="20" customFormat="1" collapsed="1" x14ac:dyDescent="0.2"/>
    <row r="38" spans="3:8" s="20" customFormat="1" collapsed="1" x14ac:dyDescent="0.2"/>
    <row r="39" spans="3:8" s="20" customFormat="1" collapsed="1" x14ac:dyDescent="0.2"/>
    <row r="40" spans="3:8" s="20" customFormat="1" x14ac:dyDescent="0.2"/>
    <row r="41" spans="3:8" s="20" customFormat="1" x14ac:dyDescent="0.2"/>
    <row r="42" spans="3:8" s="29" customFormat="1" x14ac:dyDescent="0.2">
      <c r="C42" s="30"/>
      <c r="D42" s="30"/>
      <c r="E42" s="31"/>
      <c r="F42" s="31"/>
      <c r="G42" s="31"/>
      <c r="H42" s="31"/>
    </row>
    <row r="43" spans="3:8" s="29" customFormat="1" x14ac:dyDescent="0.2">
      <c r="C43" s="30"/>
      <c r="D43" s="30"/>
      <c r="E43" s="31"/>
      <c r="F43" s="31"/>
      <c r="G43" s="31"/>
      <c r="H43" s="31"/>
    </row>
    <row r="44" spans="3:8" s="29" customFormat="1" x14ac:dyDescent="0.2">
      <c r="C44" s="30"/>
      <c r="D44" s="30"/>
      <c r="E44" s="31"/>
      <c r="F44" s="31"/>
      <c r="G44" s="31"/>
      <c r="H44" s="31"/>
    </row>
    <row r="45" spans="3:8" s="29" customFormat="1" x14ac:dyDescent="0.2">
      <c r="C45" s="30"/>
      <c r="D45" s="30"/>
      <c r="E45" s="31"/>
      <c r="F45" s="31"/>
      <c r="G45" s="31"/>
      <c r="H45" s="31"/>
    </row>
    <row r="46" spans="3:8" s="29" customFormat="1" x14ac:dyDescent="0.2">
      <c r="C46" s="30"/>
      <c r="D46" s="30"/>
      <c r="E46" s="31"/>
      <c r="F46" s="31"/>
      <c r="G46" s="31"/>
      <c r="H46" s="31"/>
    </row>
    <row r="47" spans="3:8" s="29" customFormat="1" x14ac:dyDescent="0.2">
      <c r="C47" s="30"/>
      <c r="D47" s="30"/>
      <c r="E47" s="31"/>
      <c r="F47" s="31"/>
      <c r="G47" s="31"/>
      <c r="H47" s="31"/>
    </row>
    <row r="48" spans="3:8" s="29" customFormat="1" x14ac:dyDescent="0.2">
      <c r="C48" s="30"/>
      <c r="D48" s="30"/>
      <c r="E48" s="31"/>
      <c r="F48" s="31"/>
      <c r="G48" s="31"/>
      <c r="H48" s="31"/>
    </row>
    <row r="49" spans="3:8" s="29" customFormat="1" x14ac:dyDescent="0.2">
      <c r="C49" s="30"/>
      <c r="D49" s="30"/>
      <c r="E49" s="31"/>
      <c r="F49" s="31"/>
      <c r="G49" s="31"/>
      <c r="H49" s="31"/>
    </row>
    <row r="50" spans="3:8" s="29" customFormat="1" x14ac:dyDescent="0.2">
      <c r="C50" s="30"/>
      <c r="D50" s="30"/>
      <c r="E50" s="31"/>
      <c r="F50" s="31"/>
      <c r="G50" s="31"/>
      <c r="H50" s="31"/>
    </row>
    <row r="51" spans="3:8" s="29" customFormat="1" x14ac:dyDescent="0.2">
      <c r="C51" s="30"/>
      <c r="D51" s="30"/>
      <c r="E51" s="31"/>
      <c r="F51" s="31"/>
      <c r="G51" s="31"/>
      <c r="H51" s="31"/>
    </row>
    <row r="52" spans="3:8" s="29" customFormat="1" x14ac:dyDescent="0.2">
      <c r="C52" s="30"/>
      <c r="D52" s="30"/>
      <c r="E52" s="31"/>
      <c r="F52" s="31"/>
      <c r="G52" s="31"/>
      <c r="H52" s="31"/>
    </row>
    <row r="53" spans="3:8" s="29" customFormat="1" x14ac:dyDescent="0.2">
      <c r="C53" s="30"/>
      <c r="D53" s="30"/>
      <c r="E53" s="31"/>
      <c r="F53" s="31"/>
      <c r="G53" s="31"/>
      <c r="H53" s="31"/>
    </row>
    <row r="54" spans="3:8" s="29" customFormat="1" x14ac:dyDescent="0.2">
      <c r="C54" s="30"/>
      <c r="D54" s="30"/>
      <c r="E54" s="31"/>
      <c r="F54" s="31"/>
      <c r="G54" s="31"/>
      <c r="H54" s="31"/>
    </row>
    <row r="55" spans="3:8" s="29" customFormat="1" x14ac:dyDescent="0.2">
      <c r="C55" s="30"/>
      <c r="D55" s="30"/>
      <c r="E55" s="31"/>
      <c r="F55" s="31"/>
      <c r="G55" s="31"/>
      <c r="H55" s="31"/>
    </row>
    <row r="56" spans="3:8" s="29" customFormat="1" x14ac:dyDescent="0.2">
      <c r="C56" s="30"/>
      <c r="D56" s="30"/>
      <c r="E56" s="31"/>
      <c r="F56" s="31"/>
      <c r="G56" s="31"/>
      <c r="H56" s="31"/>
    </row>
    <row r="57" spans="3:8" s="29" customFormat="1" x14ac:dyDescent="0.2">
      <c r="C57" s="30"/>
      <c r="D57" s="30"/>
      <c r="E57" s="31"/>
      <c r="F57" s="31"/>
      <c r="G57" s="31"/>
      <c r="H57" s="31"/>
    </row>
    <row r="58" spans="3:8" s="29" customFormat="1" x14ac:dyDescent="0.2">
      <c r="C58" s="30"/>
      <c r="D58" s="30"/>
      <c r="E58" s="31"/>
      <c r="F58" s="31"/>
      <c r="G58" s="31"/>
      <c r="H58" s="31"/>
    </row>
    <row r="59" spans="3:8" s="29" customFormat="1" x14ac:dyDescent="0.2">
      <c r="C59" s="30"/>
      <c r="D59" s="30"/>
      <c r="E59" s="31"/>
      <c r="F59" s="31"/>
      <c r="G59" s="31"/>
      <c r="H59" s="31"/>
    </row>
    <row r="60" spans="3:8" s="29" customFormat="1" x14ac:dyDescent="0.2">
      <c r="C60" s="30"/>
      <c r="D60" s="30"/>
      <c r="E60" s="31"/>
      <c r="F60" s="31"/>
      <c r="G60" s="31"/>
      <c r="H60" s="31"/>
    </row>
    <row r="61" spans="3:8" s="29" customFormat="1" x14ac:dyDescent="0.2">
      <c r="C61" s="30"/>
      <c r="D61" s="30"/>
      <c r="E61" s="31"/>
      <c r="F61" s="31"/>
      <c r="G61" s="31"/>
      <c r="H61" s="31"/>
    </row>
  </sheetData>
  <mergeCells count="5">
    <mergeCell ref="A22:H22"/>
    <mergeCell ref="A1:I1"/>
    <mergeCell ref="A2:A3"/>
    <mergeCell ref="E2:K2"/>
    <mergeCell ref="A21:K21"/>
  </mergeCells>
  <phoneticPr fontId="12" type="noConversion"/>
  <pageMargins left="0.75" right="0.75" top="1" bottom="1" header="0.5" footer="0.5"/>
  <pageSetup paperSize="9" scale="64" orientation="landscape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CD8E5-9650-472D-A0F4-DCBB8C2C0776}">
  <sheetPr>
    <tabColor indexed="42"/>
  </sheetPr>
  <dimension ref="A1:H69"/>
  <sheetViews>
    <sheetView zoomScale="85" workbookViewId="0">
      <selection activeCell="G20" sqref="G20"/>
    </sheetView>
  </sheetViews>
  <sheetFormatPr defaultRowHeight="14.25" x14ac:dyDescent="0.2"/>
  <cols>
    <col min="1" max="1" width="3.85546875" style="29" customWidth="1"/>
    <col min="2" max="2" width="61.85546875" style="29" bestFit="1" customWidth="1"/>
    <col min="3" max="3" width="24.7109375" style="29" customWidth="1"/>
    <col min="4" max="4" width="24.7109375" style="41" customWidth="1"/>
    <col min="5" max="7" width="24.7109375" style="29" customWidth="1"/>
    <col min="8" max="16384" width="9.140625" style="29"/>
  </cols>
  <sheetData>
    <row r="1" spans="1:8" ht="16.5" thickBot="1" x14ac:dyDescent="0.25">
      <c r="A1" s="197" t="s">
        <v>99</v>
      </c>
      <c r="B1" s="197"/>
      <c r="C1" s="197"/>
      <c r="D1" s="197"/>
      <c r="E1" s="197"/>
      <c r="F1" s="197"/>
      <c r="G1" s="197"/>
    </row>
    <row r="2" spans="1:8" ht="15.75" thickBot="1" x14ac:dyDescent="0.25">
      <c r="A2" s="192" t="s">
        <v>36</v>
      </c>
      <c r="B2" s="88"/>
      <c r="C2" s="198" t="s">
        <v>23</v>
      </c>
      <c r="D2" s="199"/>
      <c r="E2" s="198" t="s">
        <v>24</v>
      </c>
      <c r="F2" s="199"/>
      <c r="G2" s="89"/>
    </row>
    <row r="3" spans="1:8" ht="45.75" thickBot="1" x14ac:dyDescent="0.25">
      <c r="A3" s="193"/>
      <c r="B3" s="42" t="s">
        <v>22</v>
      </c>
      <c r="C3" s="35" t="s">
        <v>47</v>
      </c>
      <c r="D3" s="35" t="s">
        <v>25</v>
      </c>
      <c r="E3" s="35" t="s">
        <v>26</v>
      </c>
      <c r="F3" s="35" t="s">
        <v>25</v>
      </c>
      <c r="G3" s="36" t="s">
        <v>89</v>
      </c>
    </row>
    <row r="4" spans="1:8" ht="15" customHeight="1" x14ac:dyDescent="0.2">
      <c r="A4" s="21">
        <v>1</v>
      </c>
      <c r="B4" s="37" t="s">
        <v>67</v>
      </c>
      <c r="C4" s="38">
        <v>103.8652599999979</v>
      </c>
      <c r="D4" s="94">
        <v>4.0076487918518679E-3</v>
      </c>
      <c r="E4" s="39">
        <v>0</v>
      </c>
      <c r="F4" s="94">
        <v>0</v>
      </c>
      <c r="G4" s="40">
        <v>4.7010572044428045E-3</v>
      </c>
      <c r="H4" s="53"/>
    </row>
    <row r="5" spans="1:8" ht="14.25" customHeight="1" x14ac:dyDescent="0.2">
      <c r="A5" s="21">
        <v>2</v>
      </c>
      <c r="B5" s="37" t="s">
        <v>94</v>
      </c>
      <c r="C5" s="38">
        <v>123.00748000000044</v>
      </c>
      <c r="D5" s="94">
        <v>2.7243355446239813E-2</v>
      </c>
      <c r="E5" s="39">
        <v>0</v>
      </c>
      <c r="F5" s="94">
        <v>0</v>
      </c>
      <c r="G5" s="40">
        <v>0</v>
      </c>
      <c r="H5" s="53"/>
    </row>
    <row r="6" spans="1:8" x14ac:dyDescent="0.2">
      <c r="A6" s="21">
        <v>3</v>
      </c>
      <c r="B6" s="37" t="s">
        <v>57</v>
      </c>
      <c r="C6" s="38">
        <v>50.746120000000111</v>
      </c>
      <c r="D6" s="94">
        <v>8.106149264029824E-3</v>
      </c>
      <c r="E6" s="39">
        <v>0</v>
      </c>
      <c r="F6" s="94">
        <v>0</v>
      </c>
      <c r="G6" s="40">
        <v>0</v>
      </c>
    </row>
    <row r="7" spans="1:8" x14ac:dyDescent="0.2">
      <c r="A7" s="21">
        <v>4</v>
      </c>
      <c r="B7" s="37" t="s">
        <v>55</v>
      </c>
      <c r="C7" s="38">
        <v>43.048980000000448</v>
      </c>
      <c r="D7" s="94">
        <v>8.8728925430216401E-3</v>
      </c>
      <c r="E7" s="39">
        <v>0</v>
      </c>
      <c r="F7" s="94">
        <v>0</v>
      </c>
      <c r="G7" s="40">
        <v>0</v>
      </c>
    </row>
    <row r="8" spans="1:8" x14ac:dyDescent="0.2">
      <c r="A8" s="21">
        <v>5</v>
      </c>
      <c r="B8" s="37" t="s">
        <v>71</v>
      </c>
      <c r="C8" s="38">
        <v>40.287679999999703</v>
      </c>
      <c r="D8" s="94">
        <v>4.0912777199278152E-3</v>
      </c>
      <c r="E8" s="39">
        <v>0</v>
      </c>
      <c r="F8" s="94">
        <v>0</v>
      </c>
      <c r="G8" s="40">
        <v>0</v>
      </c>
    </row>
    <row r="9" spans="1:8" x14ac:dyDescent="0.2">
      <c r="A9" s="21">
        <v>6</v>
      </c>
      <c r="B9" s="37" t="s">
        <v>72</v>
      </c>
      <c r="C9" s="38">
        <v>35.155499999999996</v>
      </c>
      <c r="D9" s="94">
        <v>4.7653902109929163E-3</v>
      </c>
      <c r="E9" s="39">
        <v>0</v>
      </c>
      <c r="F9" s="94">
        <v>0</v>
      </c>
      <c r="G9" s="40">
        <v>0</v>
      </c>
    </row>
    <row r="10" spans="1:8" x14ac:dyDescent="0.2">
      <c r="A10" s="21">
        <v>7</v>
      </c>
      <c r="B10" s="37" t="s">
        <v>64</v>
      </c>
      <c r="C10" s="38">
        <v>23.533560000000058</v>
      </c>
      <c r="D10" s="94">
        <v>7.5182751988782338E-3</v>
      </c>
      <c r="E10" s="39">
        <v>0</v>
      </c>
      <c r="F10" s="94">
        <v>0</v>
      </c>
      <c r="G10" s="40">
        <v>0</v>
      </c>
    </row>
    <row r="11" spans="1:8" x14ac:dyDescent="0.2">
      <c r="A11" s="21">
        <v>8</v>
      </c>
      <c r="B11" s="37" t="s">
        <v>74</v>
      </c>
      <c r="C11" s="38">
        <v>7.4561400000001292</v>
      </c>
      <c r="D11" s="94">
        <v>4.7460445968322464E-3</v>
      </c>
      <c r="E11" s="39">
        <v>0</v>
      </c>
      <c r="F11" s="94">
        <v>0</v>
      </c>
      <c r="G11" s="40">
        <v>0</v>
      </c>
      <c r="H11" s="53"/>
    </row>
    <row r="12" spans="1:8" x14ac:dyDescent="0.2">
      <c r="A12" s="21">
        <v>9</v>
      </c>
      <c r="B12" s="37" t="s">
        <v>54</v>
      </c>
      <c r="C12" s="38">
        <v>4.9711400000001307</v>
      </c>
      <c r="D12" s="94">
        <v>1.940121527335447E-3</v>
      </c>
      <c r="E12" s="39">
        <v>0</v>
      </c>
      <c r="F12" s="94">
        <v>0</v>
      </c>
      <c r="G12" s="40">
        <v>0</v>
      </c>
    </row>
    <row r="13" spans="1:8" x14ac:dyDescent="0.2">
      <c r="A13" s="21">
        <v>10</v>
      </c>
      <c r="B13" s="37" t="s">
        <v>106</v>
      </c>
      <c r="C13" s="38">
        <v>4.1178800000000049</v>
      </c>
      <c r="D13" s="94">
        <v>3.9810207855189936E-3</v>
      </c>
      <c r="E13" s="39">
        <v>0</v>
      </c>
      <c r="F13" s="94">
        <v>0</v>
      </c>
      <c r="G13" s="40">
        <v>0</v>
      </c>
    </row>
    <row r="14" spans="1:8" x14ac:dyDescent="0.2">
      <c r="A14" s="21">
        <v>11</v>
      </c>
      <c r="B14" s="37" t="s">
        <v>21</v>
      </c>
      <c r="C14" s="38">
        <v>-0.61606999999994871</v>
      </c>
      <c r="D14" s="94">
        <v>-9.7160396837452296E-4</v>
      </c>
      <c r="E14" s="39">
        <v>0</v>
      </c>
      <c r="F14" s="94">
        <v>0</v>
      </c>
      <c r="G14" s="40">
        <v>0</v>
      </c>
    </row>
    <row r="15" spans="1:8" x14ac:dyDescent="0.2">
      <c r="A15" s="21">
        <v>12</v>
      </c>
      <c r="B15" s="37" t="s">
        <v>108</v>
      </c>
      <c r="C15" s="38">
        <v>-3.2914799999999813</v>
      </c>
      <c r="D15" s="94">
        <v>-1.8157827927730918E-2</v>
      </c>
      <c r="E15" s="39">
        <v>0</v>
      </c>
      <c r="F15" s="94">
        <v>0</v>
      </c>
      <c r="G15" s="40">
        <v>0</v>
      </c>
    </row>
    <row r="16" spans="1:8" x14ac:dyDescent="0.2">
      <c r="A16" s="21">
        <v>13</v>
      </c>
      <c r="B16" s="37" t="s">
        <v>69</v>
      </c>
      <c r="C16" s="38">
        <v>-4.7798300000000742</v>
      </c>
      <c r="D16" s="94">
        <v>-3.3400794856782777E-3</v>
      </c>
      <c r="E16" s="39">
        <v>0</v>
      </c>
      <c r="F16" s="94">
        <v>0</v>
      </c>
      <c r="G16" s="40">
        <v>0</v>
      </c>
    </row>
    <row r="17" spans="1:8" x14ac:dyDescent="0.2">
      <c r="A17" s="21">
        <v>14</v>
      </c>
      <c r="B17" s="37" t="s">
        <v>73</v>
      </c>
      <c r="C17" s="38">
        <v>-21.142270000000021</v>
      </c>
      <c r="D17" s="94">
        <v>-1.0442701158297218E-2</v>
      </c>
      <c r="E17" s="39">
        <v>0</v>
      </c>
      <c r="F17" s="94">
        <v>0</v>
      </c>
      <c r="G17" s="40">
        <v>0</v>
      </c>
    </row>
    <row r="18" spans="1:8" x14ac:dyDescent="0.2">
      <c r="A18" s="21">
        <v>15</v>
      </c>
      <c r="B18" s="37" t="s">
        <v>53</v>
      </c>
      <c r="C18" s="38">
        <v>38.816989999998363</v>
      </c>
      <c r="D18" s="94">
        <v>3.6830856418776422E-3</v>
      </c>
      <c r="E18" s="39">
        <v>-16161</v>
      </c>
      <c r="F18" s="94">
        <v>-2.5277309809789063E-3</v>
      </c>
      <c r="G18" s="40">
        <v>-26.751277769488144</v>
      </c>
    </row>
    <row r="19" spans="1:8" ht="13.5" customHeight="1" x14ac:dyDescent="0.2">
      <c r="A19" s="21">
        <v>16</v>
      </c>
      <c r="B19" s="37" t="s">
        <v>17</v>
      </c>
      <c r="C19" s="38">
        <v>-674.92975999999044</v>
      </c>
      <c r="D19" s="94">
        <v>-4.5838404359872338E-3</v>
      </c>
      <c r="E19" s="39">
        <v>-291</v>
      </c>
      <c r="F19" s="94">
        <v>-1.4261909429523623E-2</v>
      </c>
      <c r="G19" s="40">
        <v>-2123.690575192436</v>
      </c>
    </row>
    <row r="20" spans="1:8" ht="15.75" thickBot="1" x14ac:dyDescent="0.25">
      <c r="A20" s="87"/>
      <c r="B20" s="90" t="s">
        <v>44</v>
      </c>
      <c r="C20" s="91">
        <v>-229.75267999999312</v>
      </c>
      <c r="D20" s="95">
        <v>-1.002772147216521E-3</v>
      </c>
      <c r="E20" s="92">
        <v>-16452</v>
      </c>
      <c r="F20" s="95">
        <v>-2.522715479647151E-3</v>
      </c>
      <c r="G20" s="93">
        <v>-2150.4371519047195</v>
      </c>
      <c r="H20" s="53"/>
    </row>
    <row r="21" spans="1:8" ht="15" customHeight="1" thickBot="1" x14ac:dyDescent="0.25">
      <c r="A21" s="196"/>
      <c r="B21" s="196"/>
      <c r="C21" s="196"/>
      <c r="D21" s="196"/>
      <c r="E21" s="196"/>
      <c r="F21" s="196"/>
      <c r="G21" s="196"/>
      <c r="H21" s="157"/>
    </row>
    <row r="43" spans="2:5" ht="15" x14ac:dyDescent="0.2">
      <c r="B43" s="60"/>
      <c r="C43" s="61"/>
      <c r="D43" s="62"/>
      <c r="E43" s="63"/>
    </row>
    <row r="44" spans="2:5" ht="15" x14ac:dyDescent="0.2">
      <c r="B44" s="60"/>
      <c r="C44" s="61"/>
      <c r="D44" s="62"/>
      <c r="E44" s="63"/>
    </row>
    <row r="45" spans="2:5" ht="15" x14ac:dyDescent="0.2">
      <c r="B45" s="60"/>
      <c r="C45" s="61"/>
      <c r="D45" s="62"/>
      <c r="E45" s="63"/>
    </row>
    <row r="46" spans="2:5" ht="15" x14ac:dyDescent="0.2">
      <c r="B46" s="60"/>
      <c r="C46" s="61"/>
      <c r="D46" s="62"/>
      <c r="E46" s="63"/>
    </row>
    <row r="47" spans="2:5" ht="15" x14ac:dyDescent="0.2">
      <c r="B47" s="60"/>
      <c r="C47" s="61"/>
      <c r="D47" s="62"/>
      <c r="E47" s="63"/>
    </row>
    <row r="48" spans="2:5" ht="15" x14ac:dyDescent="0.2">
      <c r="B48" s="60"/>
      <c r="C48" s="61"/>
      <c r="D48" s="62"/>
      <c r="E48" s="63"/>
    </row>
    <row r="49" spans="2:6" ht="15.75" thickBot="1" x14ac:dyDescent="0.25">
      <c r="B49" s="78"/>
      <c r="C49" s="78"/>
      <c r="D49" s="78"/>
      <c r="E49" s="78"/>
    </row>
    <row r="52" spans="2:6" ht="14.25" customHeight="1" x14ac:dyDescent="0.2"/>
    <row r="53" spans="2:6" x14ac:dyDescent="0.2">
      <c r="F53" s="53"/>
    </row>
    <row r="55" spans="2:6" x14ac:dyDescent="0.2">
      <c r="F55"/>
    </row>
    <row r="56" spans="2:6" x14ac:dyDescent="0.2">
      <c r="F56"/>
    </row>
    <row r="57" spans="2:6" ht="30.75" thickBot="1" x14ac:dyDescent="0.25">
      <c r="B57" s="42" t="s">
        <v>22</v>
      </c>
      <c r="C57" s="35" t="s">
        <v>50</v>
      </c>
      <c r="D57" s="35" t="s">
        <v>51</v>
      </c>
      <c r="E57" s="59" t="s">
        <v>48</v>
      </c>
      <c r="F57"/>
    </row>
    <row r="58" spans="2:6" x14ac:dyDescent="0.2">
      <c r="B58" s="37" t="str">
        <f t="shared" ref="B58:D61" si="0">B4</f>
        <v>КІНТО-Класичний</v>
      </c>
      <c r="C58" s="38">
        <f t="shared" si="0"/>
        <v>103.8652599999979</v>
      </c>
      <c r="D58" s="94">
        <f t="shared" si="0"/>
        <v>4.0076487918518679E-3</v>
      </c>
      <c r="E58" s="40">
        <f>G4</f>
        <v>4.7010572044428045E-3</v>
      </c>
    </row>
    <row r="59" spans="2:6" x14ac:dyDescent="0.2">
      <c r="B59" s="37" t="str">
        <f t="shared" si="0"/>
        <v>КІНТО-Казначейський</v>
      </c>
      <c r="C59" s="38">
        <f t="shared" si="0"/>
        <v>123.00748000000044</v>
      </c>
      <c r="D59" s="94">
        <f t="shared" si="0"/>
        <v>2.7243355446239813E-2</v>
      </c>
      <c r="E59" s="40">
        <f>G5</f>
        <v>0</v>
      </c>
    </row>
    <row r="60" spans="2:6" x14ac:dyDescent="0.2">
      <c r="B60" s="37" t="str">
        <f t="shared" si="0"/>
        <v>Альтус-Депозит</v>
      </c>
      <c r="C60" s="38">
        <f t="shared" si="0"/>
        <v>50.746120000000111</v>
      </c>
      <c r="D60" s="94">
        <f t="shared" si="0"/>
        <v>8.106149264029824E-3</v>
      </c>
      <c r="E60" s="40">
        <f>G6</f>
        <v>0</v>
      </c>
    </row>
    <row r="61" spans="2:6" x14ac:dyDescent="0.2">
      <c r="B61" s="37" t="str">
        <f t="shared" si="0"/>
        <v>Альтус-Збалансований</v>
      </c>
      <c r="C61" s="38">
        <f t="shared" si="0"/>
        <v>43.048980000000448</v>
      </c>
      <c r="D61" s="94">
        <f t="shared" si="0"/>
        <v>8.8728925430216401E-3</v>
      </c>
      <c r="E61" s="40">
        <f>G7</f>
        <v>0</v>
      </c>
    </row>
    <row r="62" spans="2:6" x14ac:dyDescent="0.2">
      <c r="B62" s="121" t="str">
        <f>B9</f>
        <v>УНIВЕР.УА/Михайло Грушевський: Фонд Державних Паперiв</v>
      </c>
      <c r="C62" s="122">
        <f>C9</f>
        <v>35.155499999999996</v>
      </c>
      <c r="D62" s="123">
        <f>D9</f>
        <v>4.7653902109929163E-3</v>
      </c>
      <c r="E62" s="124">
        <f>G9</f>
        <v>0</v>
      </c>
    </row>
    <row r="63" spans="2:6" x14ac:dyDescent="0.2">
      <c r="B63" s="120" t="str">
        <f t="shared" ref="B63:D66" si="1">B15</f>
        <v>Аргентум</v>
      </c>
      <c r="C63" s="38">
        <f t="shared" si="1"/>
        <v>-3.2914799999999813</v>
      </c>
      <c r="D63" s="94">
        <f t="shared" si="1"/>
        <v>-1.8157827927730918E-2</v>
      </c>
      <c r="E63" s="40">
        <f>G15</f>
        <v>0</v>
      </c>
    </row>
    <row r="64" spans="2:6" x14ac:dyDescent="0.2">
      <c r="B64" s="120" t="str">
        <f t="shared" si="1"/>
        <v>КІНТО-Еквіті</v>
      </c>
      <c r="C64" s="38">
        <f t="shared" si="1"/>
        <v>-4.7798300000000742</v>
      </c>
      <c r="D64" s="94">
        <f t="shared" si="1"/>
        <v>-3.3400794856782777E-3</v>
      </c>
      <c r="E64" s="40">
        <f>G16</f>
        <v>0</v>
      </c>
    </row>
    <row r="65" spans="2:5" x14ac:dyDescent="0.2">
      <c r="B65" s="120" t="str">
        <f t="shared" si="1"/>
        <v>УНIВЕР.УА/Тарас Шевченко: Фонд Заощаджень</v>
      </c>
      <c r="C65" s="38">
        <f t="shared" si="1"/>
        <v>-21.142270000000021</v>
      </c>
      <c r="D65" s="94">
        <f t="shared" si="1"/>
        <v>-1.0442701158297218E-2</v>
      </c>
      <c r="E65" s="40">
        <f>G17</f>
        <v>0</v>
      </c>
    </row>
    <row r="66" spans="2:5" x14ac:dyDescent="0.2">
      <c r="B66" s="120" t="str">
        <f t="shared" si="1"/>
        <v>ОТП Фонд Акцій</v>
      </c>
      <c r="C66" s="38">
        <f t="shared" si="1"/>
        <v>38.816989999998363</v>
      </c>
      <c r="D66" s="94">
        <f t="shared" si="1"/>
        <v>3.6830856418776422E-3</v>
      </c>
      <c r="E66" s="40">
        <f>G18</f>
        <v>-26.751277769488144</v>
      </c>
    </row>
    <row r="67" spans="2:5" x14ac:dyDescent="0.2">
      <c r="B67" s="120" t="str">
        <f>B19</f>
        <v>ОТП Класичний</v>
      </c>
      <c r="C67" s="38">
        <f>C19</f>
        <v>-674.92975999999044</v>
      </c>
      <c r="D67" s="94">
        <f>D19</f>
        <v>-4.5838404359872338E-3</v>
      </c>
      <c r="E67" s="40">
        <f>G19</f>
        <v>-2123.690575192436</v>
      </c>
    </row>
    <row r="68" spans="2:5" x14ac:dyDescent="0.2">
      <c r="B68" s="128" t="s">
        <v>49</v>
      </c>
      <c r="C68" s="129">
        <f>C20-SUM(C58:C67)</f>
        <v>79.750330000000076</v>
      </c>
      <c r="D68" s="130"/>
      <c r="E68" s="129">
        <f>G20-SUM(E58:E67)</f>
        <v>0</v>
      </c>
    </row>
    <row r="69" spans="2:5" ht="15" x14ac:dyDescent="0.2">
      <c r="B69" s="126" t="s">
        <v>44</v>
      </c>
      <c r="C69" s="127">
        <f>SUM(C58:C68)</f>
        <v>-229.75267999999312</v>
      </c>
      <c r="D69" s="127"/>
      <c r="E69" s="127">
        <f>SUM(E58:E68)</f>
        <v>-2150.4371519047195</v>
      </c>
    </row>
  </sheetData>
  <mergeCells count="5">
    <mergeCell ref="A21:G21"/>
    <mergeCell ref="A1:G1"/>
    <mergeCell ref="C2:D2"/>
    <mergeCell ref="E2:F2"/>
    <mergeCell ref="A2:A3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0199C-3357-4C05-A2C7-DFC13AD3661D}">
  <sheetPr>
    <tabColor indexed="42"/>
  </sheetPr>
  <dimension ref="A1:C106"/>
  <sheetViews>
    <sheetView zoomScale="80" workbookViewId="0">
      <selection activeCell="A19" sqref="A19:B24"/>
    </sheetView>
  </sheetViews>
  <sheetFormatPr defaultRowHeight="12.75" x14ac:dyDescent="0.2"/>
  <cols>
    <col min="1" max="1" width="64.42578125" bestFit="1" customWidth="1"/>
    <col min="2" max="2" width="12.7109375" customWidth="1"/>
    <col min="3" max="3" width="2.7109375" customWidth="1"/>
  </cols>
  <sheetData>
    <row r="1" spans="1:3" ht="15.75" thickBot="1" x14ac:dyDescent="0.25">
      <c r="A1" s="66" t="s">
        <v>22</v>
      </c>
      <c r="B1" s="67" t="s">
        <v>78</v>
      </c>
      <c r="C1" s="10"/>
    </row>
    <row r="2" spans="1:3" ht="14.25" x14ac:dyDescent="0.2">
      <c r="A2" s="182" t="s">
        <v>108</v>
      </c>
      <c r="B2" s="184">
        <v>-1.8158361357344166E-2</v>
      </c>
      <c r="C2" s="10"/>
    </row>
    <row r="3" spans="1:3" ht="14.25" x14ac:dyDescent="0.2">
      <c r="A3" s="131" t="s">
        <v>73</v>
      </c>
      <c r="B3" s="138">
        <v>-1.044268946488025E-2</v>
      </c>
      <c r="C3" s="10"/>
    </row>
    <row r="4" spans="1:3" ht="14.25" x14ac:dyDescent="0.2">
      <c r="A4" s="132" t="s">
        <v>69</v>
      </c>
      <c r="B4" s="183">
        <v>-3.3402203630016336E-3</v>
      </c>
      <c r="C4" s="10"/>
    </row>
    <row r="5" spans="1:3" ht="14.25" x14ac:dyDescent="0.2">
      <c r="A5" s="131" t="s">
        <v>21</v>
      </c>
      <c r="B5" s="139">
        <v>-9.7195741287670057E-4</v>
      </c>
      <c r="C5" s="10"/>
    </row>
    <row r="6" spans="1:3" ht="14.25" x14ac:dyDescent="0.2">
      <c r="A6" s="131" t="s">
        <v>54</v>
      </c>
      <c r="B6" s="139">
        <v>1.9401104439817907E-3</v>
      </c>
      <c r="C6" s="10"/>
    </row>
    <row r="7" spans="1:3" ht="14.25" x14ac:dyDescent="0.2">
      <c r="A7" s="131" t="s">
        <v>106</v>
      </c>
      <c r="B7" s="139">
        <v>3.9810527318568933E-3</v>
      </c>
      <c r="C7" s="10"/>
    </row>
    <row r="8" spans="1:3" ht="14.25" x14ac:dyDescent="0.2">
      <c r="A8" s="131" t="s">
        <v>71</v>
      </c>
      <c r="B8" s="139">
        <v>4.0912950317093522E-3</v>
      </c>
      <c r="C8" s="10"/>
    </row>
    <row r="9" spans="1:3" ht="14.25" x14ac:dyDescent="0.2">
      <c r="A9" s="131" t="s">
        <v>67</v>
      </c>
      <c r="B9" s="139">
        <v>4.1207122258137829E-3</v>
      </c>
      <c r="C9" s="10"/>
    </row>
    <row r="10" spans="1:3" ht="14.25" x14ac:dyDescent="0.2">
      <c r="A10" s="131" t="s">
        <v>74</v>
      </c>
      <c r="B10" s="139">
        <v>4.7460167043109625E-3</v>
      </c>
      <c r="C10" s="10"/>
    </row>
    <row r="11" spans="1:3" ht="14.25" x14ac:dyDescent="0.2">
      <c r="A11" s="131" t="s">
        <v>72</v>
      </c>
      <c r="B11" s="139">
        <v>4.7653850784021845E-3</v>
      </c>
      <c r="C11" s="10"/>
    </row>
    <row r="12" spans="1:3" ht="14.25" x14ac:dyDescent="0.2">
      <c r="A12" s="131" t="s">
        <v>53</v>
      </c>
      <c r="B12" s="139">
        <v>6.0606060606400725E-3</v>
      </c>
      <c r="C12" s="10"/>
    </row>
    <row r="13" spans="1:3" ht="14.25" x14ac:dyDescent="0.2">
      <c r="A13" s="131" t="s">
        <v>64</v>
      </c>
      <c r="B13" s="139">
        <v>7.518284833450517E-3</v>
      </c>
      <c r="C13" s="10"/>
    </row>
    <row r="14" spans="1:3" ht="14.25" x14ac:dyDescent="0.2">
      <c r="A14" s="131" t="s">
        <v>57</v>
      </c>
      <c r="B14" s="139">
        <v>8.1055486894074935E-3</v>
      </c>
      <c r="C14" s="10"/>
    </row>
    <row r="15" spans="1:3" ht="14.25" x14ac:dyDescent="0.2">
      <c r="A15" s="131" t="s">
        <v>55</v>
      </c>
      <c r="B15" s="139">
        <v>8.8720145469265432E-3</v>
      </c>
      <c r="C15" s="10"/>
    </row>
    <row r="16" spans="1:3" ht="14.25" x14ac:dyDescent="0.2">
      <c r="A16" s="131" t="s">
        <v>17</v>
      </c>
      <c r="B16" s="139">
        <v>9.8180644068033285E-3</v>
      </c>
      <c r="C16" s="10"/>
    </row>
    <row r="17" spans="1:3" ht="14.25" x14ac:dyDescent="0.2">
      <c r="A17" s="131" t="s">
        <v>94</v>
      </c>
      <c r="B17" s="139">
        <v>2.7243271594187268E-2</v>
      </c>
      <c r="C17" s="10"/>
    </row>
    <row r="18" spans="1:3" ht="14.25" x14ac:dyDescent="0.2">
      <c r="A18" s="133" t="s">
        <v>27</v>
      </c>
      <c r="B18" s="138">
        <v>3.6468208593367149E-3</v>
      </c>
      <c r="C18" s="10"/>
    </row>
    <row r="19" spans="1:3" ht="14.25" x14ac:dyDescent="0.2">
      <c r="A19" s="133" t="s">
        <v>1</v>
      </c>
      <c r="B19" s="138">
        <v>0</v>
      </c>
      <c r="C19" s="10"/>
    </row>
    <row r="20" spans="1:3" ht="14.25" x14ac:dyDescent="0.2">
      <c r="A20" s="133" t="s">
        <v>0</v>
      </c>
      <c r="B20" s="138">
        <v>0</v>
      </c>
      <c r="C20" s="57"/>
    </row>
    <row r="21" spans="1:3" ht="14.25" x14ac:dyDescent="0.2">
      <c r="A21" s="133" t="s">
        <v>28</v>
      </c>
      <c r="B21" s="138">
        <v>2.8969623946649037E-2</v>
      </c>
      <c r="C21" s="9"/>
    </row>
    <row r="22" spans="1:3" ht="14.25" x14ac:dyDescent="0.2">
      <c r="A22" s="133" t="s">
        <v>29</v>
      </c>
      <c r="B22" s="138">
        <v>3.9322955845271235E-3</v>
      </c>
      <c r="C22" s="73"/>
    </row>
    <row r="23" spans="1:3" ht="14.25" x14ac:dyDescent="0.2">
      <c r="A23" s="133" t="s">
        <v>30</v>
      </c>
      <c r="B23" s="138">
        <v>1.2328767123287671E-2</v>
      </c>
      <c r="C23" s="10"/>
    </row>
    <row r="24" spans="1:3" ht="15" thickBot="1" x14ac:dyDescent="0.25">
      <c r="A24" s="134" t="s">
        <v>96</v>
      </c>
      <c r="B24" s="140">
        <v>5.9458623731438287E-2</v>
      </c>
      <c r="C24" s="10"/>
    </row>
    <row r="25" spans="1:3" x14ac:dyDescent="0.2">
      <c r="B25" s="10"/>
      <c r="C25" s="10"/>
    </row>
    <row r="26" spans="1:3" x14ac:dyDescent="0.2">
      <c r="C26" s="10"/>
    </row>
    <row r="27" spans="1:3" x14ac:dyDescent="0.2">
      <c r="B27" s="10"/>
      <c r="C27" s="10"/>
    </row>
    <row r="28" spans="1:3" x14ac:dyDescent="0.2">
      <c r="C28" s="10"/>
    </row>
    <row r="29" spans="1:3" x14ac:dyDescent="0.2">
      <c r="B29" s="10"/>
    </row>
    <row r="30" spans="1:3" x14ac:dyDescent="0.2">
      <c r="B30" s="10"/>
    </row>
    <row r="31" spans="1:3" x14ac:dyDescent="0.2">
      <c r="B31" s="10"/>
    </row>
    <row r="32" spans="1:3" x14ac:dyDescent="0.2">
      <c r="B32" s="10"/>
    </row>
    <row r="33" spans="2:2" x14ac:dyDescent="0.2">
      <c r="B33" s="10"/>
    </row>
    <row r="34" spans="2:2" x14ac:dyDescent="0.2">
      <c r="B34" s="10"/>
    </row>
    <row r="35" spans="2:2" x14ac:dyDescent="0.2">
      <c r="B35" s="10"/>
    </row>
    <row r="36" spans="2:2" x14ac:dyDescent="0.2">
      <c r="B36" s="10"/>
    </row>
    <row r="37" spans="2:2" x14ac:dyDescent="0.2">
      <c r="B37" s="10"/>
    </row>
    <row r="38" spans="2:2" x14ac:dyDescent="0.2">
      <c r="B38" s="10"/>
    </row>
    <row r="39" spans="2:2" x14ac:dyDescent="0.2">
      <c r="B39" s="10"/>
    </row>
    <row r="40" spans="2:2" x14ac:dyDescent="0.2">
      <c r="B40" s="10"/>
    </row>
    <row r="41" spans="2:2" x14ac:dyDescent="0.2">
      <c r="B41" s="10"/>
    </row>
    <row r="42" spans="2:2" x14ac:dyDescent="0.2">
      <c r="B42" s="10"/>
    </row>
    <row r="43" spans="2:2" x14ac:dyDescent="0.2">
      <c r="B43" s="10"/>
    </row>
    <row r="44" spans="2:2" x14ac:dyDescent="0.2">
      <c r="B44" s="10"/>
    </row>
    <row r="45" spans="2:2" x14ac:dyDescent="0.2">
      <c r="B45" s="10"/>
    </row>
    <row r="46" spans="2:2" x14ac:dyDescent="0.2">
      <c r="B46" s="10"/>
    </row>
    <row r="47" spans="2:2" x14ac:dyDescent="0.2">
      <c r="B47" s="10"/>
    </row>
    <row r="48" spans="2:2" x14ac:dyDescent="0.2">
      <c r="B48" s="10"/>
    </row>
    <row r="49" spans="2:2" x14ac:dyDescent="0.2">
      <c r="B49" s="10"/>
    </row>
    <row r="50" spans="2:2" x14ac:dyDescent="0.2">
      <c r="B50" s="10"/>
    </row>
    <row r="51" spans="2:2" x14ac:dyDescent="0.2">
      <c r="B51" s="10"/>
    </row>
    <row r="52" spans="2:2" x14ac:dyDescent="0.2">
      <c r="B52" s="10"/>
    </row>
    <row r="53" spans="2:2" x14ac:dyDescent="0.2">
      <c r="B53" s="10"/>
    </row>
    <row r="54" spans="2:2" x14ac:dyDescent="0.2">
      <c r="B54" s="10"/>
    </row>
    <row r="55" spans="2:2" x14ac:dyDescent="0.2">
      <c r="B55" s="10"/>
    </row>
    <row r="56" spans="2:2" x14ac:dyDescent="0.2">
      <c r="B56" s="10"/>
    </row>
    <row r="57" spans="2:2" x14ac:dyDescent="0.2">
      <c r="B57" s="10"/>
    </row>
    <row r="58" spans="2:2" x14ac:dyDescent="0.2">
      <c r="B58" s="10"/>
    </row>
    <row r="59" spans="2:2" x14ac:dyDescent="0.2">
      <c r="B59" s="10"/>
    </row>
    <row r="60" spans="2:2" x14ac:dyDescent="0.2">
      <c r="B60" s="10"/>
    </row>
    <row r="61" spans="2:2" x14ac:dyDescent="0.2">
      <c r="B61" s="10"/>
    </row>
    <row r="62" spans="2:2" x14ac:dyDescent="0.2">
      <c r="B62" s="10"/>
    </row>
    <row r="63" spans="2:2" x14ac:dyDescent="0.2">
      <c r="B63" s="10"/>
    </row>
    <row r="64" spans="2:2" x14ac:dyDescent="0.2">
      <c r="B64" s="10"/>
    </row>
    <row r="65" spans="2:2" x14ac:dyDescent="0.2">
      <c r="B65" s="10"/>
    </row>
    <row r="66" spans="2:2" x14ac:dyDescent="0.2">
      <c r="B66" s="10"/>
    </row>
    <row r="67" spans="2:2" x14ac:dyDescent="0.2">
      <c r="B67" s="10"/>
    </row>
    <row r="68" spans="2:2" x14ac:dyDescent="0.2">
      <c r="B68" s="10"/>
    </row>
    <row r="69" spans="2:2" x14ac:dyDescent="0.2">
      <c r="B69" s="10"/>
    </row>
    <row r="70" spans="2:2" x14ac:dyDescent="0.2">
      <c r="B70" s="10"/>
    </row>
    <row r="71" spans="2:2" x14ac:dyDescent="0.2">
      <c r="B71" s="10"/>
    </row>
    <row r="72" spans="2:2" x14ac:dyDescent="0.2">
      <c r="B72" s="10"/>
    </row>
    <row r="73" spans="2:2" x14ac:dyDescent="0.2">
      <c r="B73" s="10"/>
    </row>
    <row r="74" spans="2:2" x14ac:dyDescent="0.2">
      <c r="B74" s="10"/>
    </row>
    <row r="75" spans="2:2" x14ac:dyDescent="0.2">
      <c r="B75" s="10"/>
    </row>
    <row r="76" spans="2:2" x14ac:dyDescent="0.2">
      <c r="B76" s="10"/>
    </row>
    <row r="77" spans="2:2" x14ac:dyDescent="0.2">
      <c r="B77" s="10"/>
    </row>
    <row r="78" spans="2:2" x14ac:dyDescent="0.2">
      <c r="B78" s="10"/>
    </row>
    <row r="79" spans="2:2" x14ac:dyDescent="0.2">
      <c r="B79" s="10"/>
    </row>
    <row r="80" spans="2:2" x14ac:dyDescent="0.2">
      <c r="B80" s="10"/>
    </row>
    <row r="81" spans="2:2" x14ac:dyDescent="0.2">
      <c r="B81" s="10"/>
    </row>
    <row r="82" spans="2:2" x14ac:dyDescent="0.2">
      <c r="B82" s="10"/>
    </row>
    <row r="83" spans="2:2" x14ac:dyDescent="0.2">
      <c r="B83" s="10"/>
    </row>
    <row r="84" spans="2:2" x14ac:dyDescent="0.2">
      <c r="B84" s="10"/>
    </row>
    <row r="85" spans="2:2" x14ac:dyDescent="0.2">
      <c r="B85" s="10"/>
    </row>
    <row r="86" spans="2:2" x14ac:dyDescent="0.2">
      <c r="B86" s="10"/>
    </row>
    <row r="87" spans="2:2" x14ac:dyDescent="0.2">
      <c r="B87" s="10"/>
    </row>
    <row r="88" spans="2:2" x14ac:dyDescent="0.2">
      <c r="B88" s="10"/>
    </row>
    <row r="89" spans="2:2" x14ac:dyDescent="0.2">
      <c r="B89" s="10"/>
    </row>
    <row r="90" spans="2:2" x14ac:dyDescent="0.2">
      <c r="B90" s="10"/>
    </row>
    <row r="91" spans="2:2" x14ac:dyDescent="0.2">
      <c r="B91" s="10"/>
    </row>
    <row r="92" spans="2:2" x14ac:dyDescent="0.2">
      <c r="B92" s="10"/>
    </row>
    <row r="93" spans="2:2" x14ac:dyDescent="0.2">
      <c r="B93" s="10"/>
    </row>
    <row r="94" spans="2:2" x14ac:dyDescent="0.2">
      <c r="B94" s="10"/>
    </row>
    <row r="95" spans="2:2" x14ac:dyDescent="0.2">
      <c r="B95" s="10"/>
    </row>
    <row r="96" spans="2:2" x14ac:dyDescent="0.2">
      <c r="B96" s="10"/>
    </row>
    <row r="97" spans="2:2" x14ac:dyDescent="0.2">
      <c r="B97" s="10"/>
    </row>
    <row r="98" spans="2:2" x14ac:dyDescent="0.2">
      <c r="B98" s="10"/>
    </row>
    <row r="99" spans="2:2" x14ac:dyDescent="0.2">
      <c r="B99" s="10"/>
    </row>
    <row r="100" spans="2:2" x14ac:dyDescent="0.2">
      <c r="B100" s="10"/>
    </row>
    <row r="101" spans="2:2" x14ac:dyDescent="0.2">
      <c r="B101" s="10"/>
    </row>
    <row r="102" spans="2:2" x14ac:dyDescent="0.2">
      <c r="B102" s="10"/>
    </row>
    <row r="103" spans="2:2" x14ac:dyDescent="0.2">
      <c r="B103" s="10"/>
    </row>
    <row r="104" spans="2:2" x14ac:dyDescent="0.2">
      <c r="B104" s="10"/>
    </row>
    <row r="105" spans="2:2" x14ac:dyDescent="0.2">
      <c r="B105" s="10"/>
    </row>
    <row r="106" spans="2:2" x14ac:dyDescent="0.2">
      <c r="B106" s="10"/>
    </row>
  </sheetData>
  <autoFilter ref="A1:B1" xr:uid="{4C4A7C5D-7793-4699-ADBD-2394BB82940F}"/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83D657-093A-4856-9294-FFF9BDF93ACF}">
  <sheetPr>
    <tabColor indexed="22"/>
    <pageSetUpPr fitToPage="1"/>
  </sheetPr>
  <dimension ref="A1:M5"/>
  <sheetViews>
    <sheetView zoomScale="85" workbookViewId="0">
      <selection activeCell="B3" sqref="B3"/>
    </sheetView>
  </sheetViews>
  <sheetFormatPr defaultRowHeight="14.25" x14ac:dyDescent="0.2"/>
  <cols>
    <col min="1" max="1" width="4.7109375" style="31" customWidth="1"/>
    <col min="2" max="2" width="48.85546875" style="29" bestFit="1" customWidth="1"/>
    <col min="3" max="4" width="12.7109375" style="31" customWidth="1"/>
    <col min="5" max="5" width="16.7109375" style="41" customWidth="1"/>
    <col min="6" max="6" width="14.7109375" style="45" customWidth="1"/>
    <col min="7" max="7" width="14.7109375" style="41" customWidth="1"/>
    <col min="8" max="8" width="12.7109375" style="45" customWidth="1"/>
    <col min="9" max="9" width="39.140625" style="29" bestFit="1" customWidth="1"/>
    <col min="10" max="10" width="22.85546875" style="29" bestFit="1" customWidth="1"/>
    <col min="11" max="20" width="4.7109375" style="29" customWidth="1"/>
    <col min="21" max="16384" width="9.140625" style="29"/>
  </cols>
  <sheetData>
    <row r="1" spans="1:13" s="43" customFormat="1" ht="16.5" thickBot="1" x14ac:dyDescent="0.25">
      <c r="A1" s="185" t="s">
        <v>100</v>
      </c>
      <c r="B1" s="185"/>
      <c r="C1" s="185"/>
      <c r="D1" s="185"/>
      <c r="E1" s="185"/>
      <c r="F1" s="185"/>
      <c r="G1" s="185"/>
      <c r="H1" s="185"/>
      <c r="I1" s="185"/>
      <c r="J1" s="185"/>
      <c r="K1" s="13"/>
      <c r="L1" s="14"/>
      <c r="M1" s="14"/>
    </row>
    <row r="2" spans="1:13" ht="30.75" thickBot="1" x14ac:dyDescent="0.25">
      <c r="A2" s="15" t="s">
        <v>36</v>
      </c>
      <c r="B2" s="15" t="s">
        <v>22</v>
      </c>
      <c r="C2" s="44" t="s">
        <v>32</v>
      </c>
      <c r="D2" s="44" t="s">
        <v>33</v>
      </c>
      <c r="E2" s="44" t="s">
        <v>37</v>
      </c>
      <c r="F2" s="44" t="s">
        <v>38</v>
      </c>
      <c r="G2" s="44" t="s">
        <v>39</v>
      </c>
      <c r="H2" s="44" t="s">
        <v>12</v>
      </c>
      <c r="I2" s="44" t="s">
        <v>13</v>
      </c>
      <c r="J2" s="25" t="s">
        <v>14</v>
      </c>
    </row>
    <row r="3" spans="1:13" x14ac:dyDescent="0.2">
      <c r="A3" s="21">
        <v>1</v>
      </c>
      <c r="B3" s="81" t="s">
        <v>20</v>
      </c>
      <c r="C3" s="108" t="s">
        <v>20</v>
      </c>
      <c r="D3" s="109" t="s">
        <v>20</v>
      </c>
      <c r="E3" s="82" t="s">
        <v>20</v>
      </c>
      <c r="F3" s="83" t="s">
        <v>20</v>
      </c>
      <c r="G3" s="82" t="s">
        <v>20</v>
      </c>
      <c r="H3" s="52" t="s">
        <v>20</v>
      </c>
      <c r="I3" s="81" t="s">
        <v>20</v>
      </c>
      <c r="J3" s="84" t="s">
        <v>20</v>
      </c>
    </row>
    <row r="4" spans="1:13" ht="15.75" thickBot="1" x14ac:dyDescent="0.25">
      <c r="A4" s="186" t="s">
        <v>44</v>
      </c>
      <c r="B4" s="187"/>
      <c r="C4" s="110" t="s">
        <v>45</v>
      </c>
      <c r="D4" s="110" t="s">
        <v>45</v>
      </c>
      <c r="E4" s="96" t="s">
        <v>20</v>
      </c>
      <c r="F4" s="97" t="s">
        <v>20</v>
      </c>
      <c r="G4" s="110" t="s">
        <v>45</v>
      </c>
      <c r="H4" s="110" t="s">
        <v>45</v>
      </c>
      <c r="I4" s="110" t="s">
        <v>45</v>
      </c>
      <c r="J4" s="110" t="s">
        <v>45</v>
      </c>
    </row>
    <row r="5" spans="1:13" x14ac:dyDescent="0.2">
      <c r="A5" s="189"/>
      <c r="B5" s="189"/>
      <c r="C5" s="189"/>
      <c r="D5" s="189"/>
      <c r="E5" s="189"/>
      <c r="F5" s="189"/>
      <c r="G5" s="189"/>
      <c r="H5" s="189"/>
    </row>
  </sheetData>
  <mergeCells count="3">
    <mergeCell ref="A1:J1"/>
    <mergeCell ref="A4:B4"/>
    <mergeCell ref="A5:H5"/>
  </mergeCells>
  <phoneticPr fontId="12" type="noConversion"/>
  <pageMargins left="0.75" right="0.75" top="1" bottom="1" header="0.5" footer="0.5"/>
  <pageSetup paperSize="9" scale="60" orientation="landscape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DF2B7-5E9D-48AC-8B2D-C12540677F58}">
  <sheetPr>
    <tabColor indexed="22"/>
  </sheetPr>
  <dimension ref="A1:K26"/>
  <sheetViews>
    <sheetView zoomScale="85" workbookViewId="0">
      <selection activeCell="B4" sqref="B4"/>
    </sheetView>
  </sheetViews>
  <sheetFormatPr defaultRowHeight="14.25" x14ac:dyDescent="0.2"/>
  <cols>
    <col min="1" max="1" width="4.5703125" style="5" customWidth="1"/>
    <col min="2" max="2" width="48.85546875" style="5" bestFit="1" customWidth="1"/>
    <col min="3" max="4" width="14.7109375" style="46" customWidth="1"/>
    <col min="5" max="8" width="12.7109375" style="5" customWidth="1"/>
    <col min="9" max="9" width="16.140625" style="5" bestFit="1" customWidth="1"/>
    <col min="10" max="10" width="18.28515625" style="5" customWidth="1"/>
    <col min="11" max="11" width="24" style="5" customWidth="1"/>
    <col min="12" max="16384" width="9.140625" style="5"/>
  </cols>
  <sheetData>
    <row r="1" spans="1:11" s="11" customFormat="1" ht="16.5" thickBot="1" x14ac:dyDescent="0.25">
      <c r="A1" s="201" t="s">
        <v>101</v>
      </c>
      <c r="B1" s="201"/>
      <c r="C1" s="201"/>
      <c r="D1" s="201"/>
      <c r="E1" s="201"/>
      <c r="F1" s="201"/>
      <c r="G1" s="201"/>
      <c r="H1" s="201"/>
      <c r="I1" s="201"/>
      <c r="J1" s="201"/>
    </row>
    <row r="2" spans="1:11" customFormat="1" ht="15.75" customHeight="1" thickBot="1" x14ac:dyDescent="0.25">
      <c r="A2" s="192" t="s">
        <v>36</v>
      </c>
      <c r="B2" s="100"/>
      <c r="C2" s="101"/>
      <c r="D2" s="102"/>
      <c r="E2" s="194" t="s">
        <v>62</v>
      </c>
      <c r="F2" s="194"/>
      <c r="G2" s="194"/>
      <c r="H2" s="194"/>
      <c r="I2" s="194"/>
      <c r="J2" s="194"/>
      <c r="K2" s="194"/>
    </row>
    <row r="3" spans="1:11" customFormat="1" ht="45.75" thickBot="1" x14ac:dyDescent="0.25">
      <c r="A3" s="193"/>
      <c r="B3" s="103" t="s">
        <v>22</v>
      </c>
      <c r="C3" s="26" t="s">
        <v>10</v>
      </c>
      <c r="D3" s="26" t="s">
        <v>11</v>
      </c>
      <c r="E3" s="17" t="s">
        <v>82</v>
      </c>
      <c r="F3" s="17" t="s">
        <v>91</v>
      </c>
      <c r="G3" s="17" t="s">
        <v>92</v>
      </c>
      <c r="H3" s="17" t="s">
        <v>80</v>
      </c>
      <c r="I3" s="17" t="s">
        <v>93</v>
      </c>
      <c r="J3" s="17" t="s">
        <v>46</v>
      </c>
      <c r="K3" s="18" t="s">
        <v>83</v>
      </c>
    </row>
    <row r="4" spans="1:11" customFormat="1" collapsed="1" x14ac:dyDescent="0.2">
      <c r="A4" s="21">
        <v>1</v>
      </c>
      <c r="B4" s="27" t="s">
        <v>20</v>
      </c>
      <c r="C4" s="104" t="s">
        <v>20</v>
      </c>
      <c r="D4" s="104" t="s">
        <v>20</v>
      </c>
      <c r="E4" s="98" t="s">
        <v>20</v>
      </c>
      <c r="F4" s="98" t="s">
        <v>20</v>
      </c>
      <c r="G4" s="98" t="s">
        <v>20</v>
      </c>
      <c r="H4" s="98" t="s">
        <v>20</v>
      </c>
      <c r="I4" s="98" t="s">
        <v>20</v>
      </c>
      <c r="J4" s="105" t="s">
        <v>20</v>
      </c>
      <c r="K4" s="156" t="s">
        <v>20</v>
      </c>
    </row>
    <row r="5" spans="1:11" ht="15.75" thickBot="1" x14ac:dyDescent="0.25">
      <c r="A5" s="141"/>
      <c r="B5" s="146" t="s">
        <v>95</v>
      </c>
      <c r="C5" s="147" t="s">
        <v>45</v>
      </c>
      <c r="D5" s="147" t="s">
        <v>45</v>
      </c>
      <c r="E5" s="148" t="s">
        <v>20</v>
      </c>
      <c r="F5" s="148" t="s">
        <v>20</v>
      </c>
      <c r="G5" s="148" t="s">
        <v>20</v>
      </c>
      <c r="H5" s="148" t="s">
        <v>20</v>
      </c>
      <c r="I5" s="148" t="s">
        <v>20</v>
      </c>
      <c r="J5" s="147" t="s">
        <v>45</v>
      </c>
      <c r="K5" s="148" t="s">
        <v>20</v>
      </c>
    </row>
    <row r="6" spans="1:11" x14ac:dyDescent="0.2">
      <c r="A6" s="202" t="s">
        <v>84</v>
      </c>
      <c r="B6" s="202"/>
      <c r="C6" s="202"/>
      <c r="D6" s="202"/>
      <c r="E6" s="202"/>
      <c r="F6" s="202"/>
      <c r="G6" s="202"/>
      <c r="H6" s="202"/>
      <c r="I6" s="202"/>
      <c r="J6" s="202"/>
      <c r="K6" s="202"/>
    </row>
    <row r="7" spans="1:11" ht="15" thickBot="1" x14ac:dyDescent="0.25">
      <c r="A7" s="200"/>
      <c r="B7" s="200"/>
      <c r="C7" s="200"/>
      <c r="D7" s="200"/>
      <c r="E7" s="200"/>
      <c r="F7" s="200"/>
      <c r="G7" s="200"/>
      <c r="H7" s="200"/>
      <c r="I7" s="200"/>
      <c r="J7" s="200"/>
      <c r="K7" s="200"/>
    </row>
    <row r="8" spans="1:11" x14ac:dyDescent="0.2">
      <c r="B8" s="29"/>
      <c r="C8" s="30"/>
      <c r="D8" s="30"/>
      <c r="E8" s="29"/>
      <c r="F8" s="29"/>
      <c r="G8" s="29"/>
      <c r="H8" s="29"/>
      <c r="I8" s="29"/>
    </row>
    <row r="9" spans="1:11" x14ac:dyDescent="0.2">
      <c r="B9" s="29"/>
      <c r="C9" s="30"/>
      <c r="D9" s="30"/>
      <c r="E9" s="115"/>
      <c r="F9" s="29"/>
      <c r="G9" s="29"/>
      <c r="H9" s="29"/>
      <c r="I9" s="29"/>
    </row>
    <row r="10" spans="1:11" x14ac:dyDescent="0.2">
      <c r="B10" s="29"/>
      <c r="C10" s="30"/>
      <c r="D10" s="30"/>
      <c r="E10" s="29"/>
      <c r="F10" s="29"/>
      <c r="G10" s="29"/>
      <c r="H10" s="29"/>
      <c r="I10" s="29"/>
    </row>
    <row r="11" spans="1:11" x14ac:dyDescent="0.2">
      <c r="B11" s="29"/>
      <c r="C11" s="30"/>
      <c r="D11" s="30"/>
      <c r="E11" s="29"/>
      <c r="F11" s="29"/>
      <c r="G11" s="29"/>
      <c r="H11" s="29"/>
      <c r="I11" s="29"/>
    </row>
    <row r="12" spans="1:11" x14ac:dyDescent="0.2">
      <c r="B12" s="29"/>
      <c r="C12" s="30"/>
      <c r="D12" s="30"/>
      <c r="E12" s="29"/>
      <c r="F12" s="29"/>
      <c r="G12" s="29"/>
      <c r="H12" s="29"/>
      <c r="I12" s="29"/>
    </row>
    <row r="13" spans="1:11" x14ac:dyDescent="0.2">
      <c r="B13" s="29"/>
      <c r="C13" s="30"/>
      <c r="D13" s="30"/>
      <c r="E13" s="29"/>
      <c r="F13" s="29"/>
      <c r="G13" s="29"/>
      <c r="H13" s="29"/>
      <c r="I13" s="29"/>
    </row>
    <row r="14" spans="1:11" x14ac:dyDescent="0.2">
      <c r="B14" s="29"/>
      <c r="C14" s="30"/>
      <c r="D14" s="30"/>
      <c r="E14" s="29"/>
      <c r="F14" s="29"/>
      <c r="G14" s="29"/>
      <c r="H14" s="29"/>
      <c r="I14" s="29"/>
    </row>
    <row r="15" spans="1:11" x14ac:dyDescent="0.2">
      <c r="B15" s="29"/>
      <c r="C15" s="30"/>
      <c r="D15" s="30"/>
      <c r="E15" s="29"/>
      <c r="F15" s="29"/>
      <c r="G15" s="29"/>
      <c r="H15" s="29"/>
      <c r="I15" s="29"/>
    </row>
    <row r="19" spans="3:3" x14ac:dyDescent="0.2">
      <c r="C19" s="5"/>
    </row>
    <row r="20" spans="3:3" x14ac:dyDescent="0.2">
      <c r="C20" s="5"/>
    </row>
    <row r="21" spans="3:3" x14ac:dyDescent="0.2">
      <c r="C21" s="5"/>
    </row>
    <row r="22" spans="3:3" x14ac:dyDescent="0.2">
      <c r="C22" s="5"/>
    </row>
    <row r="23" spans="3:3" x14ac:dyDescent="0.2">
      <c r="C23" s="5"/>
    </row>
    <row r="24" spans="3:3" x14ac:dyDescent="0.2">
      <c r="C24" s="5"/>
    </row>
    <row r="25" spans="3:3" x14ac:dyDescent="0.2">
      <c r="C25" s="5"/>
    </row>
    <row r="26" spans="3:3" x14ac:dyDescent="0.2">
      <c r="C26" s="5"/>
    </row>
  </sheetData>
  <mergeCells count="5">
    <mergeCell ref="A7:K7"/>
    <mergeCell ref="A2:A3"/>
    <mergeCell ref="A1:J1"/>
    <mergeCell ref="E2:K2"/>
    <mergeCell ref="A6:K6"/>
  </mergeCells>
  <phoneticPr fontId="12" type="noConversion"/>
  <pageMargins left="0.75" right="0.75" top="1" bottom="1" header="0.5" footer="0.5"/>
  <pageSetup paperSize="9" orientation="portrait" verticalDpi="12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0BA0B-F0A7-41EE-BA17-B5AB6F42A37C}">
  <sheetPr>
    <tabColor indexed="22"/>
  </sheetPr>
  <dimension ref="A1:K35"/>
  <sheetViews>
    <sheetView zoomScale="85" workbookViewId="0">
      <selection activeCell="B4" sqref="B4"/>
    </sheetView>
  </sheetViews>
  <sheetFormatPr defaultRowHeight="14.25" x14ac:dyDescent="0.2"/>
  <cols>
    <col min="1" max="1" width="4.140625" style="22" customWidth="1"/>
    <col min="2" max="2" width="50.7109375" style="22" customWidth="1"/>
    <col min="3" max="3" width="24.7109375" style="22" customWidth="1"/>
    <col min="4" max="4" width="24.7109375" style="23" customWidth="1"/>
    <col min="5" max="7" width="24.7109375" style="22" customWidth="1"/>
    <col min="8" max="16384" width="9.140625" style="22"/>
  </cols>
  <sheetData>
    <row r="1" spans="1:11" s="31" customFormat="1" ht="16.5" thickBot="1" x14ac:dyDescent="0.25">
      <c r="A1" s="197" t="s">
        <v>102</v>
      </c>
      <c r="B1" s="197"/>
      <c r="C1" s="197"/>
      <c r="D1" s="197"/>
      <c r="E1" s="197"/>
      <c r="F1" s="197"/>
      <c r="G1" s="197"/>
    </row>
    <row r="2" spans="1:11" s="31" customFormat="1" ht="15.75" customHeight="1" thickBot="1" x14ac:dyDescent="0.25">
      <c r="A2" s="192" t="s">
        <v>36</v>
      </c>
      <c r="B2" s="88"/>
      <c r="C2" s="198" t="s">
        <v>23</v>
      </c>
      <c r="D2" s="199"/>
      <c r="E2" s="198" t="s">
        <v>24</v>
      </c>
      <c r="F2" s="199"/>
      <c r="G2" s="89"/>
    </row>
    <row r="3" spans="1:11" s="31" customFormat="1" ht="45.75" thickBot="1" x14ac:dyDescent="0.25">
      <c r="A3" s="193"/>
      <c r="B3" s="35" t="s">
        <v>22</v>
      </c>
      <c r="C3" s="35" t="s">
        <v>47</v>
      </c>
      <c r="D3" s="35" t="s">
        <v>25</v>
      </c>
      <c r="E3" s="35" t="s">
        <v>26</v>
      </c>
      <c r="F3" s="35" t="s">
        <v>25</v>
      </c>
      <c r="G3" s="36" t="s">
        <v>89</v>
      </c>
    </row>
    <row r="4" spans="1:11" s="31" customFormat="1" x14ac:dyDescent="0.2">
      <c r="A4" s="21">
        <v>1</v>
      </c>
      <c r="B4" s="181" t="s">
        <v>20</v>
      </c>
      <c r="C4" s="38" t="s">
        <v>20</v>
      </c>
      <c r="D4" s="98" t="s">
        <v>20</v>
      </c>
      <c r="E4" s="39" t="s">
        <v>20</v>
      </c>
      <c r="F4" s="98" t="s">
        <v>20</v>
      </c>
      <c r="G4" s="40" t="s">
        <v>20</v>
      </c>
    </row>
    <row r="5" spans="1:11" s="31" customFormat="1" ht="15.75" thickBot="1" x14ac:dyDescent="0.25">
      <c r="A5" s="111"/>
      <c r="B5" s="90" t="s">
        <v>44</v>
      </c>
      <c r="C5" s="112" t="s">
        <v>20</v>
      </c>
      <c r="D5" s="95" t="s">
        <v>20</v>
      </c>
      <c r="E5" s="92" t="s">
        <v>20</v>
      </c>
      <c r="F5" s="95" t="s">
        <v>20</v>
      </c>
      <c r="G5" s="93" t="s">
        <v>20</v>
      </c>
    </row>
    <row r="6" spans="1:11" s="31" customFormat="1" ht="15" customHeight="1" thickBot="1" x14ac:dyDescent="0.25">
      <c r="A6" s="200"/>
      <c r="B6" s="200"/>
      <c r="C6" s="200"/>
      <c r="D6" s="200"/>
      <c r="E6" s="200"/>
      <c r="F6" s="200"/>
      <c r="G6" s="200"/>
      <c r="H6" s="7"/>
      <c r="I6" s="7"/>
      <c r="J6" s="7"/>
      <c r="K6" s="7"/>
    </row>
    <row r="7" spans="1:11" s="31" customFormat="1" x14ac:dyDescent="0.2">
      <c r="D7" s="41"/>
    </row>
    <row r="8" spans="1:11" s="31" customFormat="1" x14ac:dyDescent="0.2">
      <c r="A8" s="29"/>
      <c r="D8" s="41"/>
    </row>
    <row r="9" spans="1:11" s="31" customFormat="1" x14ac:dyDescent="0.2">
      <c r="A9" s="29"/>
      <c r="D9" s="41"/>
    </row>
    <row r="10" spans="1:11" s="31" customFormat="1" x14ac:dyDescent="0.2">
      <c r="D10" s="41"/>
    </row>
    <row r="11" spans="1:11" s="31" customFormat="1" x14ac:dyDescent="0.2">
      <c r="D11" s="41"/>
    </row>
    <row r="12" spans="1:11" s="31" customFormat="1" x14ac:dyDescent="0.2">
      <c r="D12" s="41"/>
    </row>
    <row r="13" spans="1:11" s="31" customFormat="1" x14ac:dyDescent="0.2">
      <c r="D13" s="41"/>
    </row>
    <row r="14" spans="1:11" s="31" customFormat="1" x14ac:dyDescent="0.2">
      <c r="D14" s="41"/>
    </row>
    <row r="15" spans="1:11" s="31" customFormat="1" x14ac:dyDescent="0.2">
      <c r="D15" s="41"/>
    </row>
    <row r="16" spans="1:11" s="31" customFormat="1" x14ac:dyDescent="0.2">
      <c r="D16" s="41"/>
    </row>
    <row r="17" spans="4:9" s="31" customFormat="1" x14ac:dyDescent="0.2">
      <c r="D17" s="41"/>
    </row>
    <row r="18" spans="4:9" s="31" customFormat="1" x14ac:dyDescent="0.2">
      <c r="D18" s="41"/>
    </row>
    <row r="19" spans="4:9" s="31" customFormat="1" x14ac:dyDescent="0.2">
      <c r="D19" s="41"/>
    </row>
    <row r="20" spans="4:9" s="31" customFormat="1" x14ac:dyDescent="0.2">
      <c r="D20" s="41"/>
    </row>
    <row r="21" spans="4:9" s="31" customFormat="1" x14ac:dyDescent="0.2">
      <c r="D21" s="41"/>
    </row>
    <row r="22" spans="4:9" s="31" customFormat="1" x14ac:dyDescent="0.2">
      <c r="D22" s="41"/>
    </row>
    <row r="23" spans="4:9" s="31" customFormat="1" x14ac:dyDescent="0.2">
      <c r="D23" s="41"/>
    </row>
    <row r="24" spans="4:9" s="31" customFormat="1" x14ac:dyDescent="0.2">
      <c r="D24" s="41"/>
    </row>
    <row r="25" spans="4:9" s="31" customFormat="1" x14ac:dyDescent="0.2">
      <c r="D25" s="41"/>
    </row>
    <row r="26" spans="4:9" s="31" customFormat="1" x14ac:dyDescent="0.2">
      <c r="D26" s="41"/>
    </row>
    <row r="27" spans="4:9" s="31" customFormat="1" x14ac:dyDescent="0.2">
      <c r="D27" s="41"/>
    </row>
    <row r="28" spans="4:9" s="31" customFormat="1" x14ac:dyDescent="0.2">
      <c r="D28" s="41"/>
    </row>
    <row r="29" spans="4:9" s="31" customFormat="1" x14ac:dyDescent="0.2"/>
    <row r="30" spans="4:9" s="31" customFormat="1" x14ac:dyDescent="0.2"/>
    <row r="31" spans="4:9" s="31" customFormat="1" x14ac:dyDescent="0.2">
      <c r="H31" s="22"/>
      <c r="I31" s="22"/>
    </row>
    <row r="34" spans="1:5" ht="30.75" thickBot="1" x14ac:dyDescent="0.25">
      <c r="B34" s="42" t="s">
        <v>22</v>
      </c>
      <c r="C34" s="35" t="s">
        <v>50</v>
      </c>
      <c r="D34" s="35" t="s">
        <v>51</v>
      </c>
      <c r="E34" s="36" t="s">
        <v>48</v>
      </c>
    </row>
    <row r="35" spans="1:5" x14ac:dyDescent="0.2">
      <c r="A35" s="22">
        <v>1</v>
      </c>
      <c r="B35" s="37" t="str">
        <f>B4</f>
        <v>н.д.</v>
      </c>
      <c r="C35" s="116" t="str">
        <f>C4</f>
        <v>н.д.</v>
      </c>
      <c r="D35" s="98" t="str">
        <f>D4</f>
        <v>н.д.</v>
      </c>
      <c r="E35" s="117" t="str">
        <f>G4</f>
        <v>н.д.</v>
      </c>
    </row>
  </sheetData>
  <mergeCells count="5">
    <mergeCell ref="A6:G6"/>
    <mergeCell ref="A2:A3"/>
    <mergeCell ref="A1:G1"/>
    <mergeCell ref="C2:D2"/>
    <mergeCell ref="E2:F2"/>
  </mergeCells>
  <phoneticPr fontId="12" type="noConversion"/>
  <pageMargins left="0.75" right="0.75" top="1" bottom="1" header="0.5" footer="0.5"/>
  <pageSetup paperSize="9" orientation="portrait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1A7B6-5BBD-4F51-92B4-0BFC5E7C3311}">
  <sheetPr>
    <tabColor indexed="22"/>
  </sheetPr>
  <dimension ref="A1:D22"/>
  <sheetViews>
    <sheetView zoomScale="85" workbookViewId="0">
      <selection activeCell="A8" sqref="A8"/>
    </sheetView>
  </sheetViews>
  <sheetFormatPr defaultRowHeight="12.75" x14ac:dyDescent="0.2"/>
  <cols>
    <col min="1" max="1" width="49.42578125" bestFit="1" customWidth="1"/>
    <col min="2" max="2" width="12.7109375" customWidth="1"/>
    <col min="3" max="3" width="2.7109375" customWidth="1"/>
  </cols>
  <sheetData>
    <row r="1" spans="1:4" ht="15.75" thickBot="1" x14ac:dyDescent="0.25">
      <c r="A1" s="66" t="s">
        <v>22</v>
      </c>
      <c r="B1" s="67" t="s">
        <v>78</v>
      </c>
      <c r="C1" s="10"/>
      <c r="D1" s="10"/>
    </row>
    <row r="2" spans="1:4" ht="14.25" x14ac:dyDescent="0.2">
      <c r="A2" s="27" t="s">
        <v>20</v>
      </c>
      <c r="B2" s="135" t="s">
        <v>20</v>
      </c>
      <c r="C2" s="10"/>
      <c r="D2" s="10"/>
    </row>
    <row r="3" spans="1:4" ht="14.25" x14ac:dyDescent="0.2">
      <c r="A3" s="27" t="s">
        <v>27</v>
      </c>
      <c r="B3" s="136" t="s">
        <v>20</v>
      </c>
      <c r="C3" s="10"/>
      <c r="D3" s="10"/>
    </row>
    <row r="4" spans="1:4" ht="14.25" x14ac:dyDescent="0.2">
      <c r="A4" s="27" t="s">
        <v>1</v>
      </c>
      <c r="B4" s="136">
        <v>0</v>
      </c>
      <c r="C4" s="10"/>
      <c r="D4" s="10"/>
    </row>
    <row r="5" spans="1:4" ht="14.25" x14ac:dyDescent="0.2">
      <c r="A5" s="27" t="s">
        <v>0</v>
      </c>
      <c r="B5" s="136">
        <v>0</v>
      </c>
      <c r="C5" s="10"/>
      <c r="D5" s="10"/>
    </row>
    <row r="6" spans="1:4" ht="14.25" x14ac:dyDescent="0.2">
      <c r="A6" s="27" t="s">
        <v>28</v>
      </c>
      <c r="B6" s="136">
        <v>2.8969623946649037E-2</v>
      </c>
      <c r="C6" s="10"/>
      <c r="D6" s="10"/>
    </row>
    <row r="7" spans="1:4" ht="14.25" x14ac:dyDescent="0.2">
      <c r="A7" s="27" t="s">
        <v>29</v>
      </c>
      <c r="B7" s="136">
        <v>3.9322955845271235E-3</v>
      </c>
      <c r="C7" s="10"/>
      <c r="D7" s="10"/>
    </row>
    <row r="8" spans="1:4" ht="14.25" x14ac:dyDescent="0.2">
      <c r="A8" s="27" t="s">
        <v>30</v>
      </c>
      <c r="B8" s="136">
        <v>1.2328767123287671E-2</v>
      </c>
      <c r="C8" s="10"/>
      <c r="D8" s="10"/>
    </row>
    <row r="9" spans="1:4" ht="15" thickBot="1" x14ac:dyDescent="0.25">
      <c r="A9" s="75" t="s">
        <v>96</v>
      </c>
      <c r="B9" s="137">
        <v>5.9458623731438287E-2</v>
      </c>
      <c r="C9" s="10"/>
      <c r="D9" s="10"/>
    </row>
    <row r="10" spans="1:4" x14ac:dyDescent="0.2">
      <c r="B10" s="10"/>
      <c r="C10" s="10"/>
      <c r="D10" s="10"/>
    </row>
    <row r="11" spans="1:4" ht="14.25" x14ac:dyDescent="0.2">
      <c r="A11" s="54"/>
      <c r="B11" s="55"/>
      <c r="C11" s="10"/>
      <c r="D11" s="10"/>
    </row>
    <row r="12" spans="1:4" ht="14.25" x14ac:dyDescent="0.2">
      <c r="A12" s="54"/>
      <c r="B12" s="55"/>
      <c r="C12" s="10"/>
      <c r="D12" s="10"/>
    </row>
    <row r="13" spans="1:4" ht="14.25" x14ac:dyDescent="0.2">
      <c r="A13" s="54"/>
      <c r="B13" s="55"/>
      <c r="C13" s="10"/>
      <c r="D13" s="10"/>
    </row>
    <row r="14" spans="1:4" ht="14.25" x14ac:dyDescent="0.2">
      <c r="A14" s="54"/>
      <c r="B14" s="55"/>
      <c r="C14" s="10"/>
      <c r="D14" s="10"/>
    </row>
    <row r="15" spans="1:4" ht="14.25" x14ac:dyDescent="0.2">
      <c r="A15" s="54"/>
      <c r="B15" s="55"/>
      <c r="C15" s="10"/>
      <c r="D15" s="10"/>
    </row>
    <row r="16" spans="1:4" x14ac:dyDescent="0.2">
      <c r="B16" s="10"/>
    </row>
    <row r="20" spans="1:2" x14ac:dyDescent="0.2">
      <c r="A20" s="7"/>
      <c r="B20" s="8"/>
    </row>
    <row r="21" spans="1:2" x14ac:dyDescent="0.2">
      <c r="B21" s="8"/>
    </row>
    <row r="22" spans="1:2" x14ac:dyDescent="0.2">
      <c r="B22" s="8"/>
    </row>
  </sheetData>
  <autoFilter ref="A1:B1" xr:uid="{C09189C8-127C-45CE-8A90-4C6F39E90CB3}"/>
  <phoneticPr fontId="12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13</vt:i4>
      </vt:variant>
    </vt:vector>
  </HeadingPairs>
  <TitlesOfParts>
    <vt:vector size="13" baseType="lpstr">
      <vt:lpstr>інд+дох</vt:lpstr>
      <vt:lpstr>В_ВЧА</vt:lpstr>
      <vt:lpstr>В_дох</vt:lpstr>
      <vt:lpstr>В_динаміка ВЧА</vt:lpstr>
      <vt:lpstr>В_діаграма(дох)</vt:lpstr>
      <vt:lpstr>І_ВЧА</vt:lpstr>
      <vt:lpstr>І_дох</vt:lpstr>
      <vt:lpstr>І_динаміка ВЧА</vt:lpstr>
      <vt:lpstr>І_діаграма(дох)</vt:lpstr>
      <vt:lpstr>3_ВЧА</vt:lpstr>
      <vt:lpstr>З_дох</vt:lpstr>
      <vt:lpstr>3_динаміка ВЧА</vt:lpstr>
      <vt:lpstr>З_діаграма(дох)</vt:lpstr>
    </vt:vector>
  </TitlesOfParts>
  <Company>UAIB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Щомісячний огляд діяльності публічних ІСІ в Україні</dc:title>
  <dc:subject>Червень 2011</dc:subject>
  <dc:creator>Tymchenko Artem</dc:creator>
  <cp:lastModifiedBy>Sergiy Kutsy</cp:lastModifiedBy>
  <dcterms:created xsi:type="dcterms:W3CDTF">2010-05-19T12:57:40Z</dcterms:created>
  <dcterms:modified xsi:type="dcterms:W3CDTF">2024-09-16T17:34:25Z</dcterms:modified>
</cp:coreProperties>
</file>