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luh\Desktop\"/>
    </mc:Choice>
  </mc:AlternateContent>
  <bookViews>
    <workbookView xWindow="0" yWindow="0" windowWidth="18310" windowHeight="7890" tabRatio="904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ВЧА'!$B$34:$E$34</definedName>
    <definedName name="_xlnm._FilterDatabase" localSheetId="1" hidden="1">В_ВЧА!#REF!</definedName>
    <definedName name="_xlnm._FilterDatabase" localSheetId="3" hidden="1">'В_динаміка ВЧА'!$B$3:$G$18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ВЧА'!$B$36:$E$36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'інд+дох'!$A$24:$C$24</definedName>
    <definedName name="cevv">#REF!</definedName>
    <definedName name="_xlnm.Print_Area" localSheetId="1">В_ВЧА!#REF!</definedName>
  </definedNames>
  <calcPr calcId="152511"/>
</workbook>
</file>

<file path=xl/calcChain.xml><?xml version="1.0" encoding="utf-8"?>
<calcChain xmlns="http://schemas.openxmlformats.org/spreadsheetml/2006/main">
  <c r="E62" i="14" l="1"/>
  <c r="E63" i="14"/>
  <c r="E64" i="14"/>
  <c r="E65" i="14"/>
  <c r="D62" i="14"/>
  <c r="D63" i="14"/>
  <c r="D64" i="14"/>
  <c r="D65" i="14"/>
  <c r="C62" i="14"/>
  <c r="C63" i="14"/>
  <c r="C64" i="14"/>
  <c r="C65" i="14"/>
  <c r="B62" i="14"/>
  <c r="B63" i="14"/>
  <c r="B64" i="14"/>
  <c r="B65" i="14"/>
  <c r="E66" i="14"/>
  <c r="D66" i="14"/>
  <c r="C66" i="14"/>
  <c r="B66" i="14"/>
  <c r="C18" i="12"/>
  <c r="D24" i="12" s="1"/>
  <c r="C28" i="12"/>
  <c r="D28" i="12" s="1"/>
  <c r="C24" i="12"/>
  <c r="C25" i="12"/>
  <c r="D25" i="12"/>
  <c r="C26" i="12"/>
  <c r="C27" i="12"/>
  <c r="D27" i="12"/>
  <c r="B24" i="12"/>
  <c r="B25" i="12"/>
  <c r="B26" i="12"/>
  <c r="B27" i="12"/>
  <c r="B36" i="20"/>
  <c r="E38" i="17"/>
  <c r="D38" i="17"/>
  <c r="C38" i="17"/>
  <c r="B38" i="17"/>
  <c r="E37" i="17"/>
  <c r="C57" i="14"/>
  <c r="C68" i="14" s="1"/>
  <c r="C58" i="14"/>
  <c r="C59" i="14"/>
  <c r="C60" i="14"/>
  <c r="C61" i="14"/>
  <c r="C67" i="14"/>
  <c r="C23" i="12"/>
  <c r="B23" i="12"/>
  <c r="E36" i="20"/>
  <c r="D36" i="20"/>
  <c r="C36" i="20"/>
  <c r="E35" i="20"/>
  <c r="D35" i="20"/>
  <c r="C35" i="20"/>
  <c r="B35" i="20"/>
  <c r="I6" i="24"/>
  <c r="H6" i="24"/>
  <c r="G6" i="24"/>
  <c r="F6" i="24"/>
  <c r="E6" i="24"/>
  <c r="D37" i="17"/>
  <c r="C37" i="17"/>
  <c r="B37" i="17"/>
  <c r="I6" i="16"/>
  <c r="H6" i="16"/>
  <c r="G6" i="16"/>
  <c r="F6" i="16"/>
  <c r="E6" i="16"/>
  <c r="E5" i="22"/>
  <c r="E61" i="14"/>
  <c r="E60" i="14"/>
  <c r="E59" i="14"/>
  <c r="E58" i="14"/>
  <c r="E57" i="14"/>
  <c r="E68" i="14" s="1"/>
  <c r="D61" i="14"/>
  <c r="D60" i="14"/>
  <c r="D59" i="14"/>
  <c r="D58" i="14"/>
  <c r="D57" i="14"/>
  <c r="B61" i="14"/>
  <c r="B60" i="14"/>
  <c r="B59" i="14"/>
  <c r="B58" i="14"/>
  <c r="B57" i="14"/>
  <c r="I19" i="21"/>
  <c r="H19" i="21"/>
  <c r="G19" i="21"/>
  <c r="F19" i="21"/>
  <c r="E19" i="21"/>
  <c r="E67" i="14"/>
  <c r="D23" i="12"/>
  <c r="F5" i="23"/>
  <c r="E5" i="23"/>
  <c r="F5" i="22"/>
  <c r="D18" i="12"/>
  <c r="D26" i="12" l="1"/>
</calcChain>
</file>

<file path=xl/sharedStrings.xml><?xml version="1.0" encoding="utf-8"?>
<sst xmlns="http://schemas.openxmlformats.org/spreadsheetml/2006/main" count="337" uniqueCount="128">
  <si>
    <t>Індекс ПФТС</t>
  </si>
  <si>
    <t>Індекс УБ</t>
  </si>
  <si>
    <t>Відкриті ІСІ</t>
  </si>
  <si>
    <t>Інтервальні ІСІ</t>
  </si>
  <si>
    <t>Закриті ІСІ</t>
  </si>
  <si>
    <t>SHANGHAI SE COMPOSITE (Китай)</t>
  </si>
  <si>
    <t>CAC 40 (Франція)</t>
  </si>
  <si>
    <t>FTSE 100  (Великобританія)</t>
  </si>
  <si>
    <t>HANG SENG (Гонг-Конг)</t>
  </si>
  <si>
    <t>NIKKEI 225 (Японія)</t>
  </si>
  <si>
    <t>DAX (ФРН)</t>
  </si>
  <si>
    <t>DJIA (США)</t>
  </si>
  <si>
    <t>S&amp;P 500 (США)</t>
  </si>
  <si>
    <t>Дата реєстрації</t>
  </si>
  <si>
    <t>Дата досягнення нормативів</t>
  </si>
  <si>
    <t>Номінал ІС, грн.</t>
  </si>
  <si>
    <t>Назва КУА</t>
  </si>
  <si>
    <t>Офіційний сайт КУА</t>
  </si>
  <si>
    <t>ТОВ КУА "Альтус ессетс актівітіс"</t>
  </si>
  <si>
    <t>ТОВ КУА "Універ Менеджмент"</t>
  </si>
  <si>
    <t>ОТП Класичний</t>
  </si>
  <si>
    <t>ТОВ КУА "ОТП Капітал"</t>
  </si>
  <si>
    <t>ТАСК Ресурс</t>
  </si>
  <si>
    <t>ТОВ КУА "ТАСК-Інвест"</t>
  </si>
  <si>
    <t>н.д.</t>
  </si>
  <si>
    <t>Аргентум</t>
  </si>
  <si>
    <t>Назва фонду</t>
  </si>
  <si>
    <t xml:space="preserve">Вартість чистих активів </t>
  </si>
  <si>
    <t>Кількість інвестиційних сертифікатів в обігу</t>
  </si>
  <si>
    <t>зміна, %</t>
  </si>
  <si>
    <t>зміна, шт.</t>
  </si>
  <si>
    <t>Середня доходність фондів</t>
  </si>
  <si>
    <t>Депозити у євро</t>
  </si>
  <si>
    <t>Депозити у дол. США</t>
  </si>
  <si>
    <t>Депозити у грн.</t>
  </si>
  <si>
    <t>http://www.task.ua/</t>
  </si>
  <si>
    <t>Форма</t>
  </si>
  <si>
    <t>Вид</t>
  </si>
  <si>
    <t>недиверс.</t>
  </si>
  <si>
    <t>пайовий</t>
  </si>
  <si>
    <t>диверс.</t>
  </si>
  <si>
    <t>N з/п</t>
  </si>
  <si>
    <t>ВЧА, грн.</t>
  </si>
  <si>
    <t>Кількість ІС в обігу, шт.</t>
  </si>
  <si>
    <t>ВЧА на один ІС, грн.</t>
  </si>
  <si>
    <t>ТОВ КУА "Альтус Ассетс Актівітіс"</t>
  </si>
  <si>
    <t>http://univer.ua/</t>
  </si>
  <si>
    <t>http://www.sem.biz.ua/</t>
  </si>
  <si>
    <t>http://otpcapital.com.ua/</t>
  </si>
  <si>
    <t>Разом</t>
  </si>
  <si>
    <t>х</t>
  </si>
  <si>
    <t>з початку діяльності фонду</t>
  </si>
  <si>
    <t>зміна, тис. грн.</t>
  </si>
  <si>
    <t>Чистий притік/відтік капіталу, тис. грн.</t>
  </si>
  <si>
    <t>РТС (RTSI) (Росія)</t>
  </si>
  <si>
    <t>Інші</t>
  </si>
  <si>
    <t>Зміна ВЧА, тис. грн.</t>
  </si>
  <si>
    <t>Зміна ВЧА, %</t>
  </si>
  <si>
    <t>Період</t>
  </si>
  <si>
    <t>ОТП Фонд Акцій</t>
  </si>
  <si>
    <t>Альтус-Збалансований</t>
  </si>
  <si>
    <t>http://www.altus.ua/</t>
  </si>
  <si>
    <t>Альтус-Депозит</t>
  </si>
  <si>
    <t>Кількість ЦП в обігу, шт.</t>
  </si>
  <si>
    <t>ВЧА на один ЦП, грн.</t>
  </si>
  <si>
    <t>Номінал ЦП, грн.</t>
  </si>
  <si>
    <t>Кількість цінних паперів в обігу</t>
  </si>
  <si>
    <t>Доходність інвестиційних сертифікатів</t>
  </si>
  <si>
    <t>Оптімум</t>
  </si>
  <si>
    <t>ТОВ КУА "СЕМ"</t>
  </si>
  <si>
    <t>Зміна з початку року</t>
  </si>
  <si>
    <t>ВСІ</t>
  </si>
  <si>
    <t>ТОВ КУА "Всесвіт"</t>
  </si>
  <si>
    <t>http://www.vseswit.com.ua/</t>
  </si>
  <si>
    <t>ММВБ (MICEX) (Росія)</t>
  </si>
  <si>
    <t>http://www.kinto.com/</t>
  </si>
  <si>
    <t>КІНТО-Еквіті</t>
  </si>
  <si>
    <t>УНІВЕР.УА/Ярослав Мудрий: Фонд Акцiй</t>
  </si>
  <si>
    <t>УНIВЕР.УА/Михайло Грушевський: Фонд Державних Паперiв</t>
  </si>
  <si>
    <t>УНIВЕР.УА/Тарас Шевченко: Фонд Заощаджень</t>
  </si>
  <si>
    <t>УНІВЕР.УА/Володимир Великий: Фонд Збалансований</t>
  </si>
  <si>
    <t>Індекс Української Біржі</t>
  </si>
  <si>
    <t>Індекс</t>
  </si>
  <si>
    <t>Бонум Оптімум</t>
  </si>
  <si>
    <t>ТОВ КУА "Бонум Груп"</t>
  </si>
  <si>
    <t>http://bonum-group.com/</t>
  </si>
  <si>
    <t>1 місяць*</t>
  </si>
  <si>
    <t>Назва фонду*</t>
  </si>
  <si>
    <t>Динаміка відкритих фондів. Ренкінг за чистим притоком</t>
  </si>
  <si>
    <t>Динаміка інтервальних фондів. Ренкінг за чистим притоком</t>
  </si>
  <si>
    <t>Динаміка закритих фондів. Ренкінг за чистим притоком</t>
  </si>
  <si>
    <t>Доходність відкритих фондів. Сортування за датою досягнення нормативів</t>
  </si>
  <si>
    <t>1 місяць</t>
  </si>
  <si>
    <t>з початку діяльності фонду, % річних (середня)*</t>
  </si>
  <si>
    <t>* Показник "з початку діяльності фонду, % річних (середня)" розраховується за формулою складного відсотка.</t>
  </si>
  <si>
    <t>Доходність інтервальних фондів. Сортування за датою досягнення нормативів</t>
  </si>
  <si>
    <t>Доходність закритих фондів. Сортування за датою досягнення нормативів</t>
  </si>
  <si>
    <t>Доходність</t>
  </si>
  <si>
    <t>ПрАТ “КІНТО”</t>
  </si>
  <si>
    <t>(*) Усі фонди - диверсифіковані пайові.</t>
  </si>
  <si>
    <t>Чистий притік/відтік капіталу за місяць, тис. грн.</t>
  </si>
  <si>
    <t>3 місяці</t>
  </si>
  <si>
    <t>Відкриті фонди. Ренкінг за ВЧА</t>
  </si>
  <si>
    <t>Інтервальні фонди. Ренкінг за ВЧА</t>
  </si>
  <si>
    <t>Закриті фонди. Ренкінг за ВЧА</t>
  </si>
  <si>
    <t>6 місяців</t>
  </si>
  <si>
    <t>з початку року</t>
  </si>
  <si>
    <t>КІНТО-Казначейський</t>
  </si>
  <si>
    <t>Середнє значення</t>
  </si>
  <si>
    <t>WIG20 (Польща)</t>
  </si>
  <si>
    <t>листопад</t>
  </si>
  <si>
    <t>"Золотий" депозит (за офіційним курсом золота)</t>
  </si>
  <si>
    <t>ТАСК Український Капітал</t>
  </si>
  <si>
    <t>ТАСК Універсал</t>
  </si>
  <si>
    <t>спец.</t>
  </si>
  <si>
    <t>ТОВ КУА "ОЗОН"</t>
  </si>
  <si>
    <t>http://ozoncap.com/</t>
  </si>
  <si>
    <t>грудень*</t>
  </si>
  <si>
    <t>Зміна за місяць</t>
  </si>
  <si>
    <t>Софіївський</t>
  </si>
  <si>
    <t>ТОВ КУА "ІВЕКС ЕССЕТ МЕНЕДЖМЕНТ"</t>
  </si>
  <si>
    <t>http://www.am.eavex.com.ua/</t>
  </si>
  <si>
    <t>н.д.**</t>
  </si>
  <si>
    <t>з початку 2018 року</t>
  </si>
  <si>
    <t>становив -681,72 тис. грн.</t>
  </si>
  <si>
    <t>** За наявними даними чистий притік/відтік становив -678,69 тис. грн. , але з урахуванням даних фондів, інформації за якими недостатньо для порівняння з минулим періодом, чистий притік/відтік</t>
  </si>
  <si>
    <t>* станом на 28.12.2018</t>
  </si>
  <si>
    <t>станом на 28.12.2018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</si>
</sst>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.00&quot; грн.&quot;;\-#,##0.00&quot; грн.&quot;"/>
  </numFmts>
  <fonts count="22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/>
      <top/>
      <bottom style="medium">
        <color indexed="38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 style="dotted">
        <color indexed="55"/>
      </left>
      <right/>
      <top/>
      <bottom/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38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 style="medium">
        <color indexed="21"/>
      </bottom>
      <diagonal/>
    </border>
    <border>
      <left/>
      <right style="dotted">
        <color indexed="23"/>
      </right>
      <top style="medium">
        <color indexed="38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14" fontId="10" fillId="0" borderId="7" xfId="0" applyNumberFormat="1" applyFont="1" applyBorder="1" applyAlignment="1">
      <alignment horizontal="center" vertical="center" wrapTex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0" fillId="0" borderId="13" xfId="0" applyFont="1" applyFill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9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0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4" fontId="17" fillId="0" borderId="0" xfId="0" applyNumberFormat="1" applyFont="1" applyFill="1" applyBorder="1" applyAlignment="1">
      <alignment horizontal="right" vertical="center" indent="1"/>
    </xf>
    <xf numFmtId="10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78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1" xfId="4" applyFont="1" applyFill="1" applyBorder="1" applyAlignment="1">
      <alignment vertical="center" wrapText="1"/>
    </xf>
    <xf numFmtId="10" fontId="14" fillId="0" borderId="22" xfId="5" applyNumberFormat="1" applyFont="1" applyFill="1" applyBorder="1" applyAlignment="1">
      <alignment horizontal="center"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/>
    </xf>
    <xf numFmtId="4" fontId="9" fillId="0" borderId="24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0" xfId="1" applyFont="1" applyFill="1" applyBorder="1" applyAlignment="1" applyProtection="1">
      <alignment vertical="center" wrapText="1"/>
    </xf>
    <xf numFmtId="0" fontId="14" fillId="0" borderId="25" xfId="4" applyFont="1" applyFill="1" applyBorder="1" applyAlignment="1">
      <alignment vertical="center" wrapText="1"/>
    </xf>
    <xf numFmtId="10" fontId="14" fillId="0" borderId="26" xfId="5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0" fillId="0" borderId="29" xfId="0" applyBorder="1"/>
    <xf numFmtId="0" fontId="10" fillId="0" borderId="30" xfId="0" applyFont="1" applyFill="1" applyBorder="1" applyAlignment="1">
      <alignment horizontal="center" vertical="center" wrapText="1" shrinkToFit="1"/>
    </xf>
    <xf numFmtId="4" fontId="10" fillId="0" borderId="31" xfId="0" applyNumberFormat="1" applyFont="1" applyFill="1" applyBorder="1" applyAlignment="1">
      <alignment horizontal="right" vertical="center" indent="1"/>
    </xf>
    <xf numFmtId="3" fontId="10" fillId="0" borderId="32" xfId="0" applyNumberFormat="1" applyFont="1" applyFill="1" applyBorder="1" applyAlignment="1">
      <alignment horizontal="right" vertical="center" indent="1"/>
    </xf>
    <xf numFmtId="4" fontId="10" fillId="0" borderId="33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4" xfId="0" applyFont="1" applyBorder="1" applyAlignment="1">
      <alignment vertical="center"/>
    </xf>
    <xf numFmtId="14" fontId="9" fillId="0" borderId="34" xfId="0" applyNumberFormat="1" applyFont="1" applyBorder="1" applyAlignment="1">
      <alignment horizontal="center" vertical="center"/>
    </xf>
    <xf numFmtId="14" fontId="9" fillId="0" borderId="35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6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4" fontId="14" fillId="0" borderId="8" xfId="3" applyNumberFormat="1" applyFont="1" applyFill="1" applyBorder="1" applyAlignment="1">
      <alignment horizontal="center" vertical="center" wrapText="1"/>
    </xf>
    <xf numFmtId="3" fontId="14" fillId="0" borderId="8" xfId="3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37" xfId="0" applyNumberFormat="1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4" fontId="10" fillId="0" borderId="32" xfId="0" applyNumberFormat="1" applyFont="1" applyFill="1" applyBorder="1" applyAlignment="1">
      <alignment horizontal="right" vertical="center" indent="1"/>
    </xf>
    <xf numFmtId="0" fontId="9" fillId="0" borderId="38" xfId="0" applyFont="1" applyFill="1" applyBorder="1" applyAlignment="1">
      <alignment vertical="center"/>
    </xf>
    <xf numFmtId="4" fontId="10" fillId="0" borderId="2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0" fontId="9" fillId="0" borderId="39" xfId="0" applyFont="1" applyFill="1" applyBorder="1" applyAlignment="1">
      <alignment horizontal="left" vertical="center" wrapText="1" shrinkToFit="1"/>
    </xf>
    <xf numFmtId="4" fontId="9" fillId="0" borderId="40" xfId="0" applyNumberFormat="1" applyFont="1" applyFill="1" applyBorder="1" applyAlignment="1">
      <alignment horizontal="right" vertical="center" indent="1"/>
    </xf>
    <xf numFmtId="10" fontId="9" fillId="0" borderId="40" xfId="9" applyNumberFormat="1" applyFont="1" applyFill="1" applyBorder="1" applyAlignment="1">
      <alignment horizontal="right" vertical="center" indent="1"/>
    </xf>
    <xf numFmtId="4" fontId="9" fillId="0" borderId="41" xfId="0" applyNumberFormat="1" applyFont="1" applyFill="1" applyBorder="1" applyAlignment="1">
      <alignment horizontal="right" vertical="center" indent="1"/>
    </xf>
    <xf numFmtId="0" fontId="9" fillId="0" borderId="42" xfId="0" applyFont="1" applyFill="1" applyBorder="1" applyAlignment="1">
      <alignment horizontal="left" vertical="center" wrapText="1" shrinkToFit="1"/>
    </xf>
    <xf numFmtId="4" fontId="9" fillId="0" borderId="43" xfId="0" applyNumberFormat="1" applyFont="1" applyFill="1" applyBorder="1" applyAlignment="1">
      <alignment horizontal="right" vertical="center" indent="1"/>
    </xf>
    <xf numFmtId="10" fontId="9" fillId="0" borderId="43" xfId="9" applyNumberFormat="1" applyFont="1" applyFill="1" applyBorder="1" applyAlignment="1">
      <alignment horizontal="right" vertical="center" indent="1"/>
    </xf>
    <xf numFmtId="4" fontId="9" fillId="0" borderId="44" xfId="0" applyNumberFormat="1" applyFont="1" applyFill="1" applyBorder="1" applyAlignment="1">
      <alignment horizontal="right" vertical="center" indent="1"/>
    </xf>
    <xf numFmtId="0" fontId="9" fillId="0" borderId="45" xfId="0" applyFont="1" applyFill="1" applyBorder="1" applyAlignment="1">
      <alignment horizontal="left" vertical="center" wrapText="1" shrinkToFit="1"/>
    </xf>
    <xf numFmtId="4" fontId="9" fillId="0" borderId="46" xfId="0" applyNumberFormat="1" applyFont="1" applyFill="1" applyBorder="1" applyAlignment="1">
      <alignment horizontal="right" vertical="center" indent="1"/>
    </xf>
    <xf numFmtId="4" fontId="9" fillId="0" borderId="47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8" xfId="0" applyFont="1" applyFill="1" applyBorder="1" applyAlignment="1">
      <alignment horizontal="left" vertical="center" wrapText="1" shrinkToFit="1"/>
    </xf>
    <xf numFmtId="4" fontId="9" fillId="0" borderId="49" xfId="0" applyNumberFormat="1" applyFont="1" applyFill="1" applyBorder="1" applyAlignment="1">
      <alignment horizontal="right" vertical="center" indent="1"/>
    </xf>
    <xf numFmtId="10" fontId="9" fillId="0" borderId="49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4" fillId="0" borderId="10" xfId="4" applyFont="1" applyFill="1" applyBorder="1" applyAlignment="1">
      <alignment vertical="center" wrapText="1"/>
    </xf>
    <xf numFmtId="0" fontId="14" fillId="0" borderId="50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0" xfId="5" applyNumberFormat="1" applyFont="1" applyFill="1" applyBorder="1" applyAlignment="1">
      <alignment horizontal="right" vertical="center" indent="1"/>
    </xf>
    <xf numFmtId="10" fontId="14" fillId="0" borderId="23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51" xfId="5" applyNumberFormat="1" applyFont="1" applyFill="1" applyBorder="1" applyAlignment="1">
      <alignment horizontal="right" vertical="center" indent="1"/>
    </xf>
    <xf numFmtId="10" fontId="19" fillId="0" borderId="51" xfId="0" applyNumberFormat="1" applyFont="1" applyBorder="1" applyAlignment="1">
      <alignment horizontal="right" vertical="center" indent="1"/>
    </xf>
    <xf numFmtId="10" fontId="14" fillId="0" borderId="33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6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6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4" fontId="9" fillId="0" borderId="18" xfId="0" applyNumberFormat="1" applyFont="1" applyFill="1" applyBorder="1" applyAlignment="1">
      <alignment horizontal="right" vertical="center" indent="1"/>
    </xf>
    <xf numFmtId="10" fontId="14" fillId="0" borderId="52" xfId="5" applyNumberFormat="1" applyFont="1" applyFill="1" applyBorder="1" applyAlignment="1">
      <alignment horizontal="right" vertical="center" indent="1"/>
    </xf>
    <xf numFmtId="0" fontId="8" fillId="0" borderId="24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/>
    </xf>
    <xf numFmtId="0" fontId="14" fillId="0" borderId="0" xfId="3" applyFont="1" applyFill="1" applyBorder="1" applyAlignment="1">
      <alignment vertical="center" wrapText="1"/>
    </xf>
    <xf numFmtId="4" fontId="14" fillId="0" borderId="0" xfId="3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Border="1" applyAlignment="1">
      <alignment horizontal="right" vertical="center" indent="1"/>
    </xf>
    <xf numFmtId="4" fontId="9" fillId="0" borderId="0" xfId="0" applyNumberFormat="1" applyFont="1" applyBorder="1" applyAlignment="1">
      <alignment horizontal="right" vertical="center" indent="1"/>
    </xf>
    <xf numFmtId="3" fontId="9" fillId="0" borderId="0" xfId="0" applyNumberFormat="1" applyFont="1" applyBorder="1" applyAlignment="1">
      <alignment horizontal="right" vertical="center" indent="1"/>
    </xf>
    <xf numFmtId="0" fontId="10" fillId="0" borderId="0" xfId="0" applyFont="1" applyFill="1" applyBorder="1" applyAlignment="1">
      <alignment horizontal="center" vertical="center" wrapText="1" shrinkToFit="1"/>
    </xf>
    <xf numFmtId="10" fontId="10" fillId="0" borderId="0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5" fillId="0" borderId="24" xfId="0" applyFont="1" applyBorder="1" applyAlignment="1">
      <alignment horizontal="left" vertical="center"/>
    </xf>
    <xf numFmtId="0" fontId="20" fillId="0" borderId="24" xfId="6" applyFont="1" applyFill="1" applyBorder="1" applyAlignment="1">
      <alignment horizontal="center" vertical="center" wrapText="1"/>
    </xf>
    <xf numFmtId="0" fontId="20" fillId="0" borderId="53" xfId="6" applyFont="1" applyFill="1" applyBorder="1" applyAlignment="1">
      <alignment horizontal="center" vertical="center" wrapText="1"/>
    </xf>
    <xf numFmtId="0" fontId="8" fillId="0" borderId="54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57" xfId="0" applyBorder="1" applyAlignment="1"/>
    <xf numFmtId="0" fontId="8" fillId="0" borderId="5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Динаміка індексів українських акцій та доходності публічних фондів</a:t>
            </a:r>
          </a:p>
        </c:rich>
      </c:tx>
      <c:layout>
        <c:manualLayout>
          <c:xMode val="edge"/>
          <c:yMode val="edge"/>
          <c:x val="0.26601281532858101"/>
          <c:y val="2.07798812852256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587309750281694E-2"/>
          <c:y val="0.33507558572426344"/>
          <c:w val="0.94815356168983866"/>
          <c:h val="0.285723367671852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Індекс ПФТС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1.7235283290206738E-3"/>
                  <c:y val="1.521453180461590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листопад</c:v>
                </c:pt>
                <c:pt idx="1">
                  <c:v>грудень*</c:v>
                </c:pt>
                <c:pt idx="2">
                  <c:v>з початку 2018 року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2.6929409890051659E-2</c:v>
                </c:pt>
                <c:pt idx="1">
                  <c:v>-3.5619461397882746E-2</c:v>
                </c:pt>
                <c:pt idx="2">
                  <c:v>0.7754078588205422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Індекс УБ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7.1818296683979765E-3"/>
                  <c:y val="1.228471805000080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листопад</c:v>
                </c:pt>
                <c:pt idx="1">
                  <c:v>грудень*</c:v>
                </c:pt>
                <c:pt idx="2">
                  <c:v>з початку 2018 року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4.3083392213969507E-3</c:v>
                </c:pt>
                <c:pt idx="1">
                  <c:v>-2.4749615342816722E-2</c:v>
                </c:pt>
                <c:pt idx="2">
                  <c:v>0.25090973118910664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Відкриті ІСІ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9371344308262715E-4"/>
                  <c:y val="-1.524985195963490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693887009034139E-4"/>
                  <c:y val="-7.790873848800505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5127301615454094E-4"/>
                  <c:y val="-9.0199841734944775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листопад</c:v>
                </c:pt>
                <c:pt idx="1">
                  <c:v>грудень*</c:v>
                </c:pt>
                <c:pt idx="2">
                  <c:v>з початку 2018 року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6.1057528870824386E-3</c:v>
                </c:pt>
                <c:pt idx="1">
                  <c:v>-4.3845709514238052E-3</c:v>
                </c:pt>
                <c:pt idx="2">
                  <c:v>0.10529295316829695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Інтервальні ІСІ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628509941365607E-3"/>
                  <c:y val="-1.423381355712205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298798974317513E-3"/>
                  <c:y val="7.3994602726792369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листопад</c:v>
                </c:pt>
                <c:pt idx="1">
                  <c:v>грудень*</c:v>
                </c:pt>
                <c:pt idx="2">
                  <c:v>з початку 2018 року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6.9801131246434904E-3</c:v>
                </c:pt>
                <c:pt idx="1">
                  <c:v>-1.9170124419320034E-2</c:v>
                </c:pt>
                <c:pt idx="2">
                  <c:v>-1.0337107358491027E-2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Закриті ІСІ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листопад</c:v>
                </c:pt>
                <c:pt idx="1">
                  <c:v>грудень*</c:v>
                </c:pt>
                <c:pt idx="2">
                  <c:v>з початку 2018 року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1.981678882990634E-2</c:v>
                </c:pt>
                <c:pt idx="1">
                  <c:v>-5.4961247974791294E-2</c:v>
                </c:pt>
                <c:pt idx="2">
                  <c:v>0.20841609851248843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202301440"/>
        <c:axId val="202302000"/>
      </c:barChart>
      <c:catAx>
        <c:axId val="202301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023020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202302000"/>
        <c:scaling>
          <c:orientation val="minMax"/>
          <c:max val="0.78"/>
          <c:min val="-0.1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023014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4956322189635987"/>
          <c:y val="0.85197513269425118"/>
          <c:w val="0.62253621512580792"/>
          <c:h val="8.5717010301555763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Динаміка українських та світових індексів акцій
за місяц</a:t>
            </a:r>
          </a:p>
        </c:rich>
      </c:tx>
      <c:layout>
        <c:manualLayout>
          <c:xMode val="edge"/>
          <c:yMode val="edge"/>
          <c:x val="0.17131160578882451"/>
          <c:y val="1.2820909726845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720831693588113"/>
          <c:y val="0.19872410076609806"/>
          <c:w val="0.53749016316243692"/>
          <c:h val="0.5977749160141497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'інд+дох'!$B$24</c:f>
              <c:strCache>
                <c:ptCount val="1"/>
                <c:pt idx="0">
                  <c:v>Зміна за місяць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'інд+дох'!$A$25:$A$37</c:f>
              <c:strCache>
                <c:ptCount val="13"/>
                <c:pt idx="0">
                  <c:v>CAC 40 (Франція)</c:v>
                </c:pt>
                <c:pt idx="1">
                  <c:v>DAX (ФРН)</c:v>
                </c:pt>
                <c:pt idx="2">
                  <c:v>DJIA (США)</c:v>
                </c:pt>
                <c:pt idx="3">
                  <c:v>FTSE 100  (Великобританія)</c:v>
                </c:pt>
                <c:pt idx="4">
                  <c:v>HANG SENG (Гонг-Конг)</c:v>
                </c:pt>
                <c:pt idx="5">
                  <c:v>NIKKEI 225 (Японія)</c:v>
                </c:pt>
                <c:pt idx="6">
                  <c:v>S&amp;P 500 (США)</c:v>
                </c:pt>
                <c:pt idx="7">
                  <c:v>SHANGHAI SE COMPOSITE (Китай)</c:v>
                </c:pt>
                <c:pt idx="8">
                  <c:v>WIG20 (Польща)</c:v>
                </c:pt>
                <c:pt idx="9">
                  <c:v>Індекс ПФТС</c:v>
                </c:pt>
                <c:pt idx="10">
                  <c:v>Індекс УБ</c:v>
                </c:pt>
                <c:pt idx="11">
                  <c:v>ММВБ (MICEX) (Росія)</c:v>
                </c:pt>
                <c:pt idx="12">
                  <c:v>РТС (RTSI) (Росія)</c:v>
                </c:pt>
              </c:strCache>
            </c:strRef>
          </c:cat>
          <c:val>
            <c:numRef>
              <c:f>'інд+дох'!$B$25:$B$37</c:f>
              <c:numCache>
                <c:formatCode>0.00%</c:formatCode>
                <c:ptCount val="13"/>
                <c:pt idx="0">
                  <c:v>-6.4985051719452014E-2</c:v>
                </c:pt>
                <c:pt idx="1">
                  <c:v>-6.2029413959372004E-2</c:v>
                </c:pt>
                <c:pt idx="2">
                  <c:v>-9.6954162467118188E-2</c:v>
                </c:pt>
                <c:pt idx="3">
                  <c:v>-3.528102185598192E-2</c:v>
                </c:pt>
                <c:pt idx="4">
                  <c:v>-3.7822441453592037E-2</c:v>
                </c:pt>
                <c:pt idx="5">
                  <c:v>-0.10452703361719762</c:v>
                </c:pt>
                <c:pt idx="6">
                  <c:v>-9.9425035414485441E-2</c:v>
                </c:pt>
                <c:pt idx="7">
                  <c:v>-3.6430864812861508E-2</c:v>
                </c:pt>
                <c:pt idx="8">
                  <c:v>-6.3070691551582181E-3</c:v>
                </c:pt>
                <c:pt idx="9">
                  <c:v>-3.5619461397882746E-2</c:v>
                </c:pt>
                <c:pt idx="10">
                  <c:v>-2.4749615342816722E-2</c:v>
                </c:pt>
                <c:pt idx="11">
                  <c:v>-1.4211076280041812E-2</c:v>
                </c:pt>
                <c:pt idx="12">
                  <c:v>-5.3288223489086572E-2</c:v>
                </c:pt>
              </c:numCache>
            </c:numRef>
          </c:val>
        </c:ser>
        <c:ser>
          <c:idx val="1"/>
          <c:order val="1"/>
          <c:tx>
            <c:strRef>
              <c:f>'інд+дох'!$C$24</c:f>
              <c:strCache>
                <c:ptCount val="1"/>
                <c:pt idx="0">
                  <c:v>Зміна з початку року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'інд+дох'!$A$25:$A$37</c:f>
              <c:strCache>
                <c:ptCount val="13"/>
                <c:pt idx="0">
                  <c:v>CAC 40 (Франція)</c:v>
                </c:pt>
                <c:pt idx="1">
                  <c:v>DAX (ФРН)</c:v>
                </c:pt>
                <c:pt idx="2">
                  <c:v>DJIA (США)</c:v>
                </c:pt>
                <c:pt idx="3">
                  <c:v>FTSE 100  (Великобританія)</c:v>
                </c:pt>
                <c:pt idx="4">
                  <c:v>HANG SENG (Гонг-Конг)</c:v>
                </c:pt>
                <c:pt idx="5">
                  <c:v>NIKKEI 225 (Японія)</c:v>
                </c:pt>
                <c:pt idx="6">
                  <c:v>S&amp;P 500 (США)</c:v>
                </c:pt>
                <c:pt idx="7">
                  <c:v>SHANGHAI SE COMPOSITE (Китай)</c:v>
                </c:pt>
                <c:pt idx="8">
                  <c:v>WIG20 (Польща)</c:v>
                </c:pt>
                <c:pt idx="9">
                  <c:v>Індекс ПФТС</c:v>
                </c:pt>
                <c:pt idx="10">
                  <c:v>Індекс УБ</c:v>
                </c:pt>
                <c:pt idx="11">
                  <c:v>ММВБ (MICEX) (Росія)</c:v>
                </c:pt>
                <c:pt idx="12">
                  <c:v>РТС (RTSI) (Росія)</c:v>
                </c:pt>
              </c:strCache>
            </c:strRef>
          </c:cat>
          <c:val>
            <c:numRef>
              <c:f>'інд+дох'!$C$25:$C$37</c:f>
              <c:numCache>
                <c:formatCode>0.00%</c:formatCode>
                <c:ptCount val="13"/>
                <c:pt idx="0">
                  <c:v>-0.11930594666224958</c:v>
                </c:pt>
                <c:pt idx="1">
                  <c:v>-0.18259372455030487</c:v>
                </c:pt>
                <c:pt idx="2">
                  <c:v>-6.7025577667903735E-2</c:v>
                </c:pt>
                <c:pt idx="3">
                  <c:v>-0.12406718723374921</c:v>
                </c:pt>
                <c:pt idx="4">
                  <c:v>-0.14756268142644424</c:v>
                </c:pt>
                <c:pt idx="5">
                  <c:v>-0.12080725888142019</c:v>
                </c:pt>
                <c:pt idx="6">
                  <c:v>-7.026828894266568E-2</c:v>
                </c:pt>
                <c:pt idx="7">
                  <c:v>-0.24591161270112349</c:v>
                </c:pt>
                <c:pt idx="8">
                  <c:v>-7.4995632229675646E-2</c:v>
                </c:pt>
                <c:pt idx="9">
                  <c:v>0.7754078588205422</c:v>
                </c:pt>
                <c:pt idx="10">
                  <c:v>0.25090973118910664</c:v>
                </c:pt>
                <c:pt idx="11">
                  <c:v>0.1179102638239784</c:v>
                </c:pt>
                <c:pt idx="12">
                  <c:v>-7.6487963757005617E-2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202305360"/>
        <c:axId val="202305920"/>
      </c:barChart>
      <c:catAx>
        <c:axId val="2023053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02305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2305920"/>
        <c:scaling>
          <c:orientation val="minMax"/>
          <c:max val="0.8"/>
          <c:min val="-0.3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023053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334120628872734"/>
          <c:y val="0.88784799858401875"/>
          <c:w val="0.57389387939256209"/>
          <c:h val="5.609148005494703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u-RU"/>
              <a:t>Частки фондів у сукупній ВЧА відкритих ІСІ</a:t>
            </a:r>
          </a:p>
        </c:rich>
      </c:tx>
      <c:layout>
        <c:manualLayout>
          <c:xMode val="edge"/>
          <c:yMode val="edge"/>
          <c:x val="0.25832005161663768"/>
          <c:y val="7.2918921778802936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852839246794429"/>
          <c:y val="0.35120133754688759"/>
          <c:w val="0.29071662574677704"/>
          <c:h val="0.3199503710702577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Mode val="edge"/>
                  <c:yMode val="edge"/>
                  <c:x val="0.24297430597604533"/>
                  <c:y val="0.3035808172015468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Mode val="edge"/>
                  <c:yMode val="edge"/>
                  <c:x val="0.46463507634015683"/>
                  <c:y val="0.17708881003423568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Mode val="edge"/>
                  <c:yMode val="edge"/>
                  <c:x val="0.70590429946724742"/>
                  <c:y val="0.1919702226421546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73830087359738683"/>
                  <c:y val="0.4791814859749907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Mode val="edge"/>
                  <c:yMode val="edge"/>
                  <c:x val="0.57887562722012198"/>
                  <c:y val="0.6919856862682318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38108601674137638"/>
                  <c:y val="0.7440706303959483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23530143315574917"/>
                  <c:y val="0.4866221922789502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16113032922621953"/>
                  <c:y val="0.41221512923935538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Mode val="edge"/>
                  <c:yMode val="edge"/>
                  <c:x val="0.18670657196054008"/>
                  <c:y val="0.3705471739371822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17647607486681186"/>
                  <c:y val="0.3184622298094658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Mode val="edge"/>
                  <c:yMode val="edge"/>
                  <c:x val="0.20460994187456449"/>
                  <c:y val="0.3035808172015468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В_ВЧА!$B$23:$B$28</c:f>
              <c:strCache>
                <c:ptCount val="6"/>
                <c:pt idx="0">
                  <c:v>ОТП Фонд Акцій</c:v>
                </c:pt>
                <c:pt idx="1">
                  <c:v>УНIВЕР.УА/Михайло Грушевський: Фонд Державних Паперiв</c:v>
                </c:pt>
                <c:pt idx="2">
                  <c:v>Софіївський</c:v>
                </c:pt>
                <c:pt idx="3">
                  <c:v>КІНТО-Еквіті</c:v>
                </c:pt>
                <c:pt idx="4">
                  <c:v>ОТП Класичний</c:v>
                </c:pt>
                <c:pt idx="5">
                  <c:v>Інші</c:v>
                </c:pt>
              </c:strCache>
            </c:strRef>
          </c:cat>
          <c:val>
            <c:numRef>
              <c:f>В_ВЧА!$C$23:$C$28</c:f>
              <c:numCache>
                <c:formatCode>#,##0.00</c:formatCode>
                <c:ptCount val="6"/>
                <c:pt idx="0">
                  <c:v>13519866.699999999</c:v>
                </c:pt>
                <c:pt idx="1">
                  <c:v>6854985.6500000004</c:v>
                </c:pt>
                <c:pt idx="2">
                  <c:v>6066389.3799999999</c:v>
                </c:pt>
                <c:pt idx="3">
                  <c:v>5744813.7300000004</c:v>
                </c:pt>
                <c:pt idx="4">
                  <c:v>4755475.5199999996</c:v>
                </c:pt>
                <c:pt idx="5">
                  <c:v>19721982.79990001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В_ВЧА!$B$23:$B$28</c:f>
              <c:strCache>
                <c:ptCount val="6"/>
                <c:pt idx="0">
                  <c:v>ОТП Фонд Акцій</c:v>
                </c:pt>
                <c:pt idx="1">
                  <c:v>УНIВЕР.УА/Михайло Грушевський: Фонд Державних Паперiв</c:v>
                </c:pt>
                <c:pt idx="2">
                  <c:v>Софіївський</c:v>
                </c:pt>
                <c:pt idx="3">
                  <c:v>КІНТО-Еквіті</c:v>
                </c:pt>
                <c:pt idx="4">
                  <c:v>ОТП Класичний</c:v>
                </c:pt>
                <c:pt idx="5">
                  <c:v>Інші</c:v>
                </c:pt>
              </c:strCache>
            </c:strRef>
          </c:cat>
          <c:val>
            <c:numRef>
              <c:f>В_ВЧА!$D$23:$D$32</c:f>
              <c:numCache>
                <c:formatCode>0.00%</c:formatCode>
                <c:ptCount val="10"/>
                <c:pt idx="0">
                  <c:v>0.23859915840227752</c:v>
                </c:pt>
                <c:pt idx="1">
                  <c:v>0.12097706606454113</c:v>
                </c:pt>
                <c:pt idx="2">
                  <c:v>0.10705988695942648</c:v>
                </c:pt>
                <c:pt idx="3">
                  <c:v>0.10138470678530055</c:v>
                </c:pt>
                <c:pt idx="4">
                  <c:v>8.3924825743631998E-2</c:v>
                </c:pt>
                <c:pt idx="5">
                  <c:v>0.34805435604482221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u-RU"/>
              <a:t>Динаміка ВЧА відкритих ІСІ за місяць</a:t>
            </a:r>
          </a:p>
        </c:rich>
      </c:tx>
      <c:layout>
        <c:manualLayout>
          <c:xMode val="edge"/>
          <c:yMode val="edge"/>
          <c:x val="0.40438916021940108"/>
          <c:y val="4.0347105847653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1399628911153499E-2"/>
          <c:y val="0.41211686687245724"/>
          <c:w val="0.90250145521906344"/>
          <c:h val="0.318453942583262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'В_динаміка ВЧА'!$C$56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70458864268815646"/>
                  <c:y val="0.4711965575779493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ВЧА'!$B$57:$B$67</c:f>
              <c:strCache>
                <c:ptCount val="11"/>
                <c:pt idx="0">
                  <c:v>КІНТО-Казначейський</c:v>
                </c:pt>
                <c:pt idx="1">
                  <c:v>Альтус-Збалансований</c:v>
                </c:pt>
                <c:pt idx="2">
                  <c:v>УНIВЕР.УА/Тарас Шевченко: Фонд Заощаджень</c:v>
                </c:pt>
                <c:pt idx="3">
                  <c:v>Бонум Оптімум</c:v>
                </c:pt>
                <c:pt idx="4">
                  <c:v>Альтус-Депозит</c:v>
                </c:pt>
                <c:pt idx="5">
                  <c:v>Софіївський</c:v>
                </c:pt>
                <c:pt idx="6">
                  <c:v>УНІВЕР.УА/Володимир Великий: Фонд Збалансований</c:v>
                </c:pt>
                <c:pt idx="7">
                  <c:v>ОТП Фонд Акцій</c:v>
                </c:pt>
                <c:pt idx="8">
                  <c:v>ОТП Класичний</c:v>
                </c:pt>
                <c:pt idx="9">
                  <c:v>ВСІ</c:v>
                </c:pt>
                <c:pt idx="10">
                  <c:v>Інші</c:v>
                </c:pt>
              </c:strCache>
            </c:strRef>
          </c:cat>
          <c:val>
            <c:numRef>
              <c:f>'В_динаміка ВЧА'!$C$57:$C$67</c:f>
              <c:numCache>
                <c:formatCode>#,##0.00</c:formatCode>
                <c:ptCount val="11"/>
                <c:pt idx="0">
                  <c:v>25.499669999999924</c:v>
                </c:pt>
                <c:pt idx="1">
                  <c:v>19.77831999999983</c:v>
                </c:pt>
                <c:pt idx="2">
                  <c:v>10.489030000000026</c:v>
                </c:pt>
                <c:pt idx="3">
                  <c:v>-0.53870000000001173</c:v>
                </c:pt>
                <c:pt idx="4">
                  <c:v>-8.3360200000000191</c:v>
                </c:pt>
                <c:pt idx="5">
                  <c:v>-41.202049999999815</c:v>
                </c:pt>
                <c:pt idx="6">
                  <c:v>-25.337699999999952</c:v>
                </c:pt>
                <c:pt idx="7">
                  <c:v>-378.69954000000098</c:v>
                </c:pt>
                <c:pt idx="8">
                  <c:v>-53.758310000000527</c:v>
                </c:pt>
                <c:pt idx="9">
                  <c:v>-470.3132300000002</c:v>
                </c:pt>
                <c:pt idx="10">
                  <c:v>-185.13934999999901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ВЧА'!$E$56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8.5159599622673873E-2"/>
                  <c:y val="0.3458323358370270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Mode val="edge"/>
                  <c:yMode val="edge"/>
                  <c:x val="0.16794043947935128"/>
                  <c:y val="0.3703287929588164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Mode val="edge"/>
                  <c:yMode val="edge"/>
                  <c:x val="0.24929402347643079"/>
                  <c:y val="0.4092349307404820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33159911137990888"/>
                  <c:y val="0.3717697610248040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Mode val="edge"/>
                  <c:yMode val="edge"/>
                  <c:x val="0.41152543951739051"/>
                  <c:y val="0.3717697610248040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48764575202927779"/>
                  <c:y val="0.4394952601262219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57137809579235377"/>
                  <c:y val="0.4495820365881351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65273167978943325"/>
                  <c:y val="0.4740784937099246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Mode val="edge"/>
                  <c:yMode val="edge"/>
                  <c:x val="0.73170650402051629"/>
                  <c:y val="0.5129846314915901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81401159192399442"/>
                  <c:y val="0.6988695120039921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Mode val="edge"/>
                  <c:yMode val="edge"/>
                  <c:x val="0.89774393568707045"/>
                  <c:y val="0.4942520466337512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Mode val="edge"/>
                  <c:yMode val="edge"/>
                  <c:x val="0.54568749031959185"/>
                  <c:y val="0.3732107290907917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Mode val="edge"/>
                  <c:yMode val="edge"/>
                  <c:x val="0.5908839258735249"/>
                  <c:y val="0.3674468568268412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Mode val="edge"/>
                  <c:yMode val="edge"/>
                  <c:x val="0.63512885752105941"/>
                  <c:y val="0.404912026542519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Mode val="edge"/>
                  <c:yMode val="edge"/>
                  <c:x val="0.67984954112179319"/>
                  <c:y val="0.3645649206948660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Mode val="edge"/>
                  <c:yMode val="edge"/>
                  <c:x val="0.7255217286289255"/>
                  <c:y val="0.3703287929588164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Mode val="edge"/>
                  <c:yMode val="edge"/>
                  <c:x val="0.76786365246366284"/>
                  <c:y val="0.3717697610248040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Mode val="edge"/>
                  <c:yMode val="edge"/>
                  <c:x val="0.81068132825159933"/>
                  <c:y val="0.3760926652227669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Mode val="edge"/>
                  <c:yMode val="edge"/>
                  <c:x val="0.84731422864794514"/>
                  <c:y val="0.4366133239942466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Mode val="edge"/>
                  <c:yMode val="edge"/>
                  <c:x val="0.78641797863843532"/>
                  <c:y val="0.4884881743698007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Mode val="edge"/>
                  <c:yMode val="edge"/>
                  <c:x val="0.81924486340918667"/>
                  <c:y val="0.6974285439380045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Mode val="edge"/>
                  <c:yMode val="edge"/>
                  <c:x val="0.86872306654191345"/>
                  <c:y val="0.4366133239942466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ВЧА'!$B$57:$B$67</c:f>
              <c:strCache>
                <c:ptCount val="11"/>
                <c:pt idx="0">
                  <c:v>КІНТО-Казначейський</c:v>
                </c:pt>
                <c:pt idx="1">
                  <c:v>Альтус-Збалансований</c:v>
                </c:pt>
                <c:pt idx="2">
                  <c:v>УНIВЕР.УА/Тарас Шевченко: Фонд Заощаджень</c:v>
                </c:pt>
                <c:pt idx="3">
                  <c:v>Бонум Оптімум</c:v>
                </c:pt>
                <c:pt idx="4">
                  <c:v>Альтус-Депозит</c:v>
                </c:pt>
                <c:pt idx="5">
                  <c:v>Софіївський</c:v>
                </c:pt>
                <c:pt idx="6">
                  <c:v>УНІВЕР.УА/Володимир Великий: Фонд Збалансований</c:v>
                </c:pt>
                <c:pt idx="7">
                  <c:v>ОТП Фонд Акцій</c:v>
                </c:pt>
                <c:pt idx="8">
                  <c:v>ОТП Класичний</c:v>
                </c:pt>
                <c:pt idx="9">
                  <c:v>ВСІ</c:v>
                </c:pt>
                <c:pt idx="10">
                  <c:v>Інші</c:v>
                </c:pt>
              </c:strCache>
            </c:strRef>
          </c:cat>
          <c:val>
            <c:numRef>
              <c:f>'В_динаміка ВЧА'!$E$57:$E$67</c:f>
              <c:numCache>
                <c:formatCode>#,##0.00</c:formatCode>
                <c:ptCount val="11"/>
                <c:pt idx="0">
                  <c:v>35.301438740024118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-16.85566500977356</c:v>
                </c:pt>
                <c:pt idx="6">
                  <c:v>-27.912368539325829</c:v>
                </c:pt>
                <c:pt idx="7">
                  <c:v>-70.039055889768719</c:v>
                </c:pt>
                <c:pt idx="8">
                  <c:v>-115.24451969322845</c:v>
                </c:pt>
                <c:pt idx="9">
                  <c:v>-446.96057710647068</c:v>
                </c:pt>
                <c:pt idx="10">
                  <c:v>-36.982369935118868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201197760"/>
        <c:axId val="201198320"/>
      </c:barChart>
      <c:lineChart>
        <c:grouping val="standard"/>
        <c:varyColors val="0"/>
        <c:ser>
          <c:idx val="2"/>
          <c:order val="2"/>
          <c:tx>
            <c:strRef>
              <c:f>'В_динаміка ВЧА'!$D$56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5.7565986337114745E-2"/>
                  <c:y val="0.406352994608506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Mode val="edge"/>
                  <c:yMode val="edge"/>
                  <c:x val="0.1446285937725858"/>
                  <c:y val="0.4366133239942466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Mode val="edge"/>
                  <c:yMode val="edge"/>
                  <c:x val="0.23549721683365124"/>
                  <c:y val="0.5389220566793672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30971452153274132"/>
                  <c:y val="0.5389220566793672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Mode val="edge"/>
                  <c:yMode val="edge"/>
                  <c:x val="0.38773784185742577"/>
                  <c:y val="0.5345991524814043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47004292976090384"/>
                  <c:y val="0.6023246515828221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55187226571118264"/>
                  <c:y val="0.587914970922945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63655611338065721"/>
                  <c:y val="0.600883683516834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Mode val="edge"/>
                  <c:yMode val="edge"/>
                  <c:x val="0.71505518565854098"/>
                  <c:y val="0.5922378751209088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79498151379602267"/>
                  <c:y val="0.6124114280447354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Mode val="edge"/>
                  <c:yMode val="edge"/>
                  <c:x val="0.52618166023842072"/>
                  <c:y val="1.15277445279009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Mode val="edge"/>
                  <c:yMode val="edge"/>
                  <c:x val="0.56947508797955659"/>
                  <c:y val="8.645808395925677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Mode val="edge"/>
                  <c:yMode val="edge"/>
                  <c:x val="0.74645481456969454"/>
                  <c:y val="8.645808395925677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Mode val="edge"/>
                  <c:yMode val="edge"/>
                  <c:x val="0.79165125012362758"/>
                  <c:y val="8.645808395925677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Mode val="edge"/>
                  <c:yMode val="edge"/>
                  <c:x val="0.83637193372436136"/>
                  <c:y val="8.645808395925677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ВЧА'!$B$57:$B$66</c:f>
              <c:strCache>
                <c:ptCount val="10"/>
                <c:pt idx="0">
                  <c:v>КІНТО-Казначейський</c:v>
                </c:pt>
                <c:pt idx="1">
                  <c:v>Альтус-Збалансований</c:v>
                </c:pt>
                <c:pt idx="2">
                  <c:v>УНIВЕР.УА/Тарас Шевченко: Фонд Заощаджень</c:v>
                </c:pt>
                <c:pt idx="3">
                  <c:v>Бонум Оптімум</c:v>
                </c:pt>
                <c:pt idx="4">
                  <c:v>Альтус-Депозит</c:v>
                </c:pt>
                <c:pt idx="5">
                  <c:v>Софіївський</c:v>
                </c:pt>
                <c:pt idx="6">
                  <c:v>УНІВЕР.УА/Володимир Великий: Фонд Збалансований</c:v>
                </c:pt>
                <c:pt idx="7">
                  <c:v>ОТП Фонд Акцій</c:v>
                </c:pt>
                <c:pt idx="8">
                  <c:v>ОТП Класичний</c:v>
                </c:pt>
                <c:pt idx="9">
                  <c:v>ВСІ</c:v>
                </c:pt>
              </c:strCache>
            </c:strRef>
          </c:cat>
          <c:val>
            <c:numRef>
              <c:f>'В_динаміка ВЧА'!$D$57:$D$66</c:f>
              <c:numCache>
                <c:formatCode>0.00%</c:formatCode>
                <c:ptCount val="10"/>
                <c:pt idx="0">
                  <c:v>9.3387870113736636E-3</c:v>
                </c:pt>
                <c:pt idx="1">
                  <c:v>6.3562464081786622E-3</c:v>
                </c:pt>
                <c:pt idx="2">
                  <c:v>9.5513025958015273E-3</c:v>
                </c:pt>
                <c:pt idx="3">
                  <c:v>-1.2050854294624492E-3</c:v>
                </c:pt>
                <c:pt idx="4">
                  <c:v>-2.0101554371629833E-3</c:v>
                </c:pt>
                <c:pt idx="5">
                  <c:v>-6.7460390028086436E-3</c:v>
                </c:pt>
                <c:pt idx="6">
                  <c:v>-1.4540496116950607E-2</c:v>
                </c:pt>
                <c:pt idx="7">
                  <c:v>-2.72473817414422E-2</c:v>
                </c:pt>
                <c:pt idx="8">
                  <c:v>-1.1178144357351934E-2</c:v>
                </c:pt>
                <c:pt idx="9">
                  <c:v>-0.25096933177002118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1198880"/>
        <c:axId val="201199440"/>
      </c:lineChart>
      <c:catAx>
        <c:axId val="20119776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01198320"/>
        <c:crosses val="autoZero"/>
        <c:auto val="0"/>
        <c:lblAlgn val="ctr"/>
        <c:lblOffset val="40"/>
        <c:tickLblSkip val="2"/>
        <c:tickMarkSkip val="1"/>
        <c:noMultiLvlLbl val="0"/>
      </c:catAx>
      <c:valAx>
        <c:axId val="201198320"/>
        <c:scaling>
          <c:orientation val="minMax"/>
          <c:max val="30"/>
          <c:min val="-50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01197760"/>
        <c:crosses val="autoZero"/>
        <c:crossBetween val="between"/>
      </c:valAx>
      <c:catAx>
        <c:axId val="201198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199440"/>
        <c:crosses val="autoZero"/>
        <c:auto val="0"/>
        <c:lblAlgn val="ctr"/>
        <c:lblOffset val="100"/>
        <c:noMultiLvlLbl val="0"/>
      </c:catAx>
      <c:valAx>
        <c:axId val="201199440"/>
        <c:scaling>
          <c:orientation val="minMax"/>
          <c:max val="0.4"/>
          <c:min val="-0.8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0119888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9926328137481628E-2"/>
          <c:y val="0.75218533044553393"/>
          <c:w val="0.46052789069691796"/>
          <c:h val="5.331581844154167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Доходність відкритих фондів, 
банківських депозитів та індексів за місяць</a:t>
            </a:r>
          </a:p>
        </c:rich>
      </c:tx>
      <c:layout>
        <c:manualLayout>
          <c:xMode val="edge"/>
          <c:yMode val="edge"/>
          <c:x val="0.31450932303263135"/>
          <c:y val="7.04247468365159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9741927203346991E-2"/>
          <c:y val="0.13644794699574964"/>
          <c:w val="0.96122762796986039"/>
          <c:h val="0.817807372639041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4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8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9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0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2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0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3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'В_діаграма(дох)'!$A$2:$A$22</c:f>
              <c:strCache>
                <c:ptCount val="21"/>
                <c:pt idx="0">
                  <c:v>КІНТО-Еквіті</c:v>
                </c:pt>
                <c:pt idx="1">
                  <c:v>ТАСК Ресурс</c:v>
                </c:pt>
                <c:pt idx="2">
                  <c:v>ОТП Фонд Акцій</c:v>
                </c:pt>
                <c:pt idx="3">
                  <c:v>ВСІ</c:v>
                </c:pt>
                <c:pt idx="4">
                  <c:v>Софіївський</c:v>
                </c:pt>
                <c:pt idx="5">
                  <c:v>КІНТО-Казначейський</c:v>
                </c:pt>
                <c:pt idx="6">
                  <c:v>УНІВЕР.УА/Ярослав Мудрий: Фонд Акцiй</c:v>
                </c:pt>
                <c:pt idx="7">
                  <c:v>Альтус-Депозит</c:v>
                </c:pt>
                <c:pt idx="8">
                  <c:v>Бонум Оптімум</c:v>
                </c:pt>
                <c:pt idx="9">
                  <c:v>УНІВЕР.УА/Володимир Великий: Фонд Збалансований</c:v>
                </c:pt>
                <c:pt idx="10">
                  <c:v>Альтус-Збалансований</c:v>
                </c:pt>
                <c:pt idx="11">
                  <c:v>УНIВЕР.УА/Михайло Грушевський: Фонд Державних Паперiв</c:v>
                </c:pt>
                <c:pt idx="12">
                  <c:v>УНIВЕР.УА/Тарас Шевченко: Фонд Заощаджень</c:v>
                </c:pt>
                <c:pt idx="13">
                  <c:v>ОТП Класичний</c:v>
                </c:pt>
                <c:pt idx="14">
                  <c:v>Середня доходність фондів</c:v>
                </c:pt>
                <c:pt idx="15">
                  <c:v>Індекс УБ</c:v>
                </c:pt>
                <c:pt idx="16">
                  <c:v>Індекс ПФТС</c:v>
                </c:pt>
                <c:pt idx="17">
                  <c:v>Депозити у євро</c:v>
                </c:pt>
                <c:pt idx="18">
                  <c:v>Депозити у дол. США</c:v>
                </c:pt>
                <c:pt idx="19">
                  <c:v>Депозити у грн.</c:v>
                </c:pt>
                <c:pt idx="20">
                  <c:v>"Золотий" депозит (за офіційним курсом золота)</c:v>
                </c:pt>
              </c:strCache>
            </c:strRef>
          </c:cat>
          <c:val>
            <c:numRef>
              <c:f>'В_діаграма(дох)'!$B$2:$B$22</c:f>
              <c:numCache>
                <c:formatCode>0.00%</c:formatCode>
                <c:ptCount val="21"/>
                <c:pt idx="0">
                  <c:v>-2.9883567241848374E-2</c:v>
                </c:pt>
                <c:pt idx="1">
                  <c:v>-2.3702280583135837E-2</c:v>
                </c:pt>
                <c:pt idx="2">
                  <c:v>-2.2315080003841192E-2</c:v>
                </c:pt>
                <c:pt idx="3">
                  <c:v>-1.1655479275689107E-2</c:v>
                </c:pt>
                <c:pt idx="4">
                  <c:v>-3.9645941386231565E-3</c:v>
                </c:pt>
                <c:pt idx="5">
                  <c:v>-3.6591369422164233E-3</c:v>
                </c:pt>
                <c:pt idx="6">
                  <c:v>-2.1864239817687148E-3</c:v>
                </c:pt>
                <c:pt idx="7">
                  <c:v>-2.0101554371551034E-3</c:v>
                </c:pt>
                <c:pt idx="8">
                  <c:v>-1.2050854294333169E-3</c:v>
                </c:pt>
                <c:pt idx="9">
                  <c:v>1.5355153656297915E-3</c:v>
                </c:pt>
                <c:pt idx="10">
                  <c:v>6.3562464081452497E-3</c:v>
                </c:pt>
                <c:pt idx="11">
                  <c:v>8.8498359110937841E-3</c:v>
                </c:pt>
                <c:pt idx="12">
                  <c:v>9.5513025957680853E-3</c:v>
                </c:pt>
                <c:pt idx="13">
                  <c:v>1.2904909433141043E-2</c:v>
                </c:pt>
                <c:pt idx="14">
                  <c:v>-4.3845709514238104E-3</c:v>
                </c:pt>
                <c:pt idx="15">
                  <c:v>-2.4749615342816722E-2</c:v>
                </c:pt>
                <c:pt idx="16">
                  <c:v>-3.5619461397882746E-2</c:v>
                </c:pt>
                <c:pt idx="17">
                  <c:v>-3.1962884923917079E-2</c:v>
                </c:pt>
                <c:pt idx="18">
                  <c:v>-2.9999282340794409E-2</c:v>
                </c:pt>
                <c:pt idx="19">
                  <c:v>1.1506849315068492E-2</c:v>
                </c:pt>
                <c:pt idx="20">
                  <c:v>4.0170276123239201E-3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01201120"/>
        <c:axId val="199590208"/>
      </c:barChart>
      <c:catAx>
        <c:axId val="201201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99590208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99590208"/>
        <c:scaling>
          <c:orientation val="minMax"/>
          <c:max val="0.02"/>
          <c:min val="-0.04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01201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u-RU"/>
              <a:t>Динаміка ВЧА інтервальних ІСІ за місяць</a:t>
            </a:r>
          </a:p>
        </c:rich>
      </c:tx>
      <c:layout>
        <c:manualLayout>
          <c:xMode val="edge"/>
          <c:yMode val="edge"/>
          <c:x val="0.32857451473372712"/>
          <c:y val="6.84708102853584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149138988009177E-2"/>
          <c:y val="0.36217454914097502"/>
          <c:w val="0.93615631569547131"/>
          <c:h val="0.41442858856927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'І_динаміка ВЧА'!$C$36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57181163606071639"/>
                  <c:y val="0.3207316902840475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3262091639246376"/>
                  <c:y val="0.4648807645690127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7196809778359434"/>
                  <c:y val="0.4216360422835231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'І_динаміка ВЧА'!$B$37:$B$38</c:f>
              <c:strCache>
                <c:ptCount val="2"/>
                <c:pt idx="0">
                  <c:v>ТАСК Український Капітал</c:v>
                </c:pt>
                <c:pt idx="1">
                  <c:v>Оптімум</c:v>
                </c:pt>
              </c:strCache>
            </c:strRef>
          </c:cat>
          <c:val>
            <c:numRef>
              <c:f>'І_динаміка ВЧА'!$C$37:$C$38</c:f>
              <c:numCache>
                <c:formatCode>#,##0.00</c:formatCode>
                <c:ptCount val="2"/>
                <c:pt idx="0">
                  <c:v>-38.423589999999848</c:v>
                </c:pt>
                <c:pt idx="1">
                  <c:v>-0.10650000000000001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ВЧА'!$E$36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3485036066071569"/>
                  <c:y val="0.3567689588552888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Mode val="edge"/>
                  <c:yMode val="edge"/>
                  <c:x val="0.80533971262885529"/>
                  <c:y val="0.3729857297123473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Mode val="edge"/>
                  <c:yMode val="edge"/>
                  <c:x val="0.65306101062162247"/>
                  <c:y val="0.3081186462841130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54319550413989415"/>
                  <c:y val="0.4540695839976403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69956222499295861"/>
                  <c:y val="0.4504658571405161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71131527917472492"/>
                  <c:y val="0.4324472228548955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81249374560906085"/>
                  <c:y val="0.4360509497120196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Mode val="edge"/>
                  <c:yMode val="edge"/>
                  <c:x val="0.73788740167263134"/>
                  <c:y val="0.4576733108547644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82066978330072438"/>
                  <c:y val="0.4486639937119541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Mode val="edge"/>
                  <c:yMode val="edge"/>
                  <c:x val="0.57181163606071639"/>
                  <c:y val="0.3964099542836542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Mode val="edge"/>
                  <c:yMode val="edge"/>
                  <c:x val="0.62240086927788429"/>
                  <c:y val="0.3837969102837198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'І_динаміка ВЧА'!$B$37:$B$38</c:f>
              <c:strCache>
                <c:ptCount val="2"/>
                <c:pt idx="0">
                  <c:v>ТАСК Український Капітал</c:v>
                </c:pt>
                <c:pt idx="1">
                  <c:v>Оптімум</c:v>
                </c:pt>
              </c:strCache>
            </c:strRef>
          </c:cat>
          <c:val>
            <c:numRef>
              <c:f>'І_динаміка ВЧА'!$E$37:$E$38</c:f>
              <c:numCache>
                <c:formatCode>#,##0.00</c:formatCode>
                <c:ptCount val="2"/>
                <c:pt idx="0">
                  <c:v>1.537585352050731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199596928"/>
        <c:axId val="199597488"/>
      </c:barChart>
      <c:lineChart>
        <c:grouping val="standard"/>
        <c:varyColors val="0"/>
        <c:ser>
          <c:idx val="2"/>
          <c:order val="2"/>
          <c:tx>
            <c:strRef>
              <c:f>'І_динаміка ВЧА'!$D$36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26674322969052183"/>
                  <c:y val="0.65768015142515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Mode val="edge"/>
                  <c:yMode val="edge"/>
                  <c:x val="0.73379938282679957"/>
                  <c:y val="0.279288831427120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Mode val="edge"/>
                  <c:yMode val="edge"/>
                  <c:x val="0.62035685985496847"/>
                  <c:y val="0.237845972570192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52122240284354848"/>
                  <c:y val="0.200006840570389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Mode val="edge"/>
                  <c:yMode val="edge"/>
                  <c:x val="0.66685807422630461"/>
                  <c:y val="0.3045149194269889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67452310956223915"/>
                  <c:y val="0.634255926853846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69598520850285583"/>
                  <c:y val="1.621677085705858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80176269613875251"/>
                  <c:y val="1.081118057137238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Mode val="edge"/>
                  <c:yMode val="edge"/>
                  <c:x val="0.71642530273201466"/>
                  <c:y val="1.081118057137238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78643262546688342"/>
                  <c:y val="1.081118057137238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Mode val="edge"/>
                  <c:yMode val="edge"/>
                  <c:x val="0.54677252062999693"/>
                  <c:y val="0.594614931425481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Mode val="edge"/>
                  <c:yMode val="edge"/>
                  <c:x val="0.60093877033726761"/>
                  <c:y val="1.081118057137238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'І_динаміка ВЧА'!$D$37:$D$38</c:f>
              <c:numCache>
                <c:formatCode>0.00%</c:formatCode>
                <c:ptCount val="2"/>
                <c:pt idx="0">
                  <c:v>-3.6555143996823199E-2</c:v>
                </c:pt>
                <c:pt idx="1">
                  <c:v>-3.238639074597049E-4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2090304"/>
        <c:axId val="202090864"/>
      </c:lineChart>
      <c:catAx>
        <c:axId val="19959692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199597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9597488"/>
        <c:scaling>
          <c:orientation val="minMax"/>
          <c:max val="10"/>
          <c:min val="-4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199596928"/>
        <c:crosses val="autoZero"/>
        <c:crossBetween val="between"/>
      </c:valAx>
      <c:catAx>
        <c:axId val="202090304"/>
        <c:scaling>
          <c:orientation val="minMax"/>
        </c:scaling>
        <c:delete val="1"/>
        <c:axPos val="b"/>
        <c:majorTickMark val="out"/>
        <c:minorTickMark val="none"/>
        <c:tickLblPos val="nextTo"/>
        <c:crossAx val="202090864"/>
        <c:crosses val="autoZero"/>
        <c:auto val="0"/>
        <c:lblAlgn val="ctr"/>
        <c:lblOffset val="100"/>
        <c:noMultiLvlLbl val="0"/>
      </c:catAx>
      <c:valAx>
        <c:axId val="202090864"/>
        <c:scaling>
          <c:orientation val="minMax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0209030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2059655595203671"/>
          <c:y val="0.81444226971005329"/>
          <c:w val="0.53093144760239885"/>
          <c:h val="7.027267371392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Доходність інтервальних фондів, 
банківських депозитів та індексів за місяць</a:t>
            </a:r>
          </a:p>
        </c:rich>
      </c:tx>
      <c:layout>
        <c:manualLayout>
          <c:xMode val="edge"/>
          <c:yMode val="edge"/>
          <c:x val="0.29608767986036633"/>
          <c:y val="8.968884494648842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825366859675432E-2"/>
          <c:y val="0.17937768989297684"/>
          <c:w val="0.92682633563355299"/>
          <c:h val="0.762355182045151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'І_діаграма(дох)'!$A$2:$A$10</c:f>
              <c:strCache>
                <c:ptCount val="9"/>
                <c:pt idx="0">
                  <c:v>ТАСК Український Капітал</c:v>
                </c:pt>
                <c:pt idx="1">
                  <c:v>Оптімум</c:v>
                </c:pt>
                <c:pt idx="2">
                  <c:v>Середня доходність фондів</c:v>
                </c:pt>
                <c:pt idx="3">
                  <c:v>Індекс УБ</c:v>
                </c:pt>
                <c:pt idx="4">
                  <c:v>Індекс ПФТС</c:v>
                </c:pt>
                <c:pt idx="5">
                  <c:v>Депозити у євро</c:v>
                </c:pt>
                <c:pt idx="6">
                  <c:v>Депозити у дол. США</c:v>
                </c:pt>
                <c:pt idx="7">
                  <c:v>Депозити у грн.</c:v>
                </c:pt>
                <c:pt idx="8">
                  <c:v>"Золотий" депозит (за офіційним курсом золота)</c:v>
                </c:pt>
              </c:strCache>
            </c:strRef>
          </c:cat>
          <c:val>
            <c:numRef>
              <c:f>'І_діаграма(дох)'!$B$2:$B$10</c:f>
              <c:numCache>
                <c:formatCode>0.00%</c:formatCode>
                <c:ptCount val="9"/>
                <c:pt idx="0">
                  <c:v>-3.8016384931183311E-2</c:v>
                </c:pt>
                <c:pt idx="1">
                  <c:v>-3.2386390745675619E-4</c:v>
                </c:pt>
                <c:pt idx="2">
                  <c:v>-1.9170124419319999E-2</c:v>
                </c:pt>
                <c:pt idx="3">
                  <c:v>-2.4749615342816722E-2</c:v>
                </c:pt>
                <c:pt idx="4">
                  <c:v>-3.5619461397882746E-2</c:v>
                </c:pt>
                <c:pt idx="5">
                  <c:v>-3.1962884923917079E-2</c:v>
                </c:pt>
                <c:pt idx="6">
                  <c:v>-2.9999282340794409E-2</c:v>
                </c:pt>
                <c:pt idx="7">
                  <c:v>1.1506849315068492E-2</c:v>
                </c:pt>
                <c:pt idx="8">
                  <c:v>4.0170276123239201E-3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02092544"/>
        <c:axId val="202093104"/>
      </c:barChart>
      <c:catAx>
        <c:axId val="202092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02093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2093104"/>
        <c:scaling>
          <c:orientation val="minMax"/>
          <c:max val="0.02"/>
          <c:min val="-0.04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02092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u-RU"/>
              <a:t>Динаміка ВЧА закритих ІСІ за місяць</a:t>
            </a:r>
          </a:p>
        </c:rich>
      </c:tx>
      <c:layout>
        <c:manualLayout>
          <c:xMode val="edge"/>
          <c:yMode val="edge"/>
          <c:x val="0.35771351154306441"/>
          <c:y val="5.41098909002572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476646025303256E-2"/>
          <c:y val="0.35071225583500082"/>
          <c:w val="0.91282221631719207"/>
          <c:h val="0.432879127202058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'3_динаміка ВЧА'!$C$34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8799542212482215"/>
                  <c:y val="0.5310785588358584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56764173291578246"/>
                  <c:y val="0.3847814464018294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47834390740649196"/>
                  <c:y val="0.5531233292026298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4467075541665662"/>
                  <c:y val="0.5511192591692870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66633932953131414"/>
                  <c:y val="0.4970093682690297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76921460219406401"/>
                  <c:y val="0.499013438302372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Mode val="edge"/>
                  <c:yMode val="edge"/>
                  <c:x val="0.77495890675898915"/>
                  <c:y val="0.4889930881356583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77756995428850051"/>
                  <c:y val="0.2945982949014007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Mode val="edge"/>
                  <c:yMode val="edge"/>
                  <c:x val="0.53265369602032941"/>
                  <c:y val="0.5952087999028300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Mode val="edge"/>
                  <c:yMode val="edge"/>
                  <c:x val="0.57547487550431675"/>
                  <c:y val="0.731485562170144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Mode val="edge"/>
                  <c:yMode val="edge"/>
                  <c:x val="0.62404035955322912"/>
                  <c:y val="0.731485562170144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Mode val="edge"/>
                  <c:yMode val="edge"/>
                  <c:x val="0.67417247211984832"/>
                  <c:y val="0.9659617560712594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Mode val="edge"/>
                  <c:yMode val="edge"/>
                  <c:x val="0.5232539249140884"/>
                  <c:y val="0.4869890181023154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'3_динаміка ВЧА'!$B$35:$B$36</c:f>
              <c:strCache>
                <c:ptCount val="2"/>
                <c:pt idx="0">
                  <c:v>ТАСК Універсал</c:v>
                </c:pt>
                <c:pt idx="1">
                  <c:v>Індекс Української Біржі</c:v>
                </c:pt>
              </c:strCache>
            </c:strRef>
          </c:cat>
          <c:val>
            <c:numRef>
              <c:f>'3_динаміка ВЧА'!$C$35:$C$36</c:f>
              <c:numCache>
                <c:formatCode>#,##0.00</c:formatCode>
                <c:ptCount val="2"/>
                <c:pt idx="0">
                  <c:v>-86.283879999999897</c:v>
                </c:pt>
                <c:pt idx="1">
                  <c:v>-891.90013000000079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ВЧА'!$E$34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1360241019575807"/>
                  <c:y val="0.499013438302372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81203578167805124"/>
                  <c:y val="0.2765616646013149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Mode val="edge"/>
                  <c:yMode val="edge"/>
                  <c:x val="0.57651929451612127"/>
                  <c:y val="0.52306227870248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'3_динаміка ВЧА'!$B$35:$B$36</c:f>
              <c:strCache>
                <c:ptCount val="2"/>
                <c:pt idx="0">
                  <c:v>ТАСК Універсал</c:v>
                </c:pt>
                <c:pt idx="1">
                  <c:v>Індекс Української Біржі</c:v>
                </c:pt>
              </c:strCache>
            </c:strRef>
          </c:cat>
          <c:val>
            <c:numRef>
              <c:f>'3_динаміка ВЧА'!$E$35:$E$36</c:f>
              <c:numCache>
                <c:formatCode>#,##0.00</c:formatCode>
                <c:ptCount val="2"/>
                <c:pt idx="0">
                  <c:v>0</c:v>
                </c:pt>
                <c:pt idx="1">
                  <c:v>-433.0554769267477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199863040"/>
        <c:axId val="199863600"/>
      </c:barChart>
      <c:lineChart>
        <c:grouping val="standard"/>
        <c:varyColors val="0"/>
        <c:ser>
          <c:idx val="2"/>
          <c:order val="2"/>
          <c:tx>
            <c:strRef>
              <c:f>'3_динаміка ВЧА'!$D$34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27520440961050358"/>
                  <c:y val="0.65332683086977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Mode val="edge"/>
                  <c:yMode val="edge"/>
                  <c:x val="0.73004888925139277"/>
                  <c:y val="0.7214652120034302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Mode val="edge"/>
                  <c:yMode val="edge"/>
                  <c:x val="0.61307395992928115"/>
                  <c:y val="0.547111119102601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9689170600688508"/>
                  <c:y val="1.20244202000571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Mode val="edge"/>
                  <c:yMode val="edge"/>
                  <c:x val="0.78749193490064395"/>
                  <c:y val="0.50702971843574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79584728699508045"/>
                  <c:y val="0.5050256484024011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Mode val="edge"/>
                  <c:yMode val="edge"/>
                  <c:x val="0.54257567663247286"/>
                  <c:y val="0.873774534537487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Mode val="edge"/>
                  <c:yMode val="edge"/>
                  <c:x val="0.58800790364597155"/>
                  <c:y val="0.9078437251043164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Mode val="edge"/>
                  <c:yMode val="edge"/>
                  <c:x val="0.6360511781889816"/>
                  <c:y val="0.8878030247708877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Mode val="edge"/>
                  <c:yMode val="edge"/>
                  <c:x val="0.68409445273199176"/>
                  <c:y val="0.9479251257711737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Mode val="edge"/>
                  <c:yMode val="edge"/>
                  <c:x val="0.73997086986353611"/>
                  <c:y val="0.992014666504716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Mode val="edge"/>
                  <c:yMode val="edge"/>
                  <c:x val="0.55301986675051851"/>
                  <c:y val="0.6693593911365158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'3_динаміка ВЧА'!$D$35:$D$36</c:f>
              <c:numCache>
                <c:formatCode>0.00%</c:formatCode>
                <c:ptCount val="2"/>
                <c:pt idx="0">
                  <c:v>-7.5179367868824606E-2</c:v>
                </c:pt>
                <c:pt idx="1">
                  <c:v>-6.7722602638116774E-2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9864160"/>
        <c:axId val="199864720"/>
      </c:lineChart>
      <c:catAx>
        <c:axId val="19986304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199863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9863600"/>
        <c:scaling>
          <c:orientation val="minMax"/>
          <c:max val="56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199863040"/>
        <c:crosses val="autoZero"/>
        <c:crossBetween val="between"/>
      </c:valAx>
      <c:catAx>
        <c:axId val="199864160"/>
        <c:scaling>
          <c:orientation val="minMax"/>
        </c:scaling>
        <c:delete val="1"/>
        <c:axPos val="b"/>
        <c:majorTickMark val="out"/>
        <c:minorTickMark val="none"/>
        <c:tickLblPos val="nextTo"/>
        <c:crossAx val="199864720"/>
        <c:crosses val="autoZero"/>
        <c:auto val="0"/>
        <c:lblAlgn val="ctr"/>
        <c:lblOffset val="100"/>
        <c:noMultiLvlLbl val="0"/>
      </c:catAx>
      <c:valAx>
        <c:axId val="199864720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19986416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671070418887308"/>
          <c:y val="0.85774197427074494"/>
          <c:w val="0.48095495493600338"/>
          <c:h val="7.41505912336858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Доходність закритих фондів, 
банківських депозитів та індексів за місяць</a:t>
            </a:r>
          </a:p>
        </c:rich>
      </c:tx>
      <c:layout>
        <c:manualLayout>
          <c:xMode val="edge"/>
          <c:yMode val="edge"/>
          <c:x val="0.29741190354772201"/>
          <c:y val="8.61169103153731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831758084899428E-2"/>
          <c:y val="0.20345120062006908"/>
          <c:w val="0.96301714620365009"/>
          <c:h val="0.740605428712209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'З_діаграма(дох)'!$A$2:$A$10</c:f>
              <c:strCache>
                <c:ptCount val="9"/>
                <c:pt idx="0">
                  <c:v>ТАСК Універсал</c:v>
                </c:pt>
                <c:pt idx="1">
                  <c:v>Індекс Української Біржі</c:v>
                </c:pt>
                <c:pt idx="2">
                  <c:v>Середня доходність фондів</c:v>
                </c:pt>
                <c:pt idx="3">
                  <c:v>Індекс УБ</c:v>
                </c:pt>
                <c:pt idx="4">
                  <c:v>Індекс ПФТС</c:v>
                </c:pt>
                <c:pt idx="5">
                  <c:v>Депозити у євро</c:v>
                </c:pt>
                <c:pt idx="6">
                  <c:v>Депозити у дол. США</c:v>
                </c:pt>
                <c:pt idx="7">
                  <c:v>Депозити у грн.</c:v>
                </c:pt>
                <c:pt idx="8">
                  <c:v>"Золотий" депозит (за офіційним курсом золота)</c:v>
                </c:pt>
              </c:strCache>
            </c:strRef>
          </c:cat>
          <c:val>
            <c:numRef>
              <c:f>'З_діаграма(дох)'!$B$2:$B$10</c:f>
              <c:numCache>
                <c:formatCode>0.00%</c:formatCode>
                <c:ptCount val="9"/>
                <c:pt idx="0">
                  <c:v>-7.5179367868799529E-2</c:v>
                </c:pt>
                <c:pt idx="1">
                  <c:v>-3.4743128080783059E-2</c:v>
                </c:pt>
                <c:pt idx="2">
                  <c:v>-5.4961247974791294E-2</c:v>
                </c:pt>
                <c:pt idx="3">
                  <c:v>-2.4749615342816722E-2</c:v>
                </c:pt>
                <c:pt idx="4">
                  <c:v>-3.5619461397882746E-2</c:v>
                </c:pt>
                <c:pt idx="5">
                  <c:v>-3.1962884923917079E-2</c:v>
                </c:pt>
                <c:pt idx="6">
                  <c:v>-2.9999282340794409E-2</c:v>
                </c:pt>
                <c:pt idx="7">
                  <c:v>1.1506849315068492E-2</c:v>
                </c:pt>
                <c:pt idx="8">
                  <c:v>4.0170276123239201E-3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99592448"/>
        <c:axId val="199593008"/>
      </c:barChart>
      <c:catAx>
        <c:axId val="199592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99593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9593008"/>
        <c:scaling>
          <c:orientation val="minMax"/>
          <c:max val="0.02"/>
          <c:min val="-0.04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9959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8</xdr:row>
      <xdr:rowOff>6350</xdr:rowOff>
    </xdr:from>
    <xdr:to>
      <xdr:col>11</xdr:col>
      <xdr:colOff>590550</xdr:colOff>
      <xdr:row>21</xdr:row>
      <xdr:rowOff>139700</xdr:rowOff>
    </xdr:to>
    <xdr:graphicFrame macro="">
      <xdr:nvGraphicFramePr>
        <xdr:cNvPr id="1031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23</xdr:row>
      <xdr:rowOff>19050</xdr:rowOff>
    </xdr:from>
    <xdr:to>
      <xdr:col>11</xdr:col>
      <xdr:colOff>565150</xdr:colOff>
      <xdr:row>43</xdr:row>
      <xdr:rowOff>133350</xdr:rowOff>
    </xdr:to>
    <xdr:graphicFrame macro="">
      <xdr:nvGraphicFramePr>
        <xdr:cNvPr id="1033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32</xdr:row>
      <xdr:rowOff>25400</xdr:rowOff>
    </xdr:from>
    <xdr:to>
      <xdr:col>4</xdr:col>
      <xdr:colOff>641350</xdr:colOff>
      <xdr:row>56</xdr:row>
      <xdr:rowOff>25400</xdr:rowOff>
    </xdr:to>
    <xdr:graphicFrame macro="">
      <xdr:nvGraphicFramePr>
        <xdr:cNvPr id="12290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23</xdr:row>
      <xdr:rowOff>6350</xdr:rowOff>
    </xdr:from>
    <xdr:to>
      <xdr:col>6</xdr:col>
      <xdr:colOff>1708150</xdr:colOff>
      <xdr:row>47</xdr:row>
      <xdr:rowOff>146050</xdr:rowOff>
    </xdr:to>
    <xdr:graphicFrame macro="">
      <xdr:nvGraphicFramePr>
        <xdr:cNvPr id="11271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177800</xdr:rowOff>
    </xdr:from>
    <xdr:to>
      <xdr:col>18</xdr:col>
      <xdr:colOff>203200</xdr:colOff>
      <xdr:row>43</xdr:row>
      <xdr:rowOff>133350</xdr:rowOff>
    </xdr:to>
    <xdr:graphicFrame macro="">
      <xdr:nvGraphicFramePr>
        <xdr:cNvPr id="7680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10</xdr:row>
      <xdr:rowOff>6350</xdr:rowOff>
    </xdr:from>
    <xdr:to>
      <xdr:col>7</xdr:col>
      <xdr:colOff>38100</xdr:colOff>
      <xdr:row>29</xdr:row>
      <xdr:rowOff>152400</xdr:rowOff>
    </xdr:to>
    <xdr:graphicFrame macro="">
      <xdr:nvGraphicFramePr>
        <xdr:cNvPr id="13320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</xdr:row>
      <xdr:rowOff>25400</xdr:rowOff>
    </xdr:from>
    <xdr:to>
      <xdr:col>18</xdr:col>
      <xdr:colOff>603250</xdr:colOff>
      <xdr:row>35</xdr:row>
      <xdr:rowOff>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6350</xdr:rowOff>
    </xdr:from>
    <xdr:to>
      <xdr:col>7</xdr:col>
      <xdr:colOff>0</xdr:colOff>
      <xdr:row>24</xdr:row>
      <xdr:rowOff>152400</xdr:rowOff>
    </xdr:to>
    <xdr:graphicFrame macro="">
      <xdr:nvGraphicFramePr>
        <xdr:cNvPr id="14344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</xdr:colOff>
      <xdr:row>1</xdr:row>
      <xdr:rowOff>0</xdr:rowOff>
    </xdr:from>
    <xdr:to>
      <xdr:col>19</xdr:col>
      <xdr:colOff>38100</xdr:colOff>
      <xdr:row>37</xdr:row>
      <xdr:rowOff>6350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N39"/>
  <sheetViews>
    <sheetView tabSelected="1" zoomScale="85" workbookViewId="0">
      <selection activeCell="A3" sqref="A3"/>
    </sheetView>
  </sheetViews>
  <sheetFormatPr defaultRowHeight="12.5" x14ac:dyDescent="0.25"/>
  <cols>
    <col min="1" max="1" width="29.1796875" style="3" customWidth="1"/>
    <col min="2" max="6" width="16.7265625" customWidth="1"/>
  </cols>
  <sheetData>
    <row r="1" spans="1:14" ht="16" thickBot="1" x14ac:dyDescent="0.4">
      <c r="A1" s="76" t="s">
        <v>97</v>
      </c>
      <c r="B1" s="76"/>
      <c r="C1" s="76"/>
      <c r="D1" s="77"/>
      <c r="E1" s="77"/>
      <c r="F1" s="77"/>
    </row>
    <row r="2" spans="1:14" ht="14.5" thickBot="1" x14ac:dyDescent="0.3">
      <c r="A2" s="25" t="s">
        <v>58</v>
      </c>
      <c r="B2" s="25" t="s">
        <v>0</v>
      </c>
      <c r="C2" s="25" t="s">
        <v>1</v>
      </c>
      <c r="D2" s="25" t="s">
        <v>2</v>
      </c>
      <c r="E2" s="25" t="s">
        <v>3</v>
      </c>
      <c r="F2" s="25" t="s">
        <v>4</v>
      </c>
      <c r="G2" s="2"/>
      <c r="I2" s="1"/>
    </row>
    <row r="3" spans="1:14" ht="14" x14ac:dyDescent="0.25">
      <c r="A3" s="91" t="s">
        <v>110</v>
      </c>
      <c r="B3" s="92">
        <v>2.6929409890051659E-2</v>
      </c>
      <c r="C3" s="92">
        <v>4.3083392213969507E-3</v>
      </c>
      <c r="D3" s="92">
        <v>6.1057528870824386E-3</v>
      </c>
      <c r="E3" s="92">
        <v>6.9801131246434904E-3</v>
      </c>
      <c r="F3" s="92">
        <v>1.981678882990634E-2</v>
      </c>
      <c r="G3" s="59"/>
      <c r="H3" s="59"/>
      <c r="I3" s="2"/>
      <c r="J3" s="2"/>
      <c r="K3" s="2"/>
      <c r="L3" s="2"/>
    </row>
    <row r="4" spans="1:14" ht="14" x14ac:dyDescent="0.25">
      <c r="A4" s="91" t="s">
        <v>117</v>
      </c>
      <c r="B4" s="92">
        <v>-3.5619461397882746E-2</v>
      </c>
      <c r="C4" s="92">
        <v>-2.4749615342816722E-2</v>
      </c>
      <c r="D4" s="92">
        <v>-4.3845709514238052E-3</v>
      </c>
      <c r="E4" s="92">
        <v>-1.9170124419320034E-2</v>
      </c>
      <c r="F4" s="92">
        <v>-5.4961247974791294E-2</v>
      </c>
      <c r="G4" s="59"/>
      <c r="H4" s="59"/>
      <c r="I4" s="2"/>
      <c r="J4" s="2"/>
      <c r="K4" s="2"/>
      <c r="L4" s="2"/>
    </row>
    <row r="5" spans="1:14" ht="14.5" thickBot="1" x14ac:dyDescent="0.3">
      <c r="A5" s="80" t="s">
        <v>123</v>
      </c>
      <c r="B5" s="82">
        <v>0.7754078588205422</v>
      </c>
      <c r="C5" s="82">
        <v>0.25090973118910664</v>
      </c>
      <c r="D5" s="82">
        <v>0.10529295316829695</v>
      </c>
      <c r="E5" s="82">
        <v>-1.0337107358491027E-2</v>
      </c>
      <c r="F5" s="82">
        <v>0.20841609851248843</v>
      </c>
      <c r="G5" s="59"/>
      <c r="H5" s="59"/>
      <c r="I5" s="2"/>
      <c r="J5" s="2"/>
      <c r="K5" s="2"/>
      <c r="L5" s="2"/>
    </row>
    <row r="6" spans="1:14" ht="14" x14ac:dyDescent="0.25">
      <c r="A6" s="55"/>
      <c r="B6" s="56"/>
      <c r="C6" s="56"/>
      <c r="D6" s="56"/>
      <c r="E6" s="56"/>
      <c r="F6" s="56"/>
      <c r="G6" s="59"/>
      <c r="H6" s="59"/>
      <c r="I6" s="2"/>
      <c r="J6" s="2"/>
      <c r="K6" s="2"/>
      <c r="L6" s="2"/>
    </row>
    <row r="7" spans="1:14" ht="14" x14ac:dyDescent="0.25">
      <c r="A7" s="55" t="s">
        <v>126</v>
      </c>
      <c r="B7" s="56"/>
      <c r="C7" s="56"/>
      <c r="D7" s="56"/>
      <c r="E7" s="56"/>
      <c r="F7" s="56"/>
      <c r="G7" s="59"/>
      <c r="H7" s="59"/>
      <c r="I7" s="2"/>
      <c r="J7" s="2"/>
      <c r="K7" s="2"/>
      <c r="L7" s="2"/>
    </row>
    <row r="8" spans="1:14" ht="14" x14ac:dyDescent="0.3">
      <c r="A8" s="74"/>
      <c r="B8" s="73"/>
      <c r="C8" s="73"/>
      <c r="D8" s="75"/>
      <c r="E8" s="75"/>
      <c r="F8" s="75"/>
      <c r="G8" s="10"/>
      <c r="J8" s="2"/>
      <c r="K8" s="2"/>
      <c r="L8" s="2"/>
      <c r="M8" s="2"/>
      <c r="N8" s="2"/>
    </row>
    <row r="9" spans="1:14" ht="14" x14ac:dyDescent="0.3">
      <c r="A9" s="74"/>
      <c r="B9" s="75"/>
      <c r="C9" s="75"/>
      <c r="D9" s="75"/>
      <c r="E9" s="75"/>
      <c r="F9" s="75"/>
      <c r="J9" s="4"/>
      <c r="K9" s="4"/>
      <c r="L9" s="4"/>
      <c r="M9" s="4"/>
      <c r="N9" s="4"/>
    </row>
    <row r="10" spans="1:14" ht="14" x14ac:dyDescent="0.3">
      <c r="A10" s="74"/>
      <c r="B10" s="75"/>
      <c r="C10" s="75"/>
      <c r="D10" s="75"/>
      <c r="E10" s="75"/>
      <c r="F10" s="75"/>
    </row>
    <row r="11" spans="1:14" ht="14" x14ac:dyDescent="0.3">
      <c r="A11" s="74"/>
      <c r="B11" s="75"/>
      <c r="C11" s="75"/>
      <c r="D11" s="75"/>
      <c r="E11" s="75"/>
      <c r="F11" s="75"/>
    </row>
    <row r="12" spans="1:14" ht="14" x14ac:dyDescent="0.3">
      <c r="A12" s="74"/>
      <c r="B12" s="75"/>
      <c r="C12" s="75"/>
      <c r="D12" s="75"/>
      <c r="E12" s="75"/>
      <c r="F12" s="75"/>
      <c r="N12" s="10"/>
    </row>
    <row r="13" spans="1:14" ht="14" x14ac:dyDescent="0.3">
      <c r="A13" s="74"/>
      <c r="B13" s="75"/>
      <c r="C13" s="75"/>
      <c r="D13" s="75"/>
      <c r="E13" s="75"/>
      <c r="F13" s="75"/>
    </row>
    <row r="14" spans="1:14" ht="14" x14ac:dyDescent="0.3">
      <c r="A14" s="74"/>
      <c r="B14" s="75"/>
      <c r="C14" s="75"/>
      <c r="D14" s="75"/>
      <c r="E14" s="75"/>
      <c r="F14" s="75"/>
    </row>
    <row r="15" spans="1:14" ht="14" x14ac:dyDescent="0.3">
      <c r="A15" s="74"/>
      <c r="B15" s="75"/>
      <c r="C15" s="75"/>
      <c r="D15" s="75"/>
      <c r="E15" s="75"/>
      <c r="F15" s="75"/>
    </row>
    <row r="16" spans="1:14" ht="14" x14ac:dyDescent="0.3">
      <c r="A16" s="74"/>
      <c r="B16" s="75"/>
      <c r="C16" s="75"/>
      <c r="D16" s="75"/>
      <c r="E16" s="75"/>
      <c r="F16" s="75"/>
    </row>
    <row r="17" spans="1:6" ht="14" x14ac:dyDescent="0.3">
      <c r="A17" s="74"/>
      <c r="B17" s="75"/>
      <c r="C17" s="75"/>
      <c r="D17" s="75"/>
      <c r="E17" s="75"/>
      <c r="F17" s="75"/>
    </row>
    <row r="18" spans="1:6" ht="14" x14ac:dyDescent="0.3">
      <c r="A18" s="74"/>
      <c r="B18" s="75"/>
      <c r="C18" s="75"/>
      <c r="D18" s="75"/>
      <c r="E18" s="75"/>
      <c r="F18" s="75"/>
    </row>
    <row r="19" spans="1:6" ht="14" x14ac:dyDescent="0.3">
      <c r="A19" s="74"/>
      <c r="B19" s="75"/>
      <c r="C19" s="75"/>
      <c r="D19" s="75"/>
      <c r="E19" s="75"/>
      <c r="F19" s="75"/>
    </row>
    <row r="20" spans="1:6" ht="14" x14ac:dyDescent="0.3">
      <c r="A20" s="74"/>
      <c r="B20" s="75"/>
      <c r="C20" s="75"/>
      <c r="D20" s="75"/>
      <c r="E20" s="75"/>
      <c r="F20" s="75"/>
    </row>
    <row r="21" spans="1:6" ht="14" x14ac:dyDescent="0.3">
      <c r="A21" s="74"/>
      <c r="B21" s="75"/>
      <c r="C21" s="75"/>
      <c r="D21" s="75"/>
      <c r="E21" s="75"/>
      <c r="F21" s="75"/>
    </row>
    <row r="22" spans="1:6" ht="14" x14ac:dyDescent="0.3">
      <c r="A22" s="74"/>
      <c r="B22" s="75"/>
      <c r="C22" s="75"/>
      <c r="D22" s="75"/>
      <c r="E22" s="75"/>
      <c r="F22" s="75"/>
    </row>
    <row r="23" spans="1:6" ht="14.5" thickBot="1" x14ac:dyDescent="0.35">
      <c r="A23" s="74"/>
      <c r="B23" s="75"/>
      <c r="C23" s="75"/>
      <c r="D23" s="75"/>
      <c r="E23" s="75"/>
      <c r="F23" s="75"/>
    </row>
    <row r="24" spans="1:6" ht="28.5" thickBot="1" x14ac:dyDescent="0.35">
      <c r="A24" s="25" t="s">
        <v>82</v>
      </c>
      <c r="B24" s="18" t="s">
        <v>118</v>
      </c>
      <c r="C24" s="18" t="s">
        <v>70</v>
      </c>
      <c r="D24" s="79"/>
      <c r="E24" s="75"/>
      <c r="F24" s="75"/>
    </row>
    <row r="25" spans="1:6" ht="14" x14ac:dyDescent="0.3">
      <c r="A25" s="27" t="s">
        <v>6</v>
      </c>
      <c r="B25" s="28">
        <v>-6.4985051719452014E-2</v>
      </c>
      <c r="C25" s="66">
        <v>-0.11930594666224958</v>
      </c>
      <c r="D25" s="79"/>
      <c r="E25" s="75"/>
      <c r="F25" s="75"/>
    </row>
    <row r="26" spans="1:6" ht="14" x14ac:dyDescent="0.3">
      <c r="A26" s="27" t="s">
        <v>10</v>
      </c>
      <c r="B26" s="28">
        <v>-6.2029413959372004E-2</v>
      </c>
      <c r="C26" s="66">
        <v>-0.18259372455030487</v>
      </c>
      <c r="D26" s="79"/>
      <c r="E26" s="75"/>
      <c r="F26" s="75"/>
    </row>
    <row r="27" spans="1:6" ht="14" x14ac:dyDescent="0.3">
      <c r="A27" s="27" t="s">
        <v>11</v>
      </c>
      <c r="B27" s="28">
        <v>-9.6954162467118188E-2</v>
      </c>
      <c r="C27" s="66">
        <v>-6.7025577667903735E-2</v>
      </c>
      <c r="D27" s="79"/>
      <c r="E27" s="75"/>
      <c r="F27" s="75"/>
    </row>
    <row r="28" spans="1:6" ht="14" x14ac:dyDescent="0.3">
      <c r="A28" s="27" t="s">
        <v>7</v>
      </c>
      <c r="B28" s="28">
        <v>-3.528102185598192E-2</v>
      </c>
      <c r="C28" s="66">
        <v>-0.12406718723374921</v>
      </c>
      <c r="D28" s="79"/>
      <c r="E28" s="75"/>
      <c r="F28" s="75"/>
    </row>
    <row r="29" spans="1:6" ht="14" x14ac:dyDescent="0.3">
      <c r="A29" s="27" t="s">
        <v>8</v>
      </c>
      <c r="B29" s="28">
        <v>-3.7822441453592037E-2</v>
      </c>
      <c r="C29" s="66">
        <v>-0.14756268142644424</v>
      </c>
      <c r="D29" s="79"/>
      <c r="E29" s="75"/>
      <c r="F29" s="75"/>
    </row>
    <row r="30" spans="1:6" ht="14" x14ac:dyDescent="0.3">
      <c r="A30" s="27" t="s">
        <v>9</v>
      </c>
      <c r="B30" s="28">
        <v>-0.10452703361719762</v>
      </c>
      <c r="C30" s="66">
        <v>-0.12080725888142019</v>
      </c>
      <c r="D30" s="79"/>
      <c r="E30" s="75"/>
      <c r="F30" s="75"/>
    </row>
    <row r="31" spans="1:6" ht="14" x14ac:dyDescent="0.3">
      <c r="A31" s="27" t="s">
        <v>12</v>
      </c>
      <c r="B31" s="28">
        <v>-9.9425035414485441E-2</v>
      </c>
      <c r="C31" s="66">
        <v>-7.026828894266568E-2</v>
      </c>
      <c r="D31" s="79"/>
      <c r="E31" s="75"/>
      <c r="F31" s="75"/>
    </row>
    <row r="32" spans="1:6" ht="28" x14ac:dyDescent="0.3">
      <c r="A32" s="27" t="s">
        <v>5</v>
      </c>
      <c r="B32" s="28">
        <v>-3.6430864812861508E-2</v>
      </c>
      <c r="C32" s="66">
        <v>-0.24591161270112349</v>
      </c>
      <c r="D32" s="79"/>
      <c r="E32" s="75"/>
      <c r="F32" s="75"/>
    </row>
    <row r="33" spans="1:6" ht="14" x14ac:dyDescent="0.3">
      <c r="A33" s="27" t="s">
        <v>109</v>
      </c>
      <c r="B33" s="28">
        <v>-6.3070691551582181E-3</v>
      </c>
      <c r="C33" s="66">
        <v>-7.4995632229675646E-2</v>
      </c>
      <c r="D33" s="79"/>
      <c r="E33" s="75"/>
      <c r="F33" s="75"/>
    </row>
    <row r="34" spans="1:6" ht="14" x14ac:dyDescent="0.3">
      <c r="A34" s="27" t="s">
        <v>0</v>
      </c>
      <c r="B34" s="28">
        <v>-3.5619461397882746E-2</v>
      </c>
      <c r="C34" s="66">
        <v>0.7754078588205422</v>
      </c>
      <c r="D34" s="79"/>
      <c r="E34" s="75"/>
      <c r="F34" s="75"/>
    </row>
    <row r="35" spans="1:6" ht="14" x14ac:dyDescent="0.3">
      <c r="A35" s="27" t="s">
        <v>1</v>
      </c>
      <c r="B35" s="28">
        <v>-2.4749615342816722E-2</v>
      </c>
      <c r="C35" s="66">
        <v>0.25090973118910664</v>
      </c>
      <c r="D35" s="79"/>
      <c r="E35" s="75"/>
      <c r="F35" s="75"/>
    </row>
    <row r="36" spans="1:6" ht="14" x14ac:dyDescent="0.3">
      <c r="A36" s="27" t="s">
        <v>74</v>
      </c>
      <c r="B36" s="28">
        <v>-1.4211076280041812E-2</v>
      </c>
      <c r="C36" s="66">
        <v>0.1179102638239784</v>
      </c>
      <c r="D36" s="79"/>
      <c r="E36" s="75"/>
      <c r="F36" s="75"/>
    </row>
    <row r="37" spans="1:6" ht="14.5" thickBot="1" x14ac:dyDescent="0.35">
      <c r="A37" s="80" t="s">
        <v>54</v>
      </c>
      <c r="B37" s="81">
        <v>-5.3288223489086572E-2</v>
      </c>
      <c r="C37" s="82">
        <v>-7.6487963757005617E-2</v>
      </c>
      <c r="D37" s="79"/>
      <c r="E37" s="75"/>
      <c r="F37" s="75"/>
    </row>
    <row r="38" spans="1:6" ht="14" x14ac:dyDescent="0.3">
      <c r="A38" s="74"/>
      <c r="B38" s="75"/>
      <c r="C38" s="75"/>
      <c r="D38" s="79"/>
      <c r="E38" s="75"/>
      <c r="F38" s="75"/>
    </row>
    <row r="39" spans="1:6" ht="14" x14ac:dyDescent="0.3">
      <c r="A39" s="55" t="s">
        <v>127</v>
      </c>
      <c r="B39" s="75"/>
      <c r="C39" s="75"/>
      <c r="D39" s="79"/>
      <c r="E39" s="75"/>
      <c r="F39" s="75"/>
    </row>
  </sheetData>
  <autoFilter ref="A24:C24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5"/>
  <sheetViews>
    <sheetView zoomScale="80" workbookViewId="0">
      <selection activeCell="B3" sqref="B3"/>
    </sheetView>
  </sheetViews>
  <sheetFormatPr defaultColWidth="9.1796875" defaultRowHeight="14" x14ac:dyDescent="0.25"/>
  <cols>
    <col min="1" max="1" width="4.7265625" style="31" customWidth="1"/>
    <col min="2" max="2" width="46" style="29" bestFit="1" customWidth="1"/>
    <col min="3" max="4" width="12.7265625" style="31" customWidth="1"/>
    <col min="5" max="5" width="18.7265625" style="6" bestFit="1" customWidth="1"/>
    <col min="6" max="6" width="14.7265625" style="12" customWidth="1"/>
    <col min="7" max="7" width="14.7265625" style="6" customWidth="1"/>
    <col min="8" max="8" width="12.7265625" style="12" customWidth="1"/>
    <col min="9" max="9" width="39.1796875" style="29" bestFit="1" customWidth="1"/>
    <col min="10" max="10" width="34.7265625" style="29" customWidth="1"/>
    <col min="11" max="11" width="35.81640625" style="29" customWidth="1"/>
    <col min="12" max="16384" width="9.1796875" style="29"/>
  </cols>
  <sheetData>
    <row r="1" spans="1:11" ht="16" thickBot="1" x14ac:dyDescent="0.3">
      <c r="A1" s="175" t="s">
        <v>104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1" ht="28.5" thickBot="1" x14ac:dyDescent="0.3">
      <c r="A2" s="15" t="s">
        <v>41</v>
      </c>
      <c r="B2" s="48" t="s">
        <v>26</v>
      </c>
      <c r="C2" s="18" t="s">
        <v>36</v>
      </c>
      <c r="D2" s="18" t="s">
        <v>37</v>
      </c>
      <c r="E2" s="17" t="s">
        <v>42</v>
      </c>
      <c r="F2" s="17" t="s">
        <v>63</v>
      </c>
      <c r="G2" s="17" t="s">
        <v>64</v>
      </c>
      <c r="H2" s="18" t="s">
        <v>65</v>
      </c>
      <c r="I2" s="18" t="s">
        <v>16</v>
      </c>
      <c r="J2" s="18" t="s">
        <v>17</v>
      </c>
    </row>
    <row r="3" spans="1:11" ht="14.25" customHeight="1" x14ac:dyDescent="0.25">
      <c r="A3" s="21">
        <v>1</v>
      </c>
      <c r="B3" s="87" t="s">
        <v>81</v>
      </c>
      <c r="C3" s="113" t="s">
        <v>39</v>
      </c>
      <c r="D3" s="114" t="s">
        <v>38</v>
      </c>
      <c r="E3" s="88">
        <v>12278003.199999999</v>
      </c>
      <c r="F3" s="89">
        <v>178091</v>
      </c>
      <c r="G3" s="88">
        <v>68.942300284685913</v>
      </c>
      <c r="H3" s="53">
        <v>100</v>
      </c>
      <c r="I3" s="87" t="s">
        <v>98</v>
      </c>
      <c r="J3" s="90" t="s">
        <v>75</v>
      </c>
      <c r="K3" s="49"/>
    </row>
    <row r="4" spans="1:11" x14ac:dyDescent="0.25">
      <c r="A4" s="21">
        <v>2</v>
      </c>
      <c r="B4" s="87" t="s">
        <v>113</v>
      </c>
      <c r="C4" s="113" t="s">
        <v>39</v>
      </c>
      <c r="D4" s="114" t="s">
        <v>38</v>
      </c>
      <c r="E4" s="88">
        <v>1061423.0301000001</v>
      </c>
      <c r="F4" s="89">
        <v>648</v>
      </c>
      <c r="G4" s="88">
        <v>1637.9985032407408</v>
      </c>
      <c r="H4" s="53">
        <v>5000</v>
      </c>
      <c r="I4" s="87" t="s">
        <v>23</v>
      </c>
      <c r="J4" s="90" t="s">
        <v>35</v>
      </c>
      <c r="K4" s="50"/>
    </row>
    <row r="5" spans="1:11" ht="14.5" thickBot="1" x14ac:dyDescent="0.3">
      <c r="A5" s="176" t="s">
        <v>49</v>
      </c>
      <c r="B5" s="177"/>
      <c r="C5" s="115" t="s">
        <v>50</v>
      </c>
      <c r="D5" s="115" t="s">
        <v>50</v>
      </c>
      <c r="E5" s="102">
        <f>SUM(E3:E4)</f>
        <v>13339426.230099998</v>
      </c>
      <c r="F5" s="103">
        <f>SUM(F3:F4)</f>
        <v>178739</v>
      </c>
      <c r="G5" s="115" t="s">
        <v>50</v>
      </c>
      <c r="H5" s="115" t="s">
        <v>50</v>
      </c>
      <c r="I5" s="115" t="s">
        <v>50</v>
      </c>
      <c r="J5" s="116" t="s">
        <v>50</v>
      </c>
    </row>
  </sheetData>
  <mergeCells count="2">
    <mergeCell ref="A1:J1"/>
    <mergeCell ref="A5:B5"/>
  </mergeCells>
  <phoneticPr fontId="11" type="noConversion"/>
  <hyperlinks>
    <hyperlink ref="J5" r:id="rId1" display="http://www.kinto.com/"/>
  </hyperlinks>
  <pageMargins left="0.75" right="0.75" top="1" bottom="1" header="0.5" footer="0.5"/>
  <pageSetup paperSize="9" scale="63" orientation="landscape" verticalDpi="12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J11"/>
  <sheetViews>
    <sheetView zoomScale="80" workbookViewId="0">
      <selection activeCell="E4" activeCellId="1" sqref="B4:B5 E4:E5"/>
    </sheetView>
  </sheetViews>
  <sheetFormatPr defaultColWidth="9.1796875" defaultRowHeight="14" x14ac:dyDescent="0.25"/>
  <cols>
    <col min="1" max="1" width="4.453125" style="31" customWidth="1"/>
    <col min="2" max="2" width="46.7265625" style="31" customWidth="1"/>
    <col min="3" max="4" width="14.7265625" style="30" customWidth="1"/>
    <col min="5" max="8" width="12.7265625" style="31" customWidth="1"/>
    <col min="9" max="9" width="16.1796875" style="31" bestFit="1" customWidth="1"/>
    <col min="10" max="10" width="19.1796875" style="31" customWidth="1"/>
    <col min="11" max="16384" width="9.1796875" style="31"/>
  </cols>
  <sheetData>
    <row r="1" spans="1:10" s="51" customFormat="1" ht="16" thickBot="1" x14ac:dyDescent="0.3">
      <c r="A1" s="187" t="s">
        <v>96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s="22" customFormat="1" ht="15.75" customHeight="1" thickBot="1" x14ac:dyDescent="0.3">
      <c r="A2" s="180" t="s">
        <v>41</v>
      </c>
      <c r="B2" s="106"/>
      <c r="C2" s="107"/>
      <c r="D2" s="108"/>
      <c r="E2" s="182" t="s">
        <v>67</v>
      </c>
      <c r="F2" s="182"/>
      <c r="G2" s="182"/>
      <c r="H2" s="182"/>
      <c r="I2" s="182"/>
      <c r="J2" s="182"/>
    </row>
    <row r="3" spans="1:10" s="22" customFormat="1" ht="56.5" thickBot="1" x14ac:dyDescent="0.3">
      <c r="A3" s="181"/>
      <c r="B3" s="109" t="s">
        <v>26</v>
      </c>
      <c r="C3" s="26" t="s">
        <v>13</v>
      </c>
      <c r="D3" s="26" t="s">
        <v>14</v>
      </c>
      <c r="E3" s="17" t="s">
        <v>92</v>
      </c>
      <c r="F3" s="17" t="s">
        <v>101</v>
      </c>
      <c r="G3" s="17" t="s">
        <v>105</v>
      </c>
      <c r="H3" s="17" t="s">
        <v>106</v>
      </c>
      <c r="I3" s="17" t="s">
        <v>51</v>
      </c>
      <c r="J3" s="17" t="s">
        <v>93</v>
      </c>
    </row>
    <row r="4" spans="1:10" s="22" customFormat="1" collapsed="1" x14ac:dyDescent="0.25">
      <c r="A4" s="21">
        <v>1</v>
      </c>
      <c r="B4" s="27" t="s">
        <v>113</v>
      </c>
      <c r="C4" s="110">
        <v>38945</v>
      </c>
      <c r="D4" s="110">
        <v>39016</v>
      </c>
      <c r="E4" s="104">
        <v>-7.5179367868799529E-2</v>
      </c>
      <c r="F4" s="104">
        <v>-6.8193859749522967E-2</v>
      </c>
      <c r="G4" s="104">
        <v>4.933600142204142E-2</v>
      </c>
      <c r="H4" s="104">
        <v>7.6624352169077037E-2</v>
      </c>
      <c r="I4" s="104">
        <v>-0.67240029935184908</v>
      </c>
      <c r="J4" s="111">
        <v>-8.7544883894497105E-2</v>
      </c>
    </row>
    <row r="5" spans="1:10" s="22" customFormat="1" collapsed="1" x14ac:dyDescent="0.25">
      <c r="A5" s="21">
        <v>2</v>
      </c>
      <c r="B5" s="27" t="s">
        <v>81</v>
      </c>
      <c r="C5" s="110">
        <v>40555</v>
      </c>
      <c r="D5" s="110">
        <v>40626</v>
      </c>
      <c r="E5" s="104">
        <v>-3.4743128080783059E-2</v>
      </c>
      <c r="F5" s="104">
        <v>-3.7774826977492459E-3</v>
      </c>
      <c r="G5" s="104">
        <v>0.1740738267803319</v>
      </c>
      <c r="H5" s="104">
        <v>0.34020784485589983</v>
      </c>
      <c r="I5" s="104">
        <v>-0.3105769971531176</v>
      </c>
      <c r="J5" s="111">
        <v>-4.6737011697176589E-2</v>
      </c>
    </row>
    <row r="6" spans="1:10" s="22" customFormat="1" ht="14.5" collapsed="1" thickBot="1" x14ac:dyDescent="0.3">
      <c r="A6" s="21"/>
      <c r="B6" s="156" t="s">
        <v>108</v>
      </c>
      <c r="C6" s="157" t="s">
        <v>50</v>
      </c>
      <c r="D6" s="157" t="s">
        <v>50</v>
      </c>
      <c r="E6" s="158">
        <f>AVERAGE(E4:E5)</f>
        <v>-5.4961247974791294E-2</v>
      </c>
      <c r="F6" s="158">
        <f>AVERAGE(F4:F5)</f>
        <v>-3.5985671223636106E-2</v>
      </c>
      <c r="G6" s="158">
        <f>AVERAGE(G4:G5)</f>
        <v>0.11170491410118666</v>
      </c>
      <c r="H6" s="158">
        <f>AVERAGE(H4:H5)</f>
        <v>0.20841609851248843</v>
      </c>
      <c r="I6" s="158">
        <f>AVERAGE(I4:I5)</f>
        <v>-0.49148864825248334</v>
      </c>
      <c r="J6" s="157" t="s">
        <v>50</v>
      </c>
    </row>
    <row r="7" spans="1:10" s="22" customFormat="1" x14ac:dyDescent="0.25">
      <c r="A7" s="189" t="s">
        <v>94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s="22" customFormat="1" ht="15.75" customHeight="1" x14ac:dyDescent="0.25">
      <c r="C8" s="65"/>
      <c r="D8" s="65"/>
    </row>
    <row r="9" spans="1:10" x14ac:dyDescent="0.25">
      <c r="B9" s="29"/>
      <c r="C9" s="112"/>
      <c r="E9" s="112"/>
      <c r="F9" s="112"/>
      <c r="G9" s="112"/>
      <c r="H9" s="112"/>
    </row>
    <row r="10" spans="1:10" x14ac:dyDescent="0.25">
      <c r="B10" s="29"/>
      <c r="C10" s="112"/>
      <c r="E10" s="112"/>
    </row>
    <row r="11" spans="1:10" x14ac:dyDescent="0.25">
      <c r="E11" s="112"/>
      <c r="F11" s="112"/>
    </row>
  </sheetData>
  <mergeCells count="4">
    <mergeCell ref="A1:J1"/>
    <mergeCell ref="A2:A3"/>
    <mergeCell ref="E2:J2"/>
    <mergeCell ref="A7:J7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118"/>
  <sheetViews>
    <sheetView zoomScale="80" workbookViewId="0">
      <selection activeCell="D5" sqref="D5"/>
    </sheetView>
  </sheetViews>
  <sheetFormatPr defaultColWidth="9.1796875" defaultRowHeight="14" x14ac:dyDescent="0.25"/>
  <cols>
    <col min="1" max="1" width="4" style="20" customWidth="1"/>
    <col min="2" max="2" width="50.7265625" style="20" customWidth="1"/>
    <col min="3" max="3" width="24.7265625" style="20" customWidth="1"/>
    <col min="4" max="4" width="24.7265625" style="52" customWidth="1"/>
    <col min="5" max="7" width="24.7265625" style="20" customWidth="1"/>
    <col min="8" max="16384" width="9.1796875" style="20"/>
  </cols>
  <sheetData>
    <row r="1" spans="1:7" s="29" customFormat="1" ht="16" thickBot="1" x14ac:dyDescent="0.3">
      <c r="A1" s="184" t="s">
        <v>90</v>
      </c>
      <c r="B1" s="184"/>
      <c r="C1" s="184"/>
      <c r="D1" s="184"/>
      <c r="E1" s="184"/>
      <c r="F1" s="184"/>
      <c r="G1" s="184"/>
    </row>
    <row r="2" spans="1:7" s="29" customFormat="1" ht="15.75" customHeight="1" thickBot="1" x14ac:dyDescent="0.3">
      <c r="A2" s="193" t="s">
        <v>41</v>
      </c>
      <c r="B2" s="94"/>
      <c r="C2" s="185" t="s">
        <v>27</v>
      </c>
      <c r="D2" s="190"/>
      <c r="E2" s="191" t="s">
        <v>66</v>
      </c>
      <c r="F2" s="192"/>
      <c r="G2" s="95"/>
    </row>
    <row r="3" spans="1:7" s="29" customFormat="1" ht="42.5" thickBot="1" x14ac:dyDescent="0.3">
      <c r="A3" s="181"/>
      <c r="B3" s="35" t="s">
        <v>26</v>
      </c>
      <c r="C3" s="35" t="s">
        <v>52</v>
      </c>
      <c r="D3" s="35" t="s">
        <v>29</v>
      </c>
      <c r="E3" s="35" t="s">
        <v>30</v>
      </c>
      <c r="F3" s="35" t="s">
        <v>29</v>
      </c>
      <c r="G3" s="36" t="s">
        <v>100</v>
      </c>
    </row>
    <row r="4" spans="1:7" s="29" customFormat="1" x14ac:dyDescent="0.25">
      <c r="A4" s="21">
        <v>1</v>
      </c>
      <c r="B4" s="37" t="s">
        <v>113</v>
      </c>
      <c r="C4" s="38">
        <v>-86.283879999999897</v>
      </c>
      <c r="D4" s="104">
        <v>-7.5179367868824606E-2</v>
      </c>
      <c r="E4" s="39">
        <v>0</v>
      </c>
      <c r="F4" s="104">
        <v>0</v>
      </c>
      <c r="G4" s="40">
        <v>0</v>
      </c>
    </row>
    <row r="5" spans="1:7" s="29" customFormat="1" x14ac:dyDescent="0.25">
      <c r="A5" s="21">
        <v>2</v>
      </c>
      <c r="B5" s="37" t="s">
        <v>81</v>
      </c>
      <c r="C5" s="38">
        <v>-891.90013000000079</v>
      </c>
      <c r="D5" s="104">
        <v>-6.7722602638116774E-2</v>
      </c>
      <c r="E5" s="39">
        <v>-6300</v>
      </c>
      <c r="F5" s="104">
        <v>-3.4166526565830219E-2</v>
      </c>
      <c r="G5" s="40">
        <v>-433.0554769267477</v>
      </c>
    </row>
    <row r="6" spans="1:7" s="29" customFormat="1" ht="14.5" thickBot="1" x14ac:dyDescent="0.3">
      <c r="A6" s="119"/>
      <c r="B6" s="96" t="s">
        <v>49</v>
      </c>
      <c r="C6" s="97">
        <v>-978.18401000000063</v>
      </c>
      <c r="D6" s="101">
        <v>-6.8320340726998899E-2</v>
      </c>
      <c r="E6" s="98">
        <v>-6300</v>
      </c>
      <c r="F6" s="101">
        <v>-3.4046876604391506E-2</v>
      </c>
      <c r="G6" s="120">
        <v>-433.0554769267477</v>
      </c>
    </row>
    <row r="7" spans="1:7" s="29" customFormat="1" x14ac:dyDescent="0.25">
      <c r="D7" s="6"/>
    </row>
    <row r="8" spans="1:7" s="29" customFormat="1" x14ac:dyDescent="0.25">
      <c r="D8" s="6"/>
    </row>
    <row r="9" spans="1:7" s="29" customFormat="1" x14ac:dyDescent="0.25">
      <c r="D9" s="6"/>
    </row>
    <row r="10" spans="1:7" s="29" customFormat="1" x14ac:dyDescent="0.25">
      <c r="D10" s="6"/>
    </row>
    <row r="11" spans="1:7" s="29" customFormat="1" x14ac:dyDescent="0.25">
      <c r="D11" s="6"/>
    </row>
    <row r="12" spans="1:7" s="29" customFormat="1" x14ac:dyDescent="0.25">
      <c r="D12" s="6"/>
    </row>
    <row r="13" spans="1:7" s="29" customFormat="1" x14ac:dyDescent="0.25">
      <c r="D13" s="6"/>
    </row>
    <row r="14" spans="1:7" s="29" customFormat="1" x14ac:dyDescent="0.25">
      <c r="D14" s="6"/>
    </row>
    <row r="15" spans="1:7" s="29" customFormat="1" x14ac:dyDescent="0.25">
      <c r="D15" s="6"/>
    </row>
    <row r="16" spans="1:7" s="29" customFormat="1" x14ac:dyDescent="0.25">
      <c r="D16" s="6"/>
    </row>
    <row r="17" spans="2:5" s="29" customFormat="1" x14ac:dyDescent="0.25">
      <c r="D17" s="6"/>
    </row>
    <row r="18" spans="2:5" s="29" customFormat="1" x14ac:dyDescent="0.25">
      <c r="D18" s="6"/>
    </row>
    <row r="19" spans="2:5" s="29" customFormat="1" x14ac:dyDescent="0.25">
      <c r="D19" s="6"/>
    </row>
    <row r="20" spans="2:5" s="29" customFormat="1" x14ac:dyDescent="0.25">
      <c r="D20" s="6"/>
    </row>
    <row r="21" spans="2:5" s="29" customFormat="1" x14ac:dyDescent="0.25">
      <c r="D21" s="6"/>
    </row>
    <row r="22" spans="2:5" s="29" customFormat="1" x14ac:dyDescent="0.25">
      <c r="D22" s="6"/>
    </row>
    <row r="23" spans="2:5" s="29" customFormat="1" x14ac:dyDescent="0.25">
      <c r="D23" s="6"/>
    </row>
    <row r="24" spans="2:5" s="29" customFormat="1" x14ac:dyDescent="0.25">
      <c r="D24" s="6"/>
    </row>
    <row r="25" spans="2:5" s="29" customFormat="1" x14ac:dyDescent="0.25">
      <c r="D25" s="6"/>
    </row>
    <row r="26" spans="2:5" s="29" customFormat="1" x14ac:dyDescent="0.25">
      <c r="D26" s="6"/>
    </row>
    <row r="27" spans="2:5" s="29" customFormat="1" x14ac:dyDescent="0.25">
      <c r="D27" s="6"/>
    </row>
    <row r="28" spans="2:5" s="29" customFormat="1" ht="14.5" thickBot="1" x14ac:dyDescent="0.3">
      <c r="B28" s="84"/>
      <c r="C28" s="84"/>
      <c r="D28" s="85"/>
      <c r="E28" s="84"/>
    </row>
    <row r="29" spans="2:5" s="29" customFormat="1" x14ac:dyDescent="0.25"/>
    <row r="30" spans="2:5" s="29" customFormat="1" x14ac:dyDescent="0.25"/>
    <row r="31" spans="2:5" s="29" customFormat="1" x14ac:dyDescent="0.25"/>
    <row r="32" spans="2:5" s="29" customFormat="1" x14ac:dyDescent="0.25"/>
    <row r="33" spans="2:6" s="29" customFormat="1" x14ac:dyDescent="0.25"/>
    <row r="34" spans="2:6" s="29" customFormat="1" ht="28.5" thickBot="1" x14ac:dyDescent="0.3">
      <c r="B34" s="47" t="s">
        <v>26</v>
      </c>
      <c r="C34" s="35" t="s">
        <v>56</v>
      </c>
      <c r="D34" s="35" t="s">
        <v>57</v>
      </c>
      <c r="E34" s="36" t="s">
        <v>53</v>
      </c>
    </row>
    <row r="35" spans="2:6" s="29" customFormat="1" x14ac:dyDescent="0.25">
      <c r="B35" s="132" t="str">
        <f t="shared" ref="B35:D36" si="0">B4</f>
        <v>ТАСК Універсал</v>
      </c>
      <c r="C35" s="133">
        <f t="shared" si="0"/>
        <v>-86.283879999999897</v>
      </c>
      <c r="D35" s="160">
        <f t="shared" si="0"/>
        <v>-7.5179367868824606E-2</v>
      </c>
      <c r="E35" s="134">
        <f>G4</f>
        <v>0</v>
      </c>
    </row>
    <row r="36" spans="2:6" s="29" customFormat="1" x14ac:dyDescent="0.25">
      <c r="B36" s="37" t="str">
        <f t="shared" si="0"/>
        <v>Індекс Української Біржі</v>
      </c>
      <c r="C36" s="38">
        <f t="shared" si="0"/>
        <v>-891.90013000000079</v>
      </c>
      <c r="D36" s="161">
        <f t="shared" si="0"/>
        <v>-6.7722602638116774E-2</v>
      </c>
      <c r="E36" s="40">
        <f>G5</f>
        <v>-433.0554769267477</v>
      </c>
    </row>
    <row r="37" spans="2:6" x14ac:dyDescent="0.25">
      <c r="B37" s="37"/>
      <c r="C37" s="38"/>
      <c r="D37" s="161"/>
      <c r="E37" s="40"/>
      <c r="F37" s="19"/>
    </row>
    <row r="38" spans="2:6" x14ac:dyDescent="0.25">
      <c r="B38" s="37"/>
      <c r="C38" s="38"/>
      <c r="D38" s="161"/>
      <c r="E38" s="40"/>
      <c r="F38" s="19"/>
    </row>
    <row r="39" spans="2:6" x14ac:dyDescent="0.25">
      <c r="B39" s="29"/>
      <c r="C39" s="162"/>
      <c r="D39" s="6"/>
      <c r="F39" s="19"/>
    </row>
    <row r="40" spans="2:6" x14ac:dyDescent="0.25">
      <c r="B40" s="29"/>
      <c r="C40" s="29"/>
      <c r="D40" s="6"/>
      <c r="F40" s="19"/>
    </row>
    <row r="41" spans="2:6" x14ac:dyDescent="0.25">
      <c r="B41" s="29"/>
      <c r="C41" s="29"/>
      <c r="D41" s="6"/>
      <c r="F41" s="19"/>
    </row>
    <row r="42" spans="2:6" x14ac:dyDescent="0.25">
      <c r="B42" s="29"/>
      <c r="C42" s="29"/>
      <c r="D42" s="6"/>
      <c r="F42" s="19"/>
    </row>
    <row r="43" spans="2:6" x14ac:dyDescent="0.25">
      <c r="B43" s="29"/>
      <c r="C43" s="29"/>
      <c r="D43" s="6"/>
      <c r="F43" s="19"/>
    </row>
    <row r="44" spans="2:6" x14ac:dyDescent="0.25">
      <c r="B44" s="29"/>
      <c r="C44" s="29"/>
      <c r="D44" s="6"/>
      <c r="F44" s="19"/>
    </row>
    <row r="45" spans="2:6" x14ac:dyDescent="0.25">
      <c r="B45" s="29"/>
      <c r="C45" s="29"/>
      <c r="D45" s="6"/>
      <c r="F45" s="19"/>
    </row>
    <row r="46" spans="2:6" x14ac:dyDescent="0.25">
      <c r="B46" s="29"/>
      <c r="C46" s="29"/>
      <c r="D46" s="6"/>
    </row>
    <row r="47" spans="2:6" x14ac:dyDescent="0.25">
      <c r="B47" s="29"/>
      <c r="C47" s="29"/>
      <c r="D47" s="6"/>
    </row>
    <row r="48" spans="2:6" x14ac:dyDescent="0.25">
      <c r="B48" s="29"/>
      <c r="C48" s="29"/>
      <c r="D48" s="6"/>
    </row>
    <row r="49" spans="2:4" x14ac:dyDescent="0.25">
      <c r="B49" s="29"/>
      <c r="C49" s="29"/>
      <c r="D49" s="6"/>
    </row>
    <row r="50" spans="2:4" x14ac:dyDescent="0.25">
      <c r="B50" s="29"/>
      <c r="C50" s="29"/>
      <c r="D50" s="6"/>
    </row>
    <row r="51" spans="2:4" x14ac:dyDescent="0.25">
      <c r="B51" s="29"/>
      <c r="C51" s="29"/>
      <c r="D51" s="6"/>
    </row>
    <row r="52" spans="2:4" x14ac:dyDescent="0.25">
      <c r="B52" s="29"/>
      <c r="C52" s="29"/>
      <c r="D52" s="6"/>
    </row>
    <row r="53" spans="2:4" x14ac:dyDescent="0.25">
      <c r="B53" s="29"/>
      <c r="C53" s="29"/>
      <c r="D53" s="6"/>
    </row>
    <row r="54" spans="2:4" x14ac:dyDescent="0.25">
      <c r="B54" s="29"/>
      <c r="C54" s="29"/>
      <c r="D54" s="6"/>
    </row>
    <row r="55" spans="2:4" x14ac:dyDescent="0.25">
      <c r="B55" s="29"/>
      <c r="C55" s="29"/>
      <c r="D55" s="6"/>
    </row>
    <row r="56" spans="2:4" x14ac:dyDescent="0.25">
      <c r="B56" s="29"/>
      <c r="C56" s="29"/>
      <c r="D56" s="6"/>
    </row>
    <row r="57" spans="2:4" x14ac:dyDescent="0.25">
      <c r="B57" s="29"/>
      <c r="C57" s="29"/>
      <c r="D57" s="6"/>
    </row>
    <row r="58" spans="2:4" x14ac:dyDescent="0.25">
      <c r="B58" s="29"/>
      <c r="C58" s="29"/>
      <c r="D58" s="6"/>
    </row>
    <row r="59" spans="2:4" x14ac:dyDescent="0.25">
      <c r="B59" s="29"/>
      <c r="C59" s="29"/>
      <c r="D59" s="6"/>
    </row>
    <row r="60" spans="2:4" x14ac:dyDescent="0.25">
      <c r="B60" s="29"/>
      <c r="C60" s="29"/>
      <c r="D60" s="6"/>
    </row>
    <row r="61" spans="2:4" x14ac:dyDescent="0.25">
      <c r="B61" s="29"/>
      <c r="C61" s="29"/>
      <c r="D61" s="6"/>
    </row>
    <row r="62" spans="2:4" x14ac:dyDescent="0.25">
      <c r="B62" s="29"/>
      <c r="C62" s="29"/>
      <c r="D62" s="6"/>
    </row>
    <row r="63" spans="2:4" x14ac:dyDescent="0.25">
      <c r="B63" s="29"/>
      <c r="C63" s="29"/>
      <c r="D63" s="6"/>
    </row>
    <row r="64" spans="2:4" x14ac:dyDescent="0.25">
      <c r="B64" s="29"/>
      <c r="C64" s="29"/>
      <c r="D64" s="6"/>
    </row>
    <row r="65" spans="2:4" x14ac:dyDescent="0.25">
      <c r="B65" s="29"/>
      <c r="C65" s="29"/>
      <c r="D65" s="6"/>
    </row>
    <row r="66" spans="2:4" x14ac:dyDescent="0.25">
      <c r="B66" s="29"/>
      <c r="C66" s="29"/>
      <c r="D66" s="6"/>
    </row>
    <row r="67" spans="2:4" x14ac:dyDescent="0.25">
      <c r="B67" s="29"/>
      <c r="C67" s="29"/>
      <c r="D67" s="6"/>
    </row>
    <row r="68" spans="2:4" x14ac:dyDescent="0.25">
      <c r="B68" s="29"/>
      <c r="C68" s="29"/>
      <c r="D68" s="6"/>
    </row>
    <row r="69" spans="2:4" x14ac:dyDescent="0.25">
      <c r="B69" s="29"/>
      <c r="C69" s="29"/>
      <c r="D69" s="6"/>
    </row>
    <row r="70" spans="2:4" x14ac:dyDescent="0.25">
      <c r="B70" s="29"/>
      <c r="C70" s="29"/>
      <c r="D70" s="6"/>
    </row>
    <row r="71" spans="2:4" x14ac:dyDescent="0.25">
      <c r="B71" s="29"/>
      <c r="C71" s="29"/>
      <c r="D71" s="6"/>
    </row>
    <row r="72" spans="2:4" x14ac:dyDescent="0.25">
      <c r="B72" s="29"/>
      <c r="C72" s="29"/>
      <c r="D72" s="6"/>
    </row>
    <row r="73" spans="2:4" x14ac:dyDescent="0.25">
      <c r="B73" s="29"/>
      <c r="C73" s="29"/>
      <c r="D73" s="6"/>
    </row>
    <row r="74" spans="2:4" x14ac:dyDescent="0.25">
      <c r="B74" s="29"/>
      <c r="C74" s="29"/>
      <c r="D74" s="6"/>
    </row>
    <row r="75" spans="2:4" x14ac:dyDescent="0.25">
      <c r="B75" s="29"/>
      <c r="C75" s="29"/>
      <c r="D75" s="6"/>
    </row>
    <row r="76" spans="2:4" x14ac:dyDescent="0.25">
      <c r="B76" s="29"/>
      <c r="C76" s="29"/>
      <c r="D76" s="6"/>
    </row>
    <row r="77" spans="2:4" x14ac:dyDescent="0.25">
      <c r="B77" s="29"/>
      <c r="C77" s="29"/>
      <c r="D77" s="6"/>
    </row>
    <row r="78" spans="2:4" x14ac:dyDescent="0.25">
      <c r="B78" s="29"/>
      <c r="C78" s="29"/>
      <c r="D78" s="6"/>
    </row>
    <row r="79" spans="2:4" x14ac:dyDescent="0.25">
      <c r="B79" s="29"/>
      <c r="C79" s="29"/>
      <c r="D79" s="6"/>
    </row>
    <row r="80" spans="2:4" x14ac:dyDescent="0.25">
      <c r="B80" s="29"/>
      <c r="C80" s="29"/>
      <c r="D80" s="6"/>
    </row>
    <row r="81" spans="2:4" x14ac:dyDescent="0.25">
      <c r="B81" s="29"/>
      <c r="C81" s="29"/>
      <c r="D81" s="6"/>
    </row>
    <row r="82" spans="2:4" x14ac:dyDescent="0.25">
      <c r="B82" s="29"/>
      <c r="C82" s="29"/>
      <c r="D82" s="6"/>
    </row>
    <row r="83" spans="2:4" x14ac:dyDescent="0.25">
      <c r="B83" s="29"/>
      <c r="C83" s="29"/>
      <c r="D83" s="6"/>
    </row>
    <row r="84" spans="2:4" x14ac:dyDescent="0.25">
      <c r="B84" s="29"/>
      <c r="C84" s="29"/>
      <c r="D84" s="6"/>
    </row>
    <row r="85" spans="2:4" x14ac:dyDescent="0.25">
      <c r="B85" s="29"/>
      <c r="C85" s="29"/>
      <c r="D85" s="6"/>
    </row>
    <row r="86" spans="2:4" x14ac:dyDescent="0.25">
      <c r="B86" s="29"/>
      <c r="C86" s="29"/>
      <c r="D86" s="6"/>
    </row>
    <row r="87" spans="2:4" x14ac:dyDescent="0.25">
      <c r="B87" s="29"/>
      <c r="C87" s="29"/>
      <c r="D87" s="6"/>
    </row>
    <row r="88" spans="2:4" x14ac:dyDescent="0.25">
      <c r="B88" s="29"/>
      <c r="C88" s="29"/>
      <c r="D88" s="6"/>
    </row>
    <row r="89" spans="2:4" x14ac:dyDescent="0.25">
      <c r="B89" s="29"/>
      <c r="C89" s="29"/>
      <c r="D89" s="6"/>
    </row>
    <row r="90" spans="2:4" x14ac:dyDescent="0.25">
      <c r="B90" s="29"/>
      <c r="C90" s="29"/>
      <c r="D90" s="6"/>
    </row>
    <row r="91" spans="2:4" x14ac:dyDescent="0.25">
      <c r="B91" s="29"/>
      <c r="C91" s="29"/>
      <c r="D91" s="6"/>
    </row>
    <row r="92" spans="2:4" x14ac:dyDescent="0.25">
      <c r="B92" s="29"/>
      <c r="C92" s="29"/>
      <c r="D92" s="6"/>
    </row>
    <row r="93" spans="2:4" x14ac:dyDescent="0.25">
      <c r="B93" s="29"/>
      <c r="C93" s="29"/>
      <c r="D93" s="6"/>
    </row>
    <row r="94" spans="2:4" x14ac:dyDescent="0.25">
      <c r="B94" s="29"/>
      <c r="C94" s="29"/>
      <c r="D94" s="6"/>
    </row>
    <row r="95" spans="2:4" x14ac:dyDescent="0.25">
      <c r="B95" s="29"/>
      <c r="C95" s="29"/>
      <c r="D95" s="6"/>
    </row>
    <row r="96" spans="2:4" x14ac:dyDescent="0.25">
      <c r="B96" s="29"/>
      <c r="C96" s="29"/>
      <c r="D96" s="6"/>
    </row>
    <row r="97" spans="2:4" x14ac:dyDescent="0.25">
      <c r="B97" s="29"/>
      <c r="C97" s="29"/>
      <c r="D97" s="6"/>
    </row>
    <row r="98" spans="2:4" x14ac:dyDescent="0.25">
      <c r="B98" s="29"/>
      <c r="C98" s="29"/>
      <c r="D98" s="6"/>
    </row>
    <row r="99" spans="2:4" x14ac:dyDescent="0.25">
      <c r="B99" s="29"/>
      <c r="C99" s="29"/>
      <c r="D99" s="6"/>
    </row>
    <row r="100" spans="2:4" x14ac:dyDescent="0.25">
      <c r="B100" s="29"/>
      <c r="C100" s="29"/>
      <c r="D100" s="6"/>
    </row>
    <row r="101" spans="2:4" x14ac:dyDescent="0.25">
      <c r="B101" s="29"/>
      <c r="C101" s="29"/>
      <c r="D101" s="6"/>
    </row>
    <row r="102" spans="2:4" x14ac:dyDescent="0.25">
      <c r="B102" s="29"/>
      <c r="C102" s="29"/>
      <c r="D102" s="6"/>
    </row>
    <row r="103" spans="2:4" x14ac:dyDescent="0.25">
      <c r="B103" s="29"/>
      <c r="C103" s="29"/>
      <c r="D103" s="6"/>
    </row>
    <row r="104" spans="2:4" x14ac:dyDescent="0.25">
      <c r="B104" s="29"/>
      <c r="C104" s="29"/>
      <c r="D104" s="6"/>
    </row>
    <row r="105" spans="2:4" x14ac:dyDescent="0.25">
      <c r="B105" s="29"/>
      <c r="C105" s="29"/>
      <c r="D105" s="6"/>
    </row>
    <row r="106" spans="2:4" x14ac:dyDescent="0.25">
      <c r="B106" s="29"/>
      <c r="C106" s="29"/>
      <c r="D106" s="6"/>
    </row>
    <row r="107" spans="2:4" x14ac:dyDescent="0.25">
      <c r="B107" s="29"/>
      <c r="C107" s="29"/>
      <c r="D107" s="6"/>
    </row>
    <row r="108" spans="2:4" x14ac:dyDescent="0.25">
      <c r="B108" s="29"/>
      <c r="C108" s="29"/>
      <c r="D108" s="6"/>
    </row>
    <row r="109" spans="2:4" x14ac:dyDescent="0.25">
      <c r="B109" s="29"/>
      <c r="C109" s="29"/>
      <c r="D109" s="6"/>
    </row>
    <row r="110" spans="2:4" x14ac:dyDescent="0.25">
      <c r="B110" s="29"/>
      <c r="C110" s="29"/>
      <c r="D110" s="6"/>
    </row>
    <row r="111" spans="2:4" x14ac:dyDescent="0.25">
      <c r="B111" s="29"/>
      <c r="C111" s="29"/>
      <c r="D111" s="6"/>
    </row>
    <row r="112" spans="2:4" x14ac:dyDescent="0.25">
      <c r="B112" s="29"/>
      <c r="C112" s="29"/>
      <c r="D112" s="6"/>
    </row>
    <row r="113" spans="2:4" x14ac:dyDescent="0.25">
      <c r="B113" s="29"/>
      <c r="C113" s="29"/>
      <c r="D113" s="6"/>
    </row>
    <row r="114" spans="2:4" x14ac:dyDescent="0.25">
      <c r="B114" s="29"/>
      <c r="C114" s="29"/>
      <c r="D114" s="6"/>
    </row>
    <row r="115" spans="2:4" x14ac:dyDescent="0.25">
      <c r="B115" s="29"/>
      <c r="C115" s="29"/>
      <c r="D115" s="6"/>
    </row>
    <row r="116" spans="2:4" x14ac:dyDescent="0.25">
      <c r="B116" s="29"/>
      <c r="C116" s="29"/>
      <c r="D116" s="6"/>
    </row>
    <row r="117" spans="2:4" x14ac:dyDescent="0.25">
      <c r="B117" s="29"/>
      <c r="C117" s="29"/>
      <c r="D117" s="6"/>
    </row>
    <row r="118" spans="2:4" x14ac:dyDescent="0.25">
      <c r="B118" s="29"/>
      <c r="C118" s="29"/>
      <c r="D118" s="6"/>
    </row>
  </sheetData>
  <mergeCells count="4">
    <mergeCell ref="C2:D2"/>
    <mergeCell ref="E2:F2"/>
    <mergeCell ref="A2:A3"/>
    <mergeCell ref="A1:G1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D14"/>
  <sheetViews>
    <sheetView zoomScale="80" workbookViewId="0">
      <selection activeCell="A3" sqref="A3"/>
    </sheetView>
  </sheetViews>
  <sheetFormatPr defaultRowHeight="12.5" x14ac:dyDescent="0.25"/>
  <cols>
    <col min="1" max="1" width="52" customWidth="1"/>
    <col min="2" max="2" width="12.7265625" customWidth="1"/>
    <col min="3" max="3" width="2.7265625" customWidth="1"/>
  </cols>
  <sheetData>
    <row r="1" spans="1:4" ht="14.5" thickBot="1" x14ac:dyDescent="0.3">
      <c r="A1" s="67" t="s">
        <v>26</v>
      </c>
      <c r="B1" s="68" t="s">
        <v>86</v>
      </c>
      <c r="C1" s="10"/>
      <c r="D1" s="10"/>
    </row>
    <row r="2" spans="1:4" ht="14" x14ac:dyDescent="0.25">
      <c r="A2" s="27" t="s">
        <v>113</v>
      </c>
      <c r="B2" s="144">
        <v>-7.5179367868799529E-2</v>
      </c>
      <c r="C2" s="10"/>
      <c r="D2" s="10"/>
    </row>
    <row r="3" spans="1:4" ht="14" x14ac:dyDescent="0.25">
      <c r="A3" s="27" t="s">
        <v>81</v>
      </c>
      <c r="B3" s="144">
        <v>-3.4743128080783059E-2</v>
      </c>
      <c r="C3" s="10"/>
      <c r="D3" s="10"/>
    </row>
    <row r="4" spans="1:4" ht="14" x14ac:dyDescent="0.25">
      <c r="A4" s="27" t="s">
        <v>31</v>
      </c>
      <c r="B4" s="145">
        <v>-5.4961247974791294E-2</v>
      </c>
      <c r="C4" s="10"/>
      <c r="D4" s="10"/>
    </row>
    <row r="5" spans="1:4" ht="14" x14ac:dyDescent="0.25">
      <c r="A5" s="27" t="s">
        <v>1</v>
      </c>
      <c r="B5" s="145">
        <v>-2.4749615342816722E-2</v>
      </c>
      <c r="C5" s="10"/>
      <c r="D5" s="10"/>
    </row>
    <row r="6" spans="1:4" ht="14" x14ac:dyDescent="0.25">
      <c r="A6" s="27" t="s">
        <v>0</v>
      </c>
      <c r="B6" s="145">
        <v>-3.5619461397882746E-2</v>
      </c>
      <c r="C6" s="10"/>
      <c r="D6" s="10"/>
    </row>
    <row r="7" spans="1:4" ht="14" x14ac:dyDescent="0.25">
      <c r="A7" s="27" t="s">
        <v>32</v>
      </c>
      <c r="B7" s="145">
        <v>-3.1962884923917079E-2</v>
      </c>
      <c r="C7" s="10"/>
      <c r="D7" s="10"/>
    </row>
    <row r="8" spans="1:4" ht="14" x14ac:dyDescent="0.25">
      <c r="A8" s="27" t="s">
        <v>33</v>
      </c>
      <c r="B8" s="145">
        <v>-2.9999282340794409E-2</v>
      </c>
      <c r="C8" s="10"/>
      <c r="D8" s="10"/>
    </row>
    <row r="9" spans="1:4" ht="14" x14ac:dyDescent="0.25">
      <c r="A9" s="27" t="s">
        <v>34</v>
      </c>
      <c r="B9" s="145">
        <v>1.1506849315068492E-2</v>
      </c>
      <c r="C9" s="10"/>
      <c r="D9" s="10"/>
    </row>
    <row r="10" spans="1:4" ht="14.5" thickBot="1" x14ac:dyDescent="0.3">
      <c r="A10" s="80" t="s">
        <v>111</v>
      </c>
      <c r="B10" s="146">
        <v>4.0170276123239201E-3</v>
      </c>
      <c r="C10" s="10"/>
      <c r="D10" s="10"/>
    </row>
    <row r="11" spans="1:4" x14ac:dyDescent="0.25">
      <c r="C11" s="10"/>
      <c r="D11" s="10"/>
    </row>
    <row r="12" spans="1:4" x14ac:dyDescent="0.25">
      <c r="A12" s="10"/>
      <c r="B12" s="10"/>
      <c r="C12" s="10"/>
      <c r="D12" s="10"/>
    </row>
    <row r="13" spans="1:4" x14ac:dyDescent="0.25">
      <c r="B13" s="10"/>
      <c r="C13" s="10"/>
      <c r="D13" s="10"/>
    </row>
    <row r="14" spans="1:4" x14ac:dyDescent="0.25">
      <c r="C14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36"/>
  <sheetViews>
    <sheetView zoomScale="80" zoomScaleNormal="40" workbookViewId="0">
      <selection activeCell="C27" sqref="C27"/>
    </sheetView>
  </sheetViews>
  <sheetFormatPr defaultColWidth="9.1796875" defaultRowHeight="14" x14ac:dyDescent="0.25"/>
  <cols>
    <col min="1" max="1" width="4.7265625" style="22" customWidth="1"/>
    <col min="2" max="2" width="64.453125" style="20" bestFit="1" customWidth="1"/>
    <col min="3" max="3" width="18.7265625" style="23" customWidth="1"/>
    <col min="4" max="4" width="14.7265625" style="24" customWidth="1"/>
    <col min="5" max="5" width="14.7265625" style="23" customWidth="1"/>
    <col min="6" max="6" width="14.7265625" style="24" customWidth="1"/>
    <col min="7" max="7" width="55.7265625" style="20" bestFit="1" customWidth="1"/>
    <col min="8" max="8" width="34.7265625" style="20" customWidth="1"/>
    <col min="9" max="18" width="4.7265625" style="20" customWidth="1"/>
    <col min="19" max="16384" width="9.1796875" style="20"/>
  </cols>
  <sheetData>
    <row r="1" spans="1:9" s="14" customFormat="1" ht="16" thickBot="1" x14ac:dyDescent="0.3">
      <c r="A1" s="175" t="s">
        <v>102</v>
      </c>
      <c r="B1" s="175"/>
      <c r="C1" s="175"/>
      <c r="D1" s="175"/>
      <c r="E1" s="175"/>
      <c r="F1" s="175"/>
      <c r="G1" s="175"/>
      <c r="H1" s="175"/>
      <c r="I1" s="13"/>
    </row>
    <row r="2" spans="1:9" ht="28.5" thickBot="1" x14ac:dyDescent="0.3">
      <c r="A2" s="15" t="s">
        <v>41</v>
      </c>
      <c r="B2" s="16" t="s">
        <v>87</v>
      </c>
      <c r="C2" s="17" t="s">
        <v>42</v>
      </c>
      <c r="D2" s="17" t="s">
        <v>43</v>
      </c>
      <c r="E2" s="17" t="s">
        <v>44</v>
      </c>
      <c r="F2" s="17" t="s">
        <v>15</v>
      </c>
      <c r="G2" s="17" t="s">
        <v>16</v>
      </c>
      <c r="H2" s="18" t="s">
        <v>17</v>
      </c>
      <c r="I2" s="19"/>
    </row>
    <row r="3" spans="1:9" x14ac:dyDescent="0.25">
      <c r="A3" s="21">
        <v>1</v>
      </c>
      <c r="B3" s="87" t="s">
        <v>59</v>
      </c>
      <c r="C3" s="88">
        <v>13519866.699999999</v>
      </c>
      <c r="D3" s="89">
        <v>9661651</v>
      </c>
      <c r="E3" s="88">
        <v>1.3993329607952099</v>
      </c>
      <c r="F3" s="89">
        <v>1</v>
      </c>
      <c r="G3" s="87" t="s">
        <v>21</v>
      </c>
      <c r="H3" s="90" t="s">
        <v>48</v>
      </c>
      <c r="I3" s="19"/>
    </row>
    <row r="4" spans="1:9" x14ac:dyDescent="0.25">
      <c r="A4" s="21">
        <v>2</v>
      </c>
      <c r="B4" s="87" t="s">
        <v>78</v>
      </c>
      <c r="C4" s="88">
        <v>6854985.6500000004</v>
      </c>
      <c r="D4" s="89">
        <v>2088</v>
      </c>
      <c r="E4" s="88">
        <v>3283.0391044061303</v>
      </c>
      <c r="F4" s="89">
        <v>1000</v>
      </c>
      <c r="G4" s="87" t="s">
        <v>19</v>
      </c>
      <c r="H4" s="90" t="s">
        <v>46</v>
      </c>
      <c r="I4" s="19"/>
    </row>
    <row r="5" spans="1:9" ht="14.25" customHeight="1" x14ac:dyDescent="0.25">
      <c r="A5" s="21">
        <v>3</v>
      </c>
      <c r="B5" s="87" t="s">
        <v>119</v>
      </c>
      <c r="C5" s="88">
        <v>6066389.3799999999</v>
      </c>
      <c r="D5" s="89">
        <v>3571</v>
      </c>
      <c r="E5" s="88">
        <v>1698.7928815457856</v>
      </c>
      <c r="F5" s="89">
        <v>1000</v>
      </c>
      <c r="G5" s="87" t="s">
        <v>120</v>
      </c>
      <c r="H5" s="90" t="s">
        <v>121</v>
      </c>
      <c r="I5" s="19"/>
    </row>
    <row r="6" spans="1:9" x14ac:dyDescent="0.25">
      <c r="A6" s="21">
        <v>4</v>
      </c>
      <c r="B6" s="87" t="s">
        <v>76</v>
      </c>
      <c r="C6" s="88">
        <v>5744813.7300000004</v>
      </c>
      <c r="D6" s="89">
        <v>4468</v>
      </c>
      <c r="E6" s="88">
        <v>1285.7685161145928</v>
      </c>
      <c r="F6" s="89">
        <v>1000</v>
      </c>
      <c r="G6" s="87" t="s">
        <v>98</v>
      </c>
      <c r="H6" s="90" t="s">
        <v>75</v>
      </c>
      <c r="I6" s="19"/>
    </row>
    <row r="7" spans="1:9" ht="14.25" customHeight="1" x14ac:dyDescent="0.25">
      <c r="A7" s="21">
        <v>5</v>
      </c>
      <c r="B7" s="87" t="s">
        <v>20</v>
      </c>
      <c r="C7" s="88">
        <v>4755475.5199999996</v>
      </c>
      <c r="D7" s="89">
        <v>1396</v>
      </c>
      <c r="E7" s="88">
        <v>3406.5010888252145</v>
      </c>
      <c r="F7" s="89">
        <v>1000</v>
      </c>
      <c r="G7" s="87" t="s">
        <v>21</v>
      </c>
      <c r="H7" s="90" t="s">
        <v>48</v>
      </c>
      <c r="I7" s="19"/>
    </row>
    <row r="8" spans="1:9" x14ac:dyDescent="0.25">
      <c r="A8" s="21">
        <v>6</v>
      </c>
      <c r="B8" s="87" t="s">
        <v>62</v>
      </c>
      <c r="C8" s="88">
        <v>4138616.92</v>
      </c>
      <c r="D8" s="89">
        <v>1256</v>
      </c>
      <c r="E8" s="88">
        <v>3295.0771656050956</v>
      </c>
      <c r="F8" s="89">
        <v>1000</v>
      </c>
      <c r="G8" s="87" t="s">
        <v>45</v>
      </c>
      <c r="H8" s="90" t="s">
        <v>61</v>
      </c>
      <c r="I8" s="19"/>
    </row>
    <row r="9" spans="1:9" x14ac:dyDescent="0.25">
      <c r="A9" s="21">
        <v>7</v>
      </c>
      <c r="B9" s="87" t="s">
        <v>60</v>
      </c>
      <c r="C9" s="88">
        <v>3131413.51</v>
      </c>
      <c r="D9" s="89">
        <v>678</v>
      </c>
      <c r="E9" s="88">
        <v>4618.603997050147</v>
      </c>
      <c r="F9" s="89">
        <v>1000</v>
      </c>
      <c r="G9" s="87" t="s">
        <v>18</v>
      </c>
      <c r="H9" s="90" t="s">
        <v>61</v>
      </c>
      <c r="I9" s="19"/>
    </row>
    <row r="10" spans="1:9" x14ac:dyDescent="0.25">
      <c r="A10" s="21">
        <v>8</v>
      </c>
      <c r="B10" s="87" t="s">
        <v>107</v>
      </c>
      <c r="C10" s="88">
        <v>2756011.67</v>
      </c>
      <c r="D10" s="89">
        <v>12114</v>
      </c>
      <c r="E10" s="88">
        <v>227.50632904077926</v>
      </c>
      <c r="F10" s="89">
        <v>100</v>
      </c>
      <c r="G10" s="87" t="s">
        <v>98</v>
      </c>
      <c r="H10" s="90" t="s">
        <v>75</v>
      </c>
      <c r="I10" s="19"/>
    </row>
    <row r="11" spans="1:9" x14ac:dyDescent="0.25">
      <c r="A11" s="21">
        <v>9</v>
      </c>
      <c r="B11" s="87" t="s">
        <v>25</v>
      </c>
      <c r="C11" s="88">
        <v>2621295.2599999998</v>
      </c>
      <c r="D11" s="89">
        <v>36600</v>
      </c>
      <c r="E11" s="88">
        <v>71.620089071038251</v>
      </c>
      <c r="F11" s="89">
        <v>100</v>
      </c>
      <c r="G11" s="87" t="s">
        <v>115</v>
      </c>
      <c r="H11" s="90" t="s">
        <v>116</v>
      </c>
      <c r="I11" s="19"/>
    </row>
    <row r="12" spans="1:9" x14ac:dyDescent="0.25">
      <c r="A12" s="21">
        <v>10</v>
      </c>
      <c r="B12" s="87" t="s">
        <v>80</v>
      </c>
      <c r="C12" s="88">
        <v>1717223.2</v>
      </c>
      <c r="D12" s="89">
        <v>613</v>
      </c>
      <c r="E12" s="88">
        <v>2801.3429037520391</v>
      </c>
      <c r="F12" s="89">
        <v>1000</v>
      </c>
      <c r="G12" s="87" t="s">
        <v>19</v>
      </c>
      <c r="H12" s="90" t="s">
        <v>46</v>
      </c>
      <c r="I12" s="19"/>
    </row>
    <row r="13" spans="1:9" x14ac:dyDescent="0.25">
      <c r="A13" s="21">
        <v>11</v>
      </c>
      <c r="B13" s="87" t="s">
        <v>71</v>
      </c>
      <c r="C13" s="88">
        <v>1403673.63</v>
      </c>
      <c r="D13" s="89">
        <v>1036</v>
      </c>
      <c r="E13" s="88">
        <v>1354.8973262548261</v>
      </c>
      <c r="F13" s="89">
        <v>1000</v>
      </c>
      <c r="G13" s="87" t="s">
        <v>72</v>
      </c>
      <c r="H13" s="90" t="s">
        <v>73</v>
      </c>
      <c r="I13" s="19"/>
    </row>
    <row r="14" spans="1:9" x14ac:dyDescent="0.25">
      <c r="A14" s="21">
        <v>12</v>
      </c>
      <c r="B14" s="87" t="s">
        <v>77</v>
      </c>
      <c r="C14" s="88">
        <v>1226056.21</v>
      </c>
      <c r="D14" s="89">
        <v>1411</v>
      </c>
      <c r="E14" s="88">
        <v>868.92715095676817</v>
      </c>
      <c r="F14" s="89">
        <v>1000</v>
      </c>
      <c r="G14" s="87" t="s">
        <v>19</v>
      </c>
      <c r="H14" s="90" t="s">
        <v>46</v>
      </c>
      <c r="I14" s="19"/>
    </row>
    <row r="15" spans="1:9" x14ac:dyDescent="0.25">
      <c r="A15" s="21">
        <v>13</v>
      </c>
      <c r="B15" s="87" t="s">
        <v>22</v>
      </c>
      <c r="C15" s="88">
        <v>1172541.8600000001</v>
      </c>
      <c r="D15" s="89">
        <v>953</v>
      </c>
      <c r="E15" s="88">
        <v>1230.3692130115426</v>
      </c>
      <c r="F15" s="89">
        <v>1000</v>
      </c>
      <c r="G15" s="87" t="s">
        <v>23</v>
      </c>
      <c r="H15" s="90" t="s">
        <v>35</v>
      </c>
      <c r="I15" s="19"/>
    </row>
    <row r="16" spans="1:9" x14ac:dyDescent="0.25">
      <c r="A16" s="21">
        <v>14</v>
      </c>
      <c r="B16" s="87" t="s">
        <v>79</v>
      </c>
      <c r="C16" s="88">
        <v>1108666.99</v>
      </c>
      <c r="D16" s="89">
        <v>391</v>
      </c>
      <c r="E16" s="88">
        <v>2835.4654475703323</v>
      </c>
      <c r="F16" s="89">
        <v>1000</v>
      </c>
      <c r="G16" s="87" t="s">
        <v>19</v>
      </c>
      <c r="H16" s="90" t="s">
        <v>46</v>
      </c>
      <c r="I16" s="19"/>
    </row>
    <row r="17" spans="1:9" x14ac:dyDescent="0.25">
      <c r="A17" s="21">
        <v>15</v>
      </c>
      <c r="B17" s="87" t="s">
        <v>83</v>
      </c>
      <c r="C17" s="88">
        <v>446483.54989999998</v>
      </c>
      <c r="D17" s="89">
        <v>8840</v>
      </c>
      <c r="E17" s="88">
        <v>50.50718890271493</v>
      </c>
      <c r="F17" s="89">
        <v>100</v>
      </c>
      <c r="G17" s="87" t="s">
        <v>84</v>
      </c>
      <c r="H17" s="90" t="s">
        <v>85</v>
      </c>
      <c r="I17" s="19"/>
    </row>
    <row r="18" spans="1:9" ht="15" customHeight="1" thickBot="1" x14ac:dyDescent="0.35">
      <c r="A18" s="176" t="s">
        <v>49</v>
      </c>
      <c r="B18" s="177"/>
      <c r="C18" s="102">
        <f>SUM(C3:C17)</f>
        <v>56663513.779900014</v>
      </c>
      <c r="D18" s="103">
        <f>SUM(D3:D17)</f>
        <v>9737066</v>
      </c>
      <c r="E18" s="57" t="s">
        <v>50</v>
      </c>
      <c r="F18" s="57" t="s">
        <v>50</v>
      </c>
      <c r="G18" s="57" t="s">
        <v>50</v>
      </c>
      <c r="H18" s="174" t="s">
        <v>50</v>
      </c>
    </row>
    <row r="19" spans="1:9" ht="15" customHeight="1" x14ac:dyDescent="0.25">
      <c r="A19" s="178" t="s">
        <v>99</v>
      </c>
      <c r="B19" s="178"/>
      <c r="C19" s="178"/>
      <c r="D19" s="178"/>
      <c r="E19" s="178"/>
      <c r="F19" s="178"/>
      <c r="G19" s="178"/>
      <c r="H19" s="178"/>
    </row>
    <row r="20" spans="1:9" ht="15" customHeight="1" thickBot="1" x14ac:dyDescent="0.3">
      <c r="A20" s="165"/>
      <c r="B20" s="164"/>
      <c r="C20" s="164"/>
      <c r="D20" s="164"/>
      <c r="E20" s="164"/>
      <c r="F20" s="164"/>
      <c r="G20" s="164"/>
      <c r="H20" s="164"/>
    </row>
    <row r="23" spans="1:9" x14ac:dyDescent="0.25">
      <c r="B23" s="166" t="str">
        <f t="shared" ref="B23:C27" si="0">B3</f>
        <v>ОТП Фонд Акцій</v>
      </c>
      <c r="C23" s="167">
        <f t="shared" si="0"/>
        <v>13519866.699999999</v>
      </c>
      <c r="D23" s="168">
        <f t="shared" ref="D23:D28" si="1">C23/$C$18</f>
        <v>0.23859915840227752</v>
      </c>
      <c r="E23" s="169"/>
      <c r="H23" s="19"/>
    </row>
    <row r="24" spans="1:9" x14ac:dyDescent="0.25">
      <c r="B24" s="166" t="str">
        <f t="shared" si="0"/>
        <v>УНIВЕР.УА/Михайло Грушевський: Фонд Державних Паперiв</v>
      </c>
      <c r="C24" s="167">
        <f t="shared" si="0"/>
        <v>6854985.6500000004</v>
      </c>
      <c r="D24" s="168">
        <f t="shared" si="1"/>
        <v>0.12097706606454113</v>
      </c>
      <c r="E24" s="169"/>
      <c r="H24" s="19"/>
    </row>
    <row r="25" spans="1:9" x14ac:dyDescent="0.25">
      <c r="B25" s="166" t="str">
        <f t="shared" si="0"/>
        <v>Софіївський</v>
      </c>
      <c r="C25" s="167">
        <f t="shared" si="0"/>
        <v>6066389.3799999999</v>
      </c>
      <c r="D25" s="168">
        <f t="shared" si="1"/>
        <v>0.10705988695942648</v>
      </c>
      <c r="E25" s="169"/>
      <c r="H25" s="19"/>
    </row>
    <row r="26" spans="1:9" x14ac:dyDescent="0.25">
      <c r="B26" s="166" t="str">
        <f t="shared" si="0"/>
        <v>КІНТО-Еквіті</v>
      </c>
      <c r="C26" s="167">
        <f t="shared" si="0"/>
        <v>5744813.7300000004</v>
      </c>
      <c r="D26" s="168">
        <f t="shared" si="1"/>
        <v>0.10138470678530055</v>
      </c>
      <c r="E26" s="169"/>
      <c r="H26" s="19"/>
    </row>
    <row r="27" spans="1:9" x14ac:dyDescent="0.25">
      <c r="B27" s="166" t="str">
        <f t="shared" si="0"/>
        <v>ОТП Класичний</v>
      </c>
      <c r="C27" s="167">
        <f t="shared" si="0"/>
        <v>4755475.5199999996</v>
      </c>
      <c r="D27" s="168">
        <f t="shared" si="1"/>
        <v>8.3924825743631998E-2</v>
      </c>
      <c r="E27" s="169"/>
      <c r="H27" s="19"/>
    </row>
    <row r="28" spans="1:9" x14ac:dyDescent="0.25">
      <c r="B28" s="19" t="s">
        <v>55</v>
      </c>
      <c r="C28" s="169">
        <f>C18-SUM(C3:C7)</f>
        <v>19721982.79990001</v>
      </c>
      <c r="D28" s="168">
        <f t="shared" si="1"/>
        <v>0.34805435604482221</v>
      </c>
      <c r="E28" s="169"/>
      <c r="H28" s="19"/>
    </row>
    <row r="29" spans="1:9" x14ac:dyDescent="0.25">
      <c r="B29" s="166"/>
      <c r="C29" s="167"/>
      <c r="D29" s="168"/>
      <c r="E29" s="169"/>
      <c r="H29" s="19"/>
    </row>
    <row r="30" spans="1:9" x14ac:dyDescent="0.25">
      <c r="B30" s="166"/>
      <c r="C30" s="167"/>
      <c r="D30" s="168"/>
      <c r="E30" s="169"/>
      <c r="H30" s="19"/>
    </row>
    <row r="31" spans="1:9" x14ac:dyDescent="0.25">
      <c r="B31" s="166"/>
      <c r="C31" s="167"/>
      <c r="D31" s="168"/>
      <c r="E31" s="169"/>
    </row>
    <row r="32" spans="1:9" x14ac:dyDescent="0.25">
      <c r="B32" s="166"/>
      <c r="C32" s="167"/>
      <c r="D32" s="168"/>
      <c r="E32" s="169"/>
    </row>
    <row r="33" spans="2:5" x14ac:dyDescent="0.25">
      <c r="B33" s="19"/>
      <c r="C33" s="169"/>
      <c r="D33" s="170"/>
      <c r="E33" s="169"/>
    </row>
    <row r="34" spans="2:5" x14ac:dyDescent="0.25">
      <c r="B34" s="19"/>
      <c r="C34" s="169"/>
      <c r="D34" s="170"/>
      <c r="E34" s="169"/>
    </row>
    <row r="35" spans="2:5" x14ac:dyDescent="0.25">
      <c r="B35" s="19"/>
      <c r="C35" s="169"/>
      <c r="D35" s="170"/>
      <c r="E35" s="169"/>
    </row>
    <row r="36" spans="2:5" x14ac:dyDescent="0.25">
      <c r="B36" s="19"/>
      <c r="C36" s="169"/>
      <c r="D36" s="170"/>
      <c r="E36" s="169"/>
    </row>
  </sheetData>
  <mergeCells count="3">
    <mergeCell ref="A1:H1"/>
    <mergeCell ref="A18:B18"/>
    <mergeCell ref="A19:H19"/>
  </mergeCells>
  <phoneticPr fontId="11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K51"/>
  <sheetViews>
    <sheetView zoomScale="80" workbookViewId="0">
      <selection activeCell="B4" sqref="B4"/>
    </sheetView>
  </sheetViews>
  <sheetFormatPr defaultColWidth="9.1796875" defaultRowHeight="14" x14ac:dyDescent="0.3"/>
  <cols>
    <col min="1" max="1" width="4.26953125" style="32" customWidth="1"/>
    <col min="2" max="2" width="61.7265625" style="32" bestFit="1" customWidth="1"/>
    <col min="3" max="4" width="14.7265625" style="33" customWidth="1"/>
    <col min="5" max="8" width="12.7265625" style="34" customWidth="1"/>
    <col min="9" max="9" width="16.1796875" style="32" bestFit="1" customWidth="1"/>
    <col min="10" max="10" width="18.54296875" style="32" customWidth="1"/>
    <col min="11" max="16384" width="9.1796875" style="32"/>
  </cols>
  <sheetData>
    <row r="1" spans="1:10" s="14" customFormat="1" ht="16" thickBot="1" x14ac:dyDescent="0.3">
      <c r="A1" s="179" t="s">
        <v>91</v>
      </c>
      <c r="B1" s="179"/>
      <c r="C1" s="179"/>
      <c r="D1" s="179"/>
      <c r="E1" s="179"/>
      <c r="F1" s="179"/>
      <c r="G1" s="179"/>
      <c r="H1" s="179"/>
      <c r="I1" s="179"/>
      <c r="J1" s="105"/>
    </row>
    <row r="2" spans="1:10" s="20" customFormat="1" ht="15.75" customHeight="1" thickBot="1" x14ac:dyDescent="0.3">
      <c r="A2" s="180" t="s">
        <v>41</v>
      </c>
      <c r="B2" s="106"/>
      <c r="C2" s="107"/>
      <c r="D2" s="108"/>
      <c r="E2" s="182" t="s">
        <v>67</v>
      </c>
      <c r="F2" s="182"/>
      <c r="G2" s="182"/>
      <c r="H2" s="182"/>
      <c r="I2" s="182"/>
      <c r="J2" s="182"/>
    </row>
    <row r="3" spans="1:10" s="22" customFormat="1" ht="56.5" thickBot="1" x14ac:dyDescent="0.3">
      <c r="A3" s="181"/>
      <c r="B3" s="109" t="s">
        <v>26</v>
      </c>
      <c r="C3" s="26" t="s">
        <v>13</v>
      </c>
      <c r="D3" s="26" t="s">
        <v>14</v>
      </c>
      <c r="E3" s="17" t="s">
        <v>92</v>
      </c>
      <c r="F3" s="17" t="s">
        <v>101</v>
      </c>
      <c r="G3" s="17" t="s">
        <v>105</v>
      </c>
      <c r="H3" s="17" t="s">
        <v>106</v>
      </c>
      <c r="I3" s="17" t="s">
        <v>51</v>
      </c>
      <c r="J3" s="17" t="s">
        <v>93</v>
      </c>
    </row>
    <row r="4" spans="1:10" s="20" customFormat="1" collapsed="1" x14ac:dyDescent="0.25">
      <c r="A4" s="21">
        <v>1</v>
      </c>
      <c r="B4" s="152" t="s">
        <v>60</v>
      </c>
      <c r="C4" s="153">
        <v>38828</v>
      </c>
      <c r="D4" s="153">
        <v>39028</v>
      </c>
      <c r="E4" s="154">
        <v>6.3562464081452497E-3</v>
      </c>
      <c r="F4" s="154">
        <v>1.2016760042171004E-2</v>
      </c>
      <c r="G4" s="154">
        <v>4.2584086946483524E-2</v>
      </c>
      <c r="H4" s="154">
        <v>8.0929134840733719E-2</v>
      </c>
      <c r="I4" s="154">
        <v>3.6186039970500197</v>
      </c>
      <c r="J4" s="155">
        <v>0.13423094522023105</v>
      </c>
    </row>
    <row r="5" spans="1:10" s="20" customFormat="1" collapsed="1" x14ac:dyDescent="0.25">
      <c r="A5" s="21">
        <v>2</v>
      </c>
      <c r="B5" s="152" t="s">
        <v>80</v>
      </c>
      <c r="C5" s="153">
        <v>38919</v>
      </c>
      <c r="D5" s="153">
        <v>39092</v>
      </c>
      <c r="E5" s="154">
        <v>1.5355153656297915E-3</v>
      </c>
      <c r="F5" s="154">
        <v>2.1313482963617014E-2</v>
      </c>
      <c r="G5" s="154">
        <v>8.9812423415404741E-2</v>
      </c>
      <c r="H5" s="154">
        <v>0.18729823277553814</v>
      </c>
      <c r="I5" s="154">
        <v>1.8013429037519719</v>
      </c>
      <c r="J5" s="155">
        <v>8.9847752307056439E-2</v>
      </c>
    </row>
    <row r="6" spans="1:10" s="20" customFormat="1" collapsed="1" x14ac:dyDescent="0.25">
      <c r="A6" s="21">
        <v>3</v>
      </c>
      <c r="B6" s="152" t="s">
        <v>77</v>
      </c>
      <c r="C6" s="153">
        <v>38919</v>
      </c>
      <c r="D6" s="153">
        <v>39092</v>
      </c>
      <c r="E6" s="154">
        <v>-2.1864239817687148E-3</v>
      </c>
      <c r="F6" s="154">
        <v>4.2570409422433286E-3</v>
      </c>
      <c r="G6" s="154">
        <v>0.10968827918689783</v>
      </c>
      <c r="H6" s="154">
        <v>0.24735763780317233</v>
      </c>
      <c r="I6" s="154">
        <v>-0.13107284904320216</v>
      </c>
      <c r="J6" s="155">
        <v>-1.1666206648163646E-2</v>
      </c>
    </row>
    <row r="7" spans="1:10" s="20" customFormat="1" collapsed="1" x14ac:dyDescent="0.25">
      <c r="A7" s="21">
        <v>4</v>
      </c>
      <c r="B7" s="152" t="s">
        <v>83</v>
      </c>
      <c r="C7" s="153">
        <v>38968</v>
      </c>
      <c r="D7" s="153">
        <v>39140</v>
      </c>
      <c r="E7" s="154">
        <v>-1.2050854294333169E-3</v>
      </c>
      <c r="F7" s="154">
        <v>-3.648788187781471E-3</v>
      </c>
      <c r="G7" s="154" t="s">
        <v>24</v>
      </c>
      <c r="H7" s="154">
        <v>-0.37475649243569242</v>
      </c>
      <c r="I7" s="154">
        <v>-0.49492811097283973</v>
      </c>
      <c r="J7" s="155">
        <v>-5.6052826868497663E-2</v>
      </c>
    </row>
    <row r="8" spans="1:10" s="20" customFormat="1" collapsed="1" x14ac:dyDescent="0.25">
      <c r="A8" s="21">
        <v>5</v>
      </c>
      <c r="B8" s="152" t="s">
        <v>20</v>
      </c>
      <c r="C8" s="153">
        <v>39413</v>
      </c>
      <c r="D8" s="153">
        <v>39589</v>
      </c>
      <c r="E8" s="154">
        <v>1.2904909433141043E-2</v>
      </c>
      <c r="F8" s="154">
        <v>2.514245381234792E-2</v>
      </c>
      <c r="G8" s="154">
        <v>7.3571226328585704E-2</v>
      </c>
      <c r="H8" s="154">
        <v>0.14238471844954304</v>
      </c>
      <c r="I8" s="154">
        <v>2.4065010888249501</v>
      </c>
      <c r="J8" s="155">
        <v>0.12244720168452661</v>
      </c>
    </row>
    <row r="9" spans="1:10" s="20" customFormat="1" collapsed="1" x14ac:dyDescent="0.25">
      <c r="A9" s="21">
        <v>6</v>
      </c>
      <c r="B9" s="152" t="s">
        <v>22</v>
      </c>
      <c r="C9" s="153">
        <v>39429</v>
      </c>
      <c r="D9" s="153">
        <v>39618</v>
      </c>
      <c r="E9" s="154">
        <v>-2.3702280583135837E-2</v>
      </c>
      <c r="F9" s="154">
        <v>-4.2372238373840854E-2</v>
      </c>
      <c r="G9" s="154">
        <v>2.8761479355790653E-2</v>
      </c>
      <c r="H9" s="154">
        <v>0.1000872609999317</v>
      </c>
      <c r="I9" s="154">
        <v>0.23036921301156998</v>
      </c>
      <c r="J9" s="155">
        <v>1.9880180725489138E-2</v>
      </c>
    </row>
    <row r="10" spans="1:10" s="20" customFormat="1" collapsed="1" x14ac:dyDescent="0.25">
      <c r="A10" s="21">
        <v>7</v>
      </c>
      <c r="B10" s="152" t="s">
        <v>76</v>
      </c>
      <c r="C10" s="153">
        <v>39884</v>
      </c>
      <c r="D10" s="153">
        <v>40001</v>
      </c>
      <c r="E10" s="154">
        <v>-2.9883567241848374E-2</v>
      </c>
      <c r="F10" s="154" t="s">
        <v>24</v>
      </c>
      <c r="G10" s="154">
        <v>4.823482140243307E-2</v>
      </c>
      <c r="H10" s="154">
        <v>0.22264741889904216</v>
      </c>
      <c r="I10" s="154">
        <v>0.28576851611462972</v>
      </c>
      <c r="J10" s="155">
        <v>2.686275093354018E-2</v>
      </c>
    </row>
    <row r="11" spans="1:10" s="20" customFormat="1" collapsed="1" x14ac:dyDescent="0.25">
      <c r="A11" s="21">
        <v>8</v>
      </c>
      <c r="B11" s="152" t="s">
        <v>25</v>
      </c>
      <c r="C11" s="153">
        <v>40031</v>
      </c>
      <c r="D11" s="153">
        <v>40129</v>
      </c>
      <c r="E11" s="154" t="s">
        <v>24</v>
      </c>
      <c r="F11" s="154">
        <v>-2.0272665086083386E-2</v>
      </c>
      <c r="G11" s="154" t="s">
        <v>24</v>
      </c>
      <c r="H11" s="154">
        <v>0.34377429380108437</v>
      </c>
      <c r="I11" s="154">
        <v>-0.28379910928961605</v>
      </c>
      <c r="J11" s="155">
        <v>-3.5894125112224784E-2</v>
      </c>
    </row>
    <row r="12" spans="1:10" s="20" customFormat="1" collapsed="1" x14ac:dyDescent="0.25">
      <c r="A12" s="21">
        <v>9</v>
      </c>
      <c r="B12" s="152" t="s">
        <v>59</v>
      </c>
      <c r="C12" s="153">
        <v>40253</v>
      </c>
      <c r="D12" s="153">
        <v>40366</v>
      </c>
      <c r="E12" s="154">
        <v>-2.2315080003841192E-2</v>
      </c>
      <c r="F12" s="154">
        <v>-6.2530307573109845E-3</v>
      </c>
      <c r="G12" s="154">
        <v>9.5096373121035027E-2</v>
      </c>
      <c r="H12" s="154">
        <v>0.16830136137789475</v>
      </c>
      <c r="I12" s="154">
        <v>0.399332960795175</v>
      </c>
      <c r="J12" s="155">
        <v>4.0406905797659487E-2</v>
      </c>
    </row>
    <row r="13" spans="1:10" s="20" customFormat="1" collapsed="1" x14ac:dyDescent="0.25">
      <c r="A13" s="21">
        <v>10</v>
      </c>
      <c r="B13" s="152" t="s">
        <v>119</v>
      </c>
      <c r="C13" s="153">
        <v>40114</v>
      </c>
      <c r="D13" s="153">
        <v>40401</v>
      </c>
      <c r="E13" s="154">
        <v>-3.9645941386231565E-3</v>
      </c>
      <c r="F13" s="154">
        <v>-1.84119739543398E-3</v>
      </c>
      <c r="G13" s="154">
        <v>0.12605544137080038</v>
      </c>
      <c r="H13" s="154">
        <v>-3.8879340927682748E-2</v>
      </c>
      <c r="I13" s="154">
        <v>0.69879288154581243</v>
      </c>
      <c r="J13" s="155">
        <v>6.5227631597540858E-2</v>
      </c>
    </row>
    <row r="14" spans="1:10" s="20" customFormat="1" collapsed="1" x14ac:dyDescent="0.25">
      <c r="A14" s="21">
        <v>11</v>
      </c>
      <c r="B14" s="152" t="s">
        <v>62</v>
      </c>
      <c r="C14" s="153">
        <v>40226</v>
      </c>
      <c r="D14" s="153">
        <v>40430</v>
      </c>
      <c r="E14" s="154">
        <v>-2.0101554371551034E-3</v>
      </c>
      <c r="F14" s="154">
        <v>3.4178815191743261E-3</v>
      </c>
      <c r="G14" s="154">
        <v>4.3266570284826722E-2</v>
      </c>
      <c r="H14" s="154">
        <v>5.8654398972557198E-2</v>
      </c>
      <c r="I14" s="154">
        <v>2.2950771656050573</v>
      </c>
      <c r="J14" s="155">
        <v>0.15436193832119494</v>
      </c>
    </row>
    <row r="15" spans="1:10" s="20" customFormat="1" collapsed="1" x14ac:dyDescent="0.25">
      <c r="A15" s="21">
        <v>12</v>
      </c>
      <c r="B15" s="152" t="s">
        <v>79</v>
      </c>
      <c r="C15" s="153">
        <v>40427</v>
      </c>
      <c r="D15" s="153">
        <v>40543</v>
      </c>
      <c r="E15" s="154">
        <v>9.5513025957680853E-3</v>
      </c>
      <c r="F15" s="154">
        <v>1.9748828394455575E-2</v>
      </c>
      <c r="G15" s="154">
        <v>7.0357004248993826E-2</v>
      </c>
      <c r="H15" s="154">
        <v>0.15324111191525436</v>
      </c>
      <c r="I15" s="154">
        <v>1.8354654475703112</v>
      </c>
      <c r="J15" s="155">
        <v>0.13919331455453854</v>
      </c>
    </row>
    <row r="16" spans="1:10" s="20" customFormat="1" collapsed="1" x14ac:dyDescent="0.25">
      <c r="A16" s="21">
        <v>13</v>
      </c>
      <c r="B16" s="152" t="s">
        <v>71</v>
      </c>
      <c r="C16" s="153">
        <v>40444</v>
      </c>
      <c r="D16" s="153">
        <v>40638</v>
      </c>
      <c r="E16" s="154">
        <v>-1.1655479275689107E-2</v>
      </c>
      <c r="F16" s="154">
        <v>-9.4242778098359015E-3</v>
      </c>
      <c r="G16" s="154">
        <v>3.4029121007949303E-2</v>
      </c>
      <c r="H16" s="154">
        <v>-1.4591488945320696E-2</v>
      </c>
      <c r="I16" s="154">
        <v>0.35489732625482739</v>
      </c>
      <c r="J16" s="155">
        <v>4.0037040839627114E-2</v>
      </c>
    </row>
    <row r="17" spans="1:11" s="20" customFormat="1" collapsed="1" x14ac:dyDescent="0.25">
      <c r="A17" s="21">
        <v>14</v>
      </c>
      <c r="B17" s="152" t="s">
        <v>78</v>
      </c>
      <c r="C17" s="153">
        <v>40427</v>
      </c>
      <c r="D17" s="153">
        <v>40708</v>
      </c>
      <c r="E17" s="154">
        <v>8.8498359110937841E-3</v>
      </c>
      <c r="F17" s="154">
        <v>2.0467995841670472E-2</v>
      </c>
      <c r="G17" s="154">
        <v>7.3805842682404421E-2</v>
      </c>
      <c r="H17" s="154">
        <v>0.13419954326520278</v>
      </c>
      <c r="I17" s="154">
        <v>2.2830391044061469</v>
      </c>
      <c r="J17" s="155">
        <v>0.17064276793685762</v>
      </c>
    </row>
    <row r="18" spans="1:11" s="20" customFormat="1" collapsed="1" x14ac:dyDescent="0.25">
      <c r="A18" s="21">
        <v>15</v>
      </c>
      <c r="B18" s="152" t="s">
        <v>107</v>
      </c>
      <c r="C18" s="153">
        <v>41026</v>
      </c>
      <c r="D18" s="153">
        <v>41242</v>
      </c>
      <c r="E18" s="154">
        <v>-3.6591369422164233E-3</v>
      </c>
      <c r="F18" s="154">
        <v>1.0949524829539703E-2</v>
      </c>
      <c r="G18" s="154">
        <v>6.0908448559739536E-2</v>
      </c>
      <c r="H18" s="154">
        <v>0.16874650673319569</v>
      </c>
      <c r="I18" s="154">
        <v>1.2750632904077825</v>
      </c>
      <c r="J18" s="155">
        <v>0.14470841239982635</v>
      </c>
    </row>
    <row r="19" spans="1:11" s="20" customFormat="1" ht="14.5" thickBot="1" x14ac:dyDescent="0.3">
      <c r="A19" s="151"/>
      <c r="B19" s="156" t="s">
        <v>108</v>
      </c>
      <c r="C19" s="157" t="s">
        <v>50</v>
      </c>
      <c r="D19" s="157" t="s">
        <v>50</v>
      </c>
      <c r="E19" s="158">
        <f>AVERAGE(E4:E18)</f>
        <v>-4.3845709514238052E-3</v>
      </c>
      <c r="F19" s="158">
        <f>AVERAGE(F4:F18)</f>
        <v>2.392983623923769E-3</v>
      </c>
      <c r="G19" s="158">
        <f>AVERAGE(G4:G18)</f>
        <v>6.893623983933421E-2</v>
      </c>
      <c r="H19" s="158">
        <f>AVERAGE(H4:H18)</f>
        <v>0.10529295316829695</v>
      </c>
      <c r="I19" s="158">
        <f>AVERAGE(I4:I18)</f>
        <v>1.1049635884021731</v>
      </c>
      <c r="J19" s="157" t="s">
        <v>50</v>
      </c>
      <c r="K19" s="159"/>
    </row>
    <row r="20" spans="1:11" s="20" customFormat="1" x14ac:dyDescent="0.25">
      <c r="A20" s="183" t="s">
        <v>94</v>
      </c>
      <c r="B20" s="183"/>
      <c r="C20" s="183"/>
      <c r="D20" s="183"/>
      <c r="E20" s="183"/>
      <c r="F20" s="183"/>
      <c r="G20" s="183"/>
      <c r="H20" s="183"/>
      <c r="I20" s="183"/>
      <c r="J20" s="183"/>
    </row>
    <row r="21" spans="1:11" s="20" customFormat="1" collapsed="1" x14ac:dyDescent="0.25"/>
    <row r="22" spans="1:11" s="20" customFormat="1" collapsed="1" x14ac:dyDescent="0.25"/>
    <row r="23" spans="1:11" s="20" customFormat="1" collapsed="1" x14ac:dyDescent="0.25"/>
    <row r="24" spans="1:11" s="20" customFormat="1" collapsed="1" x14ac:dyDescent="0.25"/>
    <row r="25" spans="1:11" s="20" customFormat="1" collapsed="1" x14ac:dyDescent="0.25"/>
    <row r="26" spans="1:11" s="20" customFormat="1" collapsed="1" x14ac:dyDescent="0.25"/>
    <row r="27" spans="1:11" s="20" customFormat="1" collapsed="1" x14ac:dyDescent="0.25"/>
    <row r="28" spans="1:11" s="20" customFormat="1" collapsed="1" x14ac:dyDescent="0.25"/>
    <row r="29" spans="1:11" s="20" customFormat="1" collapsed="1" x14ac:dyDescent="0.25"/>
    <row r="30" spans="1:11" s="20" customFormat="1" x14ac:dyDescent="0.25"/>
    <row r="31" spans="1:11" s="20" customFormat="1" x14ac:dyDescent="0.25"/>
    <row r="32" spans="1:11" s="29" customFormat="1" x14ac:dyDescent="0.25">
      <c r="C32" s="30"/>
      <c r="D32" s="30"/>
      <c r="E32" s="31"/>
      <c r="F32" s="31"/>
      <c r="G32" s="31"/>
      <c r="H32" s="31"/>
    </row>
    <row r="33" spans="3:8" s="29" customFormat="1" x14ac:dyDescent="0.25">
      <c r="C33" s="30"/>
      <c r="D33" s="30"/>
      <c r="E33" s="31"/>
      <c r="F33" s="31"/>
      <c r="G33" s="31"/>
      <c r="H33" s="31"/>
    </row>
    <row r="34" spans="3:8" s="29" customFormat="1" x14ac:dyDescent="0.25">
      <c r="C34" s="30"/>
      <c r="D34" s="30"/>
      <c r="E34" s="31"/>
      <c r="F34" s="31"/>
      <c r="G34" s="31"/>
      <c r="H34" s="31"/>
    </row>
    <row r="35" spans="3:8" s="29" customFormat="1" x14ac:dyDescent="0.25">
      <c r="C35" s="30"/>
      <c r="D35" s="30"/>
      <c r="E35" s="31"/>
      <c r="F35" s="31"/>
      <c r="G35" s="31"/>
      <c r="H35" s="31"/>
    </row>
    <row r="36" spans="3:8" s="29" customFormat="1" x14ac:dyDescent="0.25">
      <c r="C36" s="30"/>
      <c r="D36" s="30"/>
      <c r="E36" s="31"/>
      <c r="F36" s="31"/>
      <c r="G36" s="31"/>
      <c r="H36" s="31"/>
    </row>
    <row r="37" spans="3:8" s="29" customFormat="1" x14ac:dyDescent="0.25">
      <c r="C37" s="30"/>
      <c r="D37" s="30"/>
      <c r="E37" s="31"/>
      <c r="F37" s="31"/>
      <c r="G37" s="31"/>
      <c r="H37" s="31"/>
    </row>
    <row r="38" spans="3:8" s="29" customFormat="1" x14ac:dyDescent="0.25">
      <c r="C38" s="30"/>
      <c r="D38" s="30"/>
      <c r="E38" s="31"/>
      <c r="F38" s="31"/>
      <c r="G38" s="31"/>
      <c r="H38" s="31"/>
    </row>
    <row r="39" spans="3:8" s="29" customFormat="1" x14ac:dyDescent="0.25">
      <c r="C39" s="30"/>
      <c r="D39" s="30"/>
      <c r="E39" s="31"/>
      <c r="F39" s="31"/>
      <c r="G39" s="31"/>
      <c r="H39" s="31"/>
    </row>
    <row r="40" spans="3:8" s="29" customFormat="1" x14ac:dyDescent="0.25">
      <c r="C40" s="30"/>
      <c r="D40" s="30"/>
      <c r="E40" s="31"/>
      <c r="F40" s="31"/>
      <c r="G40" s="31"/>
      <c r="H40" s="31"/>
    </row>
    <row r="41" spans="3:8" s="29" customFormat="1" x14ac:dyDescent="0.25">
      <c r="C41" s="30"/>
      <c r="D41" s="30"/>
      <c r="E41" s="31"/>
      <c r="F41" s="31"/>
      <c r="G41" s="31"/>
      <c r="H41" s="31"/>
    </row>
    <row r="42" spans="3:8" s="29" customFormat="1" x14ac:dyDescent="0.25">
      <c r="C42" s="30"/>
      <c r="D42" s="30"/>
      <c r="E42" s="31"/>
      <c r="F42" s="31"/>
      <c r="G42" s="31"/>
      <c r="H42" s="31"/>
    </row>
    <row r="43" spans="3:8" s="29" customFormat="1" x14ac:dyDescent="0.25">
      <c r="C43" s="30"/>
      <c r="D43" s="30"/>
      <c r="E43" s="31"/>
      <c r="F43" s="31"/>
      <c r="G43" s="31"/>
      <c r="H43" s="31"/>
    </row>
    <row r="44" spans="3:8" s="29" customFormat="1" x14ac:dyDescent="0.25">
      <c r="C44" s="30"/>
      <c r="D44" s="30"/>
      <c r="E44" s="31"/>
      <c r="F44" s="31"/>
      <c r="G44" s="31"/>
      <c r="H44" s="31"/>
    </row>
    <row r="45" spans="3:8" s="29" customFormat="1" x14ac:dyDescent="0.25">
      <c r="C45" s="30"/>
      <c r="D45" s="30"/>
      <c r="E45" s="31"/>
      <c r="F45" s="31"/>
      <c r="G45" s="31"/>
      <c r="H45" s="31"/>
    </row>
    <row r="46" spans="3:8" s="29" customFormat="1" x14ac:dyDescent="0.25">
      <c r="C46" s="30"/>
      <c r="D46" s="30"/>
      <c r="E46" s="31"/>
      <c r="F46" s="31"/>
      <c r="G46" s="31"/>
      <c r="H46" s="31"/>
    </row>
    <row r="47" spans="3:8" s="29" customFormat="1" x14ac:dyDescent="0.25">
      <c r="C47" s="30"/>
      <c r="D47" s="30"/>
      <c r="E47" s="31"/>
      <c r="F47" s="31"/>
      <c r="G47" s="31"/>
      <c r="H47" s="31"/>
    </row>
    <row r="48" spans="3:8" s="29" customFormat="1" x14ac:dyDescent="0.25">
      <c r="C48" s="30"/>
      <c r="D48" s="30"/>
      <c r="E48" s="31"/>
      <c r="F48" s="31"/>
      <c r="G48" s="31"/>
      <c r="H48" s="31"/>
    </row>
    <row r="49" spans="3:8" s="29" customFormat="1" x14ac:dyDescent="0.25">
      <c r="C49" s="30"/>
      <c r="D49" s="30"/>
      <c r="E49" s="31"/>
      <c r="F49" s="31"/>
      <c r="G49" s="31"/>
      <c r="H49" s="31"/>
    </row>
    <row r="50" spans="3:8" s="29" customFormat="1" x14ac:dyDescent="0.25">
      <c r="C50" s="30"/>
      <c r="D50" s="30"/>
      <c r="E50" s="31"/>
      <c r="F50" s="31"/>
      <c r="G50" s="31"/>
      <c r="H50" s="31"/>
    </row>
    <row r="51" spans="3:8" s="29" customFormat="1" x14ac:dyDescent="0.25">
      <c r="C51" s="30"/>
      <c r="D51" s="30"/>
      <c r="E51" s="31"/>
      <c r="F51" s="31"/>
      <c r="G51" s="31"/>
      <c r="H51" s="31"/>
    </row>
  </sheetData>
  <mergeCells count="4">
    <mergeCell ref="A1:I1"/>
    <mergeCell ref="A2:A3"/>
    <mergeCell ref="E2:J2"/>
    <mergeCell ref="A20:J20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H68"/>
  <sheetViews>
    <sheetView zoomScale="80" workbookViewId="0">
      <selection activeCell="F15" sqref="F15"/>
    </sheetView>
  </sheetViews>
  <sheetFormatPr defaultColWidth="9.1796875" defaultRowHeight="14" x14ac:dyDescent="0.25"/>
  <cols>
    <col min="1" max="1" width="3.81640625" style="29" customWidth="1"/>
    <col min="2" max="2" width="64.453125" style="29" bestFit="1" customWidth="1"/>
    <col min="3" max="3" width="24.7265625" style="29" customWidth="1"/>
    <col min="4" max="4" width="24.7265625" style="41" customWidth="1"/>
    <col min="5" max="7" width="24.7265625" style="29" customWidth="1"/>
    <col min="8" max="16384" width="9.1796875" style="29"/>
  </cols>
  <sheetData>
    <row r="1" spans="1:8" ht="16" thickBot="1" x14ac:dyDescent="0.3">
      <c r="A1" s="184" t="s">
        <v>88</v>
      </c>
      <c r="B1" s="184"/>
      <c r="C1" s="184"/>
      <c r="D1" s="184"/>
      <c r="E1" s="184"/>
      <c r="F1" s="184"/>
      <c r="G1" s="184"/>
    </row>
    <row r="2" spans="1:8" ht="14.5" thickBot="1" x14ac:dyDescent="0.3">
      <c r="A2" s="180" t="s">
        <v>41</v>
      </c>
      <c r="B2" s="94"/>
      <c r="C2" s="185" t="s">
        <v>27</v>
      </c>
      <c r="D2" s="186"/>
      <c r="E2" s="185" t="s">
        <v>28</v>
      </c>
      <c r="F2" s="186"/>
      <c r="G2" s="95"/>
    </row>
    <row r="3" spans="1:8" ht="42.5" thickBot="1" x14ac:dyDescent="0.3">
      <c r="A3" s="181"/>
      <c r="B3" s="42" t="s">
        <v>26</v>
      </c>
      <c r="C3" s="35" t="s">
        <v>52</v>
      </c>
      <c r="D3" s="35" t="s">
        <v>29</v>
      </c>
      <c r="E3" s="35" t="s">
        <v>30</v>
      </c>
      <c r="F3" s="35" t="s">
        <v>29</v>
      </c>
      <c r="G3" s="36" t="s">
        <v>100</v>
      </c>
    </row>
    <row r="4" spans="1:8" ht="15" customHeight="1" x14ac:dyDescent="0.25">
      <c r="A4" s="21">
        <v>1</v>
      </c>
      <c r="B4" s="37" t="s">
        <v>107</v>
      </c>
      <c r="C4" s="38">
        <v>25.499669999999924</v>
      </c>
      <c r="D4" s="100">
        <v>9.3387870113736636E-3</v>
      </c>
      <c r="E4" s="39">
        <v>156</v>
      </c>
      <c r="F4" s="100">
        <v>1.3045659809332665E-2</v>
      </c>
      <c r="G4" s="40">
        <v>35.301438740024118</v>
      </c>
      <c r="H4" s="54"/>
    </row>
    <row r="5" spans="1:8" ht="14.25" customHeight="1" x14ac:dyDescent="0.25">
      <c r="A5" s="21">
        <v>2</v>
      </c>
      <c r="B5" s="37" t="s">
        <v>60</v>
      </c>
      <c r="C5" s="38">
        <v>19.77831999999983</v>
      </c>
      <c r="D5" s="100">
        <v>6.3562464081786622E-3</v>
      </c>
      <c r="E5" s="39">
        <v>0</v>
      </c>
      <c r="F5" s="100">
        <v>0</v>
      </c>
      <c r="G5" s="40">
        <v>0</v>
      </c>
      <c r="H5" s="54"/>
    </row>
    <row r="6" spans="1:8" x14ac:dyDescent="0.25">
      <c r="A6" s="21">
        <v>3</v>
      </c>
      <c r="B6" s="37" t="s">
        <v>79</v>
      </c>
      <c r="C6" s="38">
        <v>10.489030000000026</v>
      </c>
      <c r="D6" s="100">
        <v>9.5513025958015273E-3</v>
      </c>
      <c r="E6" s="39">
        <v>0</v>
      </c>
      <c r="F6" s="100">
        <v>0</v>
      </c>
      <c r="G6" s="40">
        <v>0</v>
      </c>
    </row>
    <row r="7" spans="1:8" x14ac:dyDescent="0.25">
      <c r="A7" s="21">
        <v>4</v>
      </c>
      <c r="B7" s="37" t="s">
        <v>83</v>
      </c>
      <c r="C7" s="38">
        <v>-0.53870000000001173</v>
      </c>
      <c r="D7" s="100">
        <v>-1.2050854294624492E-3</v>
      </c>
      <c r="E7" s="39">
        <v>0</v>
      </c>
      <c r="F7" s="100">
        <v>0</v>
      </c>
      <c r="G7" s="40">
        <v>0</v>
      </c>
    </row>
    <row r="8" spans="1:8" x14ac:dyDescent="0.25">
      <c r="A8" s="21">
        <v>5</v>
      </c>
      <c r="B8" s="37" t="s">
        <v>62</v>
      </c>
      <c r="C8" s="38">
        <v>-8.3360200000000191</v>
      </c>
      <c r="D8" s="100">
        <v>-2.0101554371629833E-3</v>
      </c>
      <c r="E8" s="39">
        <v>0</v>
      </c>
      <c r="F8" s="100">
        <v>0</v>
      </c>
      <c r="G8" s="40">
        <v>0</v>
      </c>
    </row>
    <row r="9" spans="1:8" x14ac:dyDescent="0.25">
      <c r="A9" s="21">
        <v>6</v>
      </c>
      <c r="B9" s="37" t="s">
        <v>22</v>
      </c>
      <c r="C9" s="38">
        <v>-30.98711999999988</v>
      </c>
      <c r="D9" s="100">
        <v>-2.5746883136956021E-2</v>
      </c>
      <c r="E9" s="39">
        <v>-2</v>
      </c>
      <c r="F9" s="100">
        <v>-2.0942408376963353E-3</v>
      </c>
      <c r="G9" s="40">
        <v>-2.4670150994764946</v>
      </c>
    </row>
    <row r="10" spans="1:8" x14ac:dyDescent="0.25">
      <c r="A10" s="21">
        <v>7</v>
      </c>
      <c r="B10" s="37" t="s">
        <v>76</v>
      </c>
      <c r="C10" s="38">
        <v>-182.26533999999987</v>
      </c>
      <c r="D10" s="100">
        <v>-3.075129213688723E-2</v>
      </c>
      <c r="E10" s="39">
        <v>-4</v>
      </c>
      <c r="F10" s="100">
        <v>-8.9445438282647585E-4</v>
      </c>
      <c r="G10" s="40">
        <v>-5.1583437388190339</v>
      </c>
      <c r="H10" s="54"/>
    </row>
    <row r="11" spans="1:8" x14ac:dyDescent="0.25">
      <c r="A11" s="21">
        <v>8</v>
      </c>
      <c r="B11" s="37" t="s">
        <v>77</v>
      </c>
      <c r="C11" s="38">
        <v>-15.749020000000018</v>
      </c>
      <c r="D11" s="100">
        <v>-1.2682359213449292E-2</v>
      </c>
      <c r="E11" s="39">
        <v>-15</v>
      </c>
      <c r="F11" s="100">
        <v>-1.0518934081346423E-2</v>
      </c>
      <c r="G11" s="40">
        <v>-12.97885753232165</v>
      </c>
    </row>
    <row r="12" spans="1:8" x14ac:dyDescent="0.25">
      <c r="A12" s="21">
        <v>9</v>
      </c>
      <c r="B12" s="37" t="s">
        <v>78</v>
      </c>
      <c r="C12" s="38">
        <v>43.862130000000818</v>
      </c>
      <c r="D12" s="100">
        <v>6.439778969094488E-3</v>
      </c>
      <c r="E12" s="39">
        <v>-5</v>
      </c>
      <c r="F12" s="100">
        <v>-2.3889154323936935E-3</v>
      </c>
      <c r="G12" s="40">
        <v>-16.378153564501712</v>
      </c>
    </row>
    <row r="13" spans="1:8" x14ac:dyDescent="0.25">
      <c r="A13" s="21">
        <v>10</v>
      </c>
      <c r="B13" s="37" t="s">
        <v>119</v>
      </c>
      <c r="C13" s="38">
        <v>-41.202049999999815</v>
      </c>
      <c r="D13" s="100">
        <v>-6.7460390028086436E-3</v>
      </c>
      <c r="E13" s="39">
        <v>-10</v>
      </c>
      <c r="F13" s="100">
        <v>-2.7925160569673277E-3</v>
      </c>
      <c r="G13" s="40">
        <v>-16.85566500977356</v>
      </c>
    </row>
    <row r="14" spans="1:8" x14ac:dyDescent="0.25">
      <c r="A14" s="21">
        <v>11</v>
      </c>
      <c r="B14" s="37" t="s">
        <v>80</v>
      </c>
      <c r="C14" s="38">
        <v>-25.337699999999952</v>
      </c>
      <c r="D14" s="100">
        <v>-1.4540496116950607E-2</v>
      </c>
      <c r="E14" s="39">
        <v>-10</v>
      </c>
      <c r="F14" s="100">
        <v>-1.6051364365971106E-2</v>
      </c>
      <c r="G14" s="40">
        <v>-27.912368539325829</v>
      </c>
    </row>
    <row r="15" spans="1:8" x14ac:dyDescent="0.25">
      <c r="A15" s="21">
        <v>12</v>
      </c>
      <c r="B15" s="37" t="s">
        <v>59</v>
      </c>
      <c r="C15" s="38">
        <v>-378.69954000000098</v>
      </c>
      <c r="D15" s="100">
        <v>-2.72473817414422E-2</v>
      </c>
      <c r="E15" s="39">
        <v>-48989</v>
      </c>
      <c r="F15" s="100">
        <v>-5.0448786073832418E-3</v>
      </c>
      <c r="G15" s="40">
        <v>-70.039055889768719</v>
      </c>
    </row>
    <row r="16" spans="1:8" x14ac:dyDescent="0.25">
      <c r="A16" s="21">
        <v>13</v>
      </c>
      <c r="B16" s="37" t="s">
        <v>20</v>
      </c>
      <c r="C16" s="38">
        <v>-53.758310000000527</v>
      </c>
      <c r="D16" s="100">
        <v>-1.1178144357351934E-2</v>
      </c>
      <c r="E16" s="39">
        <v>-34</v>
      </c>
      <c r="F16" s="100">
        <v>-2.3776223776223775E-2</v>
      </c>
      <c r="G16" s="40">
        <v>-115.24451969322845</v>
      </c>
    </row>
    <row r="17" spans="1:8" x14ac:dyDescent="0.25">
      <c r="A17" s="21">
        <v>14</v>
      </c>
      <c r="B17" s="37" t="s">
        <v>71</v>
      </c>
      <c r="C17" s="38">
        <v>-470.3132300000002</v>
      </c>
      <c r="D17" s="100">
        <v>-0.25096933177002118</v>
      </c>
      <c r="E17" s="39">
        <v>-331</v>
      </c>
      <c r="F17" s="100">
        <v>-0.2421360643745428</v>
      </c>
      <c r="G17" s="40">
        <v>-446.96057710647068</v>
      </c>
    </row>
    <row r="18" spans="1:8" ht="13.5" customHeight="1" x14ac:dyDescent="0.25">
      <c r="A18" s="21">
        <v>15</v>
      </c>
      <c r="B18" s="37" t="s">
        <v>25</v>
      </c>
      <c r="C18" s="38" t="s">
        <v>24</v>
      </c>
      <c r="D18" s="100" t="s">
        <v>24</v>
      </c>
      <c r="E18" s="39" t="s">
        <v>24</v>
      </c>
      <c r="F18" s="100" t="s">
        <v>24</v>
      </c>
      <c r="G18" s="40" t="s">
        <v>122</v>
      </c>
    </row>
    <row r="19" spans="1:8" ht="14.5" thickBot="1" x14ac:dyDescent="0.3">
      <c r="A19" s="93"/>
      <c r="B19" s="96" t="s">
        <v>49</v>
      </c>
      <c r="C19" s="97">
        <v>-1107.5578800000008</v>
      </c>
      <c r="D19" s="101">
        <v>-2.0082726572976807E-2</v>
      </c>
      <c r="E19" s="98">
        <v>-49244</v>
      </c>
      <c r="F19" s="101">
        <v>-5.0508168960922938E-3</v>
      </c>
      <c r="G19" s="99">
        <v>-678.693117433662</v>
      </c>
      <c r="H19" s="54"/>
    </row>
    <row r="20" spans="1:8" x14ac:dyDescent="0.25">
      <c r="B20" s="171"/>
      <c r="C20" s="136"/>
      <c r="D20" s="172"/>
      <c r="E20" s="173"/>
      <c r="F20" s="172"/>
      <c r="G20" s="136"/>
      <c r="H20" s="54"/>
    </row>
    <row r="21" spans="1:8" x14ac:dyDescent="0.25">
      <c r="A21" s="29" t="s">
        <v>125</v>
      </c>
      <c r="B21" s="171"/>
      <c r="C21" s="136"/>
      <c r="D21" s="172"/>
      <c r="E21" s="173"/>
      <c r="F21" s="172"/>
      <c r="G21" s="136"/>
      <c r="H21" s="54"/>
    </row>
    <row r="22" spans="1:8" x14ac:dyDescent="0.25">
      <c r="A22" s="29" t="s">
        <v>124</v>
      </c>
      <c r="B22" s="171"/>
      <c r="C22" s="136"/>
      <c r="D22" s="172"/>
      <c r="E22" s="173"/>
      <c r="F22" s="172"/>
      <c r="G22" s="136"/>
      <c r="H22" s="54"/>
    </row>
    <row r="23" spans="1:8" x14ac:dyDescent="0.25">
      <c r="B23" s="69"/>
      <c r="C23" s="70"/>
      <c r="D23" s="71"/>
      <c r="E23" s="72"/>
      <c r="F23" s="71"/>
      <c r="G23" s="70"/>
      <c r="H23" s="54"/>
    </row>
    <row r="42" spans="2:5" x14ac:dyDescent="0.25">
      <c r="B42" s="61"/>
      <c r="C42" s="62"/>
      <c r="D42" s="63"/>
      <c r="E42" s="64"/>
    </row>
    <row r="43" spans="2:5" x14ac:dyDescent="0.25">
      <c r="B43" s="61"/>
      <c r="C43" s="62"/>
      <c r="D43" s="63"/>
      <c r="E43" s="64"/>
    </row>
    <row r="44" spans="2:5" x14ac:dyDescent="0.25">
      <c r="B44" s="61"/>
      <c r="C44" s="62"/>
      <c r="D44" s="63"/>
      <c r="E44" s="64"/>
    </row>
    <row r="45" spans="2:5" x14ac:dyDescent="0.25">
      <c r="B45" s="61"/>
      <c r="C45" s="62"/>
      <c r="D45" s="63"/>
      <c r="E45" s="64"/>
    </row>
    <row r="46" spans="2:5" x14ac:dyDescent="0.25">
      <c r="B46" s="61"/>
      <c r="C46" s="62"/>
      <c r="D46" s="63"/>
      <c r="E46" s="64"/>
    </row>
    <row r="47" spans="2:5" x14ac:dyDescent="0.25">
      <c r="B47" s="61"/>
      <c r="C47" s="62"/>
      <c r="D47" s="63"/>
      <c r="E47" s="64"/>
    </row>
    <row r="48" spans="2:5" ht="14.5" thickBot="1" x14ac:dyDescent="0.3">
      <c r="B48" s="83"/>
      <c r="C48" s="83"/>
      <c r="D48" s="83"/>
      <c r="E48" s="83"/>
    </row>
    <row r="51" spans="2:6" ht="14.25" customHeight="1" x14ac:dyDescent="0.25"/>
    <row r="52" spans="2:6" x14ac:dyDescent="0.25">
      <c r="F52" s="54"/>
    </row>
    <row r="54" spans="2:6" x14ac:dyDescent="0.25">
      <c r="F54"/>
    </row>
    <row r="55" spans="2:6" x14ac:dyDescent="0.25">
      <c r="F55"/>
    </row>
    <row r="56" spans="2:6" ht="28.5" thickBot="1" x14ac:dyDescent="0.3">
      <c r="B56" s="42" t="s">
        <v>26</v>
      </c>
      <c r="C56" s="35" t="s">
        <v>56</v>
      </c>
      <c r="D56" s="35" t="s">
        <v>57</v>
      </c>
      <c r="E56" s="60" t="s">
        <v>53</v>
      </c>
      <c r="F56"/>
    </row>
    <row r="57" spans="2:6" x14ac:dyDescent="0.25">
      <c r="B57" s="37" t="str">
        <f t="shared" ref="B57:D61" si="0">B4</f>
        <v>КІНТО-Казначейський</v>
      </c>
      <c r="C57" s="38">
        <f t="shared" si="0"/>
        <v>25.499669999999924</v>
      </c>
      <c r="D57" s="100">
        <f t="shared" si="0"/>
        <v>9.3387870113736636E-3</v>
      </c>
      <c r="E57" s="40">
        <f>G4</f>
        <v>35.301438740024118</v>
      </c>
    </row>
    <row r="58" spans="2:6" x14ac:dyDescent="0.25">
      <c r="B58" s="37" t="str">
        <f t="shared" si="0"/>
        <v>Альтус-Збалансований</v>
      </c>
      <c r="C58" s="38">
        <f t="shared" si="0"/>
        <v>19.77831999999983</v>
      </c>
      <c r="D58" s="100">
        <f t="shared" si="0"/>
        <v>6.3562464081786622E-3</v>
      </c>
      <c r="E58" s="40">
        <f>G5</f>
        <v>0</v>
      </c>
    </row>
    <row r="59" spans="2:6" x14ac:dyDescent="0.25">
      <c r="B59" s="37" t="str">
        <f t="shared" si="0"/>
        <v>УНIВЕР.УА/Тарас Шевченко: Фонд Заощаджень</v>
      </c>
      <c r="C59" s="38">
        <f t="shared" si="0"/>
        <v>10.489030000000026</v>
      </c>
      <c r="D59" s="100">
        <f t="shared" si="0"/>
        <v>9.5513025958015273E-3</v>
      </c>
      <c r="E59" s="40">
        <f>G6</f>
        <v>0</v>
      </c>
    </row>
    <row r="60" spans="2:6" x14ac:dyDescent="0.25">
      <c r="B60" s="37" t="str">
        <f t="shared" si="0"/>
        <v>Бонум Оптімум</v>
      </c>
      <c r="C60" s="38">
        <f t="shared" si="0"/>
        <v>-0.53870000000001173</v>
      </c>
      <c r="D60" s="100">
        <f t="shared" si="0"/>
        <v>-1.2050854294624492E-3</v>
      </c>
      <c r="E60" s="40">
        <f>G7</f>
        <v>0</v>
      </c>
    </row>
    <row r="61" spans="2:6" x14ac:dyDescent="0.25">
      <c r="B61" s="128" t="str">
        <f t="shared" si="0"/>
        <v>Альтус-Депозит</v>
      </c>
      <c r="C61" s="129">
        <f t="shared" si="0"/>
        <v>-8.3360200000000191</v>
      </c>
      <c r="D61" s="130">
        <f t="shared" si="0"/>
        <v>-2.0101554371629833E-3</v>
      </c>
      <c r="E61" s="131">
        <f>G8</f>
        <v>0</v>
      </c>
    </row>
    <row r="62" spans="2:6" x14ac:dyDescent="0.25">
      <c r="B62" s="124" t="str">
        <f t="shared" ref="B62:D65" si="1">B13</f>
        <v>Софіївський</v>
      </c>
      <c r="C62" s="125">
        <f t="shared" si="1"/>
        <v>-41.202049999999815</v>
      </c>
      <c r="D62" s="126">
        <f t="shared" si="1"/>
        <v>-6.7460390028086436E-3</v>
      </c>
      <c r="E62" s="127">
        <f>G13</f>
        <v>-16.85566500977356</v>
      </c>
    </row>
    <row r="63" spans="2:6" x14ac:dyDescent="0.25">
      <c r="B63" s="124" t="str">
        <f t="shared" si="1"/>
        <v>УНІВЕР.УА/Володимир Великий: Фонд Збалансований</v>
      </c>
      <c r="C63" s="125">
        <f t="shared" si="1"/>
        <v>-25.337699999999952</v>
      </c>
      <c r="D63" s="126">
        <f t="shared" si="1"/>
        <v>-1.4540496116950607E-2</v>
      </c>
      <c r="E63" s="127">
        <f>G14</f>
        <v>-27.912368539325829</v>
      </c>
    </row>
    <row r="64" spans="2:6" x14ac:dyDescent="0.25">
      <c r="B64" s="124" t="str">
        <f t="shared" si="1"/>
        <v>ОТП Фонд Акцій</v>
      </c>
      <c r="C64" s="125">
        <f t="shared" si="1"/>
        <v>-378.69954000000098</v>
      </c>
      <c r="D64" s="126">
        <f t="shared" si="1"/>
        <v>-2.72473817414422E-2</v>
      </c>
      <c r="E64" s="127">
        <f>G15</f>
        <v>-70.039055889768719</v>
      </c>
    </row>
    <row r="65" spans="2:5" x14ac:dyDescent="0.25">
      <c r="B65" s="124" t="str">
        <f t="shared" si="1"/>
        <v>ОТП Класичний</v>
      </c>
      <c r="C65" s="125">
        <f t="shared" si="1"/>
        <v>-53.758310000000527</v>
      </c>
      <c r="D65" s="126">
        <f t="shared" si="1"/>
        <v>-1.1178144357351934E-2</v>
      </c>
      <c r="E65" s="127">
        <f>G16</f>
        <v>-115.24451969322845</v>
      </c>
    </row>
    <row r="66" spans="2:5" x14ac:dyDescent="0.25">
      <c r="B66" s="124" t="str">
        <f>B17</f>
        <v>ВСІ</v>
      </c>
      <c r="C66" s="125">
        <f>C17</f>
        <v>-470.3132300000002</v>
      </c>
      <c r="D66" s="126">
        <f>D17</f>
        <v>-0.25096933177002118</v>
      </c>
      <c r="E66" s="127">
        <f>G17</f>
        <v>-446.96057710647068</v>
      </c>
    </row>
    <row r="67" spans="2:5" x14ac:dyDescent="0.25">
      <c r="B67" s="137" t="s">
        <v>55</v>
      </c>
      <c r="C67" s="138">
        <f>C19-SUM(C57:C66)</f>
        <v>-185.13934999999901</v>
      </c>
      <c r="D67" s="139"/>
      <c r="E67" s="138">
        <f>G19-SUM(E57:E66)</f>
        <v>-36.982369935118868</v>
      </c>
    </row>
    <row r="68" spans="2:5" x14ac:dyDescent="0.25">
      <c r="B68" s="135" t="s">
        <v>49</v>
      </c>
      <c r="C68" s="136">
        <f>SUM(C57:C67)</f>
        <v>-1107.5578800000008</v>
      </c>
      <c r="D68" s="136"/>
      <c r="E68" s="136">
        <f>SUM(E57:E67)</f>
        <v>-678.693117433662</v>
      </c>
    </row>
  </sheetData>
  <mergeCells count="4"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C104"/>
  <sheetViews>
    <sheetView zoomScale="80" workbookViewId="0">
      <selection activeCell="A4" sqref="A4"/>
    </sheetView>
  </sheetViews>
  <sheetFormatPr defaultRowHeight="12.5" x14ac:dyDescent="0.25"/>
  <cols>
    <col min="1" max="1" width="64.453125" bestFit="1" customWidth="1"/>
    <col min="2" max="2" width="12.7265625" customWidth="1"/>
    <col min="3" max="3" width="2.7265625" customWidth="1"/>
  </cols>
  <sheetData>
    <row r="1" spans="1:3" ht="14.5" thickBot="1" x14ac:dyDescent="0.3">
      <c r="A1" s="67" t="s">
        <v>26</v>
      </c>
      <c r="B1" s="68" t="s">
        <v>86</v>
      </c>
      <c r="C1" s="10"/>
    </row>
    <row r="2" spans="1:3" ht="14" x14ac:dyDescent="0.25">
      <c r="A2" s="140" t="s">
        <v>76</v>
      </c>
      <c r="B2" s="147">
        <v>-2.9883567241848374E-2</v>
      </c>
      <c r="C2" s="10"/>
    </row>
    <row r="3" spans="1:3" ht="14" x14ac:dyDescent="0.25">
      <c r="A3" s="140" t="s">
        <v>22</v>
      </c>
      <c r="B3" s="148">
        <v>-2.3702280583135837E-2</v>
      </c>
      <c r="C3" s="10"/>
    </row>
    <row r="4" spans="1:3" ht="14" x14ac:dyDescent="0.25">
      <c r="A4" s="140" t="s">
        <v>59</v>
      </c>
      <c r="B4" s="148">
        <v>-2.2315080003841192E-2</v>
      </c>
      <c r="C4" s="10"/>
    </row>
    <row r="5" spans="1:3" ht="14" x14ac:dyDescent="0.25">
      <c r="A5" s="140" t="s">
        <v>71</v>
      </c>
      <c r="B5" s="148">
        <v>-1.1655479275689107E-2</v>
      </c>
      <c r="C5" s="10"/>
    </row>
    <row r="6" spans="1:3" ht="14" x14ac:dyDescent="0.25">
      <c r="A6" s="140" t="s">
        <v>119</v>
      </c>
      <c r="B6" s="148">
        <v>-3.9645941386231565E-3</v>
      </c>
      <c r="C6" s="10"/>
    </row>
    <row r="7" spans="1:3" ht="14" x14ac:dyDescent="0.25">
      <c r="A7" s="141" t="s">
        <v>107</v>
      </c>
      <c r="B7" s="149">
        <v>-3.6591369422164233E-3</v>
      </c>
      <c r="C7" s="10"/>
    </row>
    <row r="8" spans="1:3" ht="14" x14ac:dyDescent="0.25">
      <c r="A8" s="140" t="s">
        <v>77</v>
      </c>
      <c r="B8" s="148">
        <v>-2.1864239817687148E-3</v>
      </c>
      <c r="C8" s="10"/>
    </row>
    <row r="9" spans="1:3" ht="14" x14ac:dyDescent="0.25">
      <c r="A9" s="140" t="s">
        <v>62</v>
      </c>
      <c r="B9" s="148">
        <v>-2.0101554371551034E-3</v>
      </c>
      <c r="C9" s="10"/>
    </row>
    <row r="10" spans="1:3" ht="14" x14ac:dyDescent="0.25">
      <c r="A10" s="140" t="s">
        <v>83</v>
      </c>
      <c r="B10" s="148">
        <v>-1.2050854294333169E-3</v>
      </c>
      <c r="C10" s="10"/>
    </row>
    <row r="11" spans="1:3" ht="14" x14ac:dyDescent="0.25">
      <c r="A11" s="140" t="s">
        <v>80</v>
      </c>
      <c r="B11" s="148">
        <v>1.5355153656297915E-3</v>
      </c>
      <c r="C11" s="10"/>
    </row>
    <row r="12" spans="1:3" ht="14" x14ac:dyDescent="0.25">
      <c r="A12" s="141" t="s">
        <v>60</v>
      </c>
      <c r="B12" s="149">
        <v>6.3562464081452497E-3</v>
      </c>
      <c r="C12" s="10"/>
    </row>
    <row r="13" spans="1:3" ht="14" x14ac:dyDescent="0.25">
      <c r="A13" s="140" t="s">
        <v>78</v>
      </c>
      <c r="B13" s="148">
        <v>8.8498359110937841E-3</v>
      </c>
      <c r="C13" s="10"/>
    </row>
    <row r="14" spans="1:3" ht="14" x14ac:dyDescent="0.25">
      <c r="A14" s="140" t="s">
        <v>79</v>
      </c>
      <c r="B14" s="148">
        <v>9.5513025957680853E-3</v>
      </c>
      <c r="C14" s="10"/>
    </row>
    <row r="15" spans="1:3" ht="14" x14ac:dyDescent="0.25">
      <c r="A15" s="140" t="s">
        <v>20</v>
      </c>
      <c r="B15" s="148">
        <v>1.2904909433141043E-2</v>
      </c>
      <c r="C15" s="10"/>
    </row>
    <row r="16" spans="1:3" ht="14" x14ac:dyDescent="0.25">
      <c r="A16" s="142" t="s">
        <v>31</v>
      </c>
      <c r="B16" s="147">
        <v>-4.3845709514238104E-3</v>
      </c>
      <c r="C16" s="10"/>
    </row>
    <row r="17" spans="1:3" ht="14" x14ac:dyDescent="0.25">
      <c r="A17" s="142" t="s">
        <v>1</v>
      </c>
      <c r="B17" s="147">
        <v>-2.4749615342816722E-2</v>
      </c>
      <c r="C17" s="10"/>
    </row>
    <row r="18" spans="1:3" ht="14" x14ac:dyDescent="0.3">
      <c r="A18" s="142" t="s">
        <v>0</v>
      </c>
      <c r="B18" s="147">
        <v>-3.5619461397882746E-2</v>
      </c>
      <c r="C18" s="58"/>
    </row>
    <row r="19" spans="1:3" ht="14" x14ac:dyDescent="0.3">
      <c r="A19" s="142" t="s">
        <v>32</v>
      </c>
      <c r="B19" s="147">
        <v>-3.1962884923917079E-2</v>
      </c>
      <c r="C19" s="9"/>
    </row>
    <row r="20" spans="1:3" ht="14" x14ac:dyDescent="0.35">
      <c r="A20" s="142" t="s">
        <v>33</v>
      </c>
      <c r="B20" s="147">
        <v>-2.9999282340794409E-2</v>
      </c>
      <c r="C20" s="78"/>
    </row>
    <row r="21" spans="1:3" ht="14" x14ac:dyDescent="0.25">
      <c r="A21" s="142" t="s">
        <v>34</v>
      </c>
      <c r="B21" s="147">
        <v>1.1506849315068492E-2</v>
      </c>
      <c r="C21" s="10"/>
    </row>
    <row r="22" spans="1:3" ht="14.5" thickBot="1" x14ac:dyDescent="0.3">
      <c r="A22" s="143" t="s">
        <v>111</v>
      </c>
      <c r="B22" s="150">
        <v>4.0170276123239201E-3</v>
      </c>
      <c r="C22" s="10"/>
    </row>
    <row r="23" spans="1:3" x14ac:dyDescent="0.25">
      <c r="B23" s="10"/>
      <c r="C23" s="10"/>
    </row>
    <row r="24" spans="1:3" x14ac:dyDescent="0.25">
      <c r="C24" s="10"/>
    </row>
    <row r="25" spans="1:3" x14ac:dyDescent="0.25">
      <c r="B25" s="10"/>
      <c r="C25" s="10"/>
    </row>
    <row r="26" spans="1:3" x14ac:dyDescent="0.25">
      <c r="C26" s="10"/>
    </row>
    <row r="27" spans="1:3" x14ac:dyDescent="0.25">
      <c r="B27" s="10"/>
    </row>
    <row r="28" spans="1:3" x14ac:dyDescent="0.25">
      <c r="B28" s="10"/>
    </row>
    <row r="29" spans="1:3" x14ac:dyDescent="0.25">
      <c r="B29" s="10"/>
    </row>
    <row r="30" spans="1:3" x14ac:dyDescent="0.25">
      <c r="B30" s="10"/>
    </row>
    <row r="31" spans="1:3" x14ac:dyDescent="0.25">
      <c r="B31" s="10"/>
    </row>
    <row r="32" spans="1:3" x14ac:dyDescent="0.25">
      <c r="B32" s="10"/>
    </row>
    <row r="33" spans="2:2" x14ac:dyDescent="0.25">
      <c r="B33" s="10"/>
    </row>
    <row r="34" spans="2:2" x14ac:dyDescent="0.25">
      <c r="B34" s="10"/>
    </row>
    <row r="35" spans="2:2" x14ac:dyDescent="0.25">
      <c r="B35" s="10"/>
    </row>
    <row r="36" spans="2:2" x14ac:dyDescent="0.25">
      <c r="B36" s="10"/>
    </row>
    <row r="37" spans="2:2" x14ac:dyDescent="0.25">
      <c r="B37" s="10"/>
    </row>
    <row r="38" spans="2:2" x14ac:dyDescent="0.25">
      <c r="B38" s="10"/>
    </row>
    <row r="39" spans="2:2" x14ac:dyDescent="0.25">
      <c r="B39" s="10"/>
    </row>
    <row r="40" spans="2:2" x14ac:dyDescent="0.25">
      <c r="B40" s="10"/>
    </row>
    <row r="41" spans="2:2" x14ac:dyDescent="0.25">
      <c r="B41" s="10"/>
    </row>
    <row r="42" spans="2:2" x14ac:dyDescent="0.25">
      <c r="B42" s="10"/>
    </row>
    <row r="43" spans="2:2" x14ac:dyDescent="0.25">
      <c r="B43" s="10"/>
    </row>
    <row r="44" spans="2:2" x14ac:dyDescent="0.25">
      <c r="B44" s="10"/>
    </row>
    <row r="45" spans="2:2" x14ac:dyDescent="0.25">
      <c r="B45" s="10"/>
    </row>
    <row r="46" spans="2:2" x14ac:dyDescent="0.25">
      <c r="B46" s="10"/>
    </row>
    <row r="47" spans="2:2" x14ac:dyDescent="0.25">
      <c r="B47" s="10"/>
    </row>
    <row r="48" spans="2:2" x14ac:dyDescent="0.25">
      <c r="B48" s="10"/>
    </row>
    <row r="49" spans="2:2" x14ac:dyDescent="0.25">
      <c r="B49" s="10"/>
    </row>
    <row r="50" spans="2:2" x14ac:dyDescent="0.25">
      <c r="B50" s="10"/>
    </row>
    <row r="51" spans="2:2" x14ac:dyDescent="0.25">
      <c r="B51" s="10"/>
    </row>
    <row r="52" spans="2:2" x14ac:dyDescent="0.25">
      <c r="B52" s="10"/>
    </row>
    <row r="53" spans="2:2" x14ac:dyDescent="0.25">
      <c r="B53" s="10"/>
    </row>
    <row r="54" spans="2:2" x14ac:dyDescent="0.25">
      <c r="B54" s="10"/>
    </row>
    <row r="55" spans="2:2" x14ac:dyDescent="0.25">
      <c r="B55" s="10"/>
    </row>
    <row r="56" spans="2:2" x14ac:dyDescent="0.25">
      <c r="B56" s="10"/>
    </row>
    <row r="57" spans="2:2" x14ac:dyDescent="0.25">
      <c r="B57" s="10"/>
    </row>
    <row r="58" spans="2:2" x14ac:dyDescent="0.25">
      <c r="B58" s="10"/>
    </row>
    <row r="59" spans="2:2" x14ac:dyDescent="0.25">
      <c r="B59" s="10"/>
    </row>
    <row r="60" spans="2:2" x14ac:dyDescent="0.25">
      <c r="B60" s="10"/>
    </row>
    <row r="61" spans="2:2" x14ac:dyDescent="0.25">
      <c r="B61" s="10"/>
    </row>
    <row r="62" spans="2:2" x14ac:dyDescent="0.25">
      <c r="B62" s="10"/>
    </row>
    <row r="63" spans="2:2" x14ac:dyDescent="0.25">
      <c r="B63" s="10"/>
    </row>
    <row r="64" spans="2:2" x14ac:dyDescent="0.25">
      <c r="B64" s="10"/>
    </row>
    <row r="65" spans="2:2" x14ac:dyDescent="0.25">
      <c r="B65" s="10"/>
    </row>
    <row r="66" spans="2:2" x14ac:dyDescent="0.25">
      <c r="B66" s="10"/>
    </row>
    <row r="67" spans="2:2" x14ac:dyDescent="0.25">
      <c r="B67" s="10"/>
    </row>
    <row r="68" spans="2:2" x14ac:dyDescent="0.25">
      <c r="B68" s="10"/>
    </row>
    <row r="69" spans="2:2" x14ac:dyDescent="0.25">
      <c r="B69" s="10"/>
    </row>
    <row r="70" spans="2:2" x14ac:dyDescent="0.25">
      <c r="B70" s="10"/>
    </row>
    <row r="71" spans="2:2" x14ac:dyDescent="0.25">
      <c r="B71" s="10"/>
    </row>
    <row r="72" spans="2:2" x14ac:dyDescent="0.25">
      <c r="B72" s="10"/>
    </row>
    <row r="73" spans="2:2" x14ac:dyDescent="0.25">
      <c r="B73" s="10"/>
    </row>
    <row r="74" spans="2:2" x14ac:dyDescent="0.25">
      <c r="B74" s="10"/>
    </row>
    <row r="75" spans="2:2" x14ac:dyDescent="0.25">
      <c r="B75" s="10"/>
    </row>
    <row r="76" spans="2:2" x14ac:dyDescent="0.25">
      <c r="B76" s="10"/>
    </row>
    <row r="77" spans="2:2" x14ac:dyDescent="0.25">
      <c r="B77" s="10"/>
    </row>
    <row r="78" spans="2:2" x14ac:dyDescent="0.25">
      <c r="B78" s="10"/>
    </row>
    <row r="79" spans="2:2" x14ac:dyDescent="0.25">
      <c r="B79" s="10"/>
    </row>
    <row r="80" spans="2:2" x14ac:dyDescent="0.25">
      <c r="B80" s="10"/>
    </row>
    <row r="81" spans="2:2" x14ac:dyDescent="0.25">
      <c r="B81" s="10"/>
    </row>
    <row r="82" spans="2:2" x14ac:dyDescent="0.25">
      <c r="B82" s="10"/>
    </row>
    <row r="83" spans="2:2" x14ac:dyDescent="0.25">
      <c r="B83" s="10"/>
    </row>
    <row r="84" spans="2:2" x14ac:dyDescent="0.25">
      <c r="B84" s="10"/>
    </row>
    <row r="85" spans="2:2" x14ac:dyDescent="0.25">
      <c r="B85" s="10"/>
    </row>
    <row r="86" spans="2:2" x14ac:dyDescent="0.25">
      <c r="B86" s="10"/>
    </row>
    <row r="87" spans="2:2" x14ac:dyDescent="0.25">
      <c r="B87" s="10"/>
    </row>
    <row r="88" spans="2:2" x14ac:dyDescent="0.25">
      <c r="B88" s="10"/>
    </row>
    <row r="89" spans="2:2" x14ac:dyDescent="0.25">
      <c r="B89" s="10"/>
    </row>
    <row r="90" spans="2:2" x14ac:dyDescent="0.25">
      <c r="B90" s="10"/>
    </row>
    <row r="91" spans="2:2" x14ac:dyDescent="0.25">
      <c r="B91" s="10"/>
    </row>
    <row r="92" spans="2:2" x14ac:dyDescent="0.25">
      <c r="B92" s="10"/>
    </row>
    <row r="93" spans="2:2" x14ac:dyDescent="0.25">
      <c r="B93" s="10"/>
    </row>
    <row r="94" spans="2:2" x14ac:dyDescent="0.25">
      <c r="B94" s="10"/>
    </row>
    <row r="95" spans="2:2" x14ac:dyDescent="0.25">
      <c r="B95" s="10"/>
    </row>
    <row r="96" spans="2:2" x14ac:dyDescent="0.25">
      <c r="B96" s="10"/>
    </row>
    <row r="97" spans="2:2" x14ac:dyDescent="0.25">
      <c r="B97" s="10"/>
    </row>
    <row r="98" spans="2:2" x14ac:dyDescent="0.25">
      <c r="B98" s="10"/>
    </row>
    <row r="99" spans="2:2" x14ac:dyDescent="0.25">
      <c r="B99" s="10"/>
    </row>
    <row r="100" spans="2:2" x14ac:dyDescent="0.25">
      <c r="B100" s="10"/>
    </row>
    <row r="101" spans="2:2" x14ac:dyDescent="0.25">
      <c r="B101" s="10"/>
    </row>
    <row r="102" spans="2:2" x14ac:dyDescent="0.25">
      <c r="B102" s="10"/>
    </row>
    <row r="103" spans="2:2" x14ac:dyDescent="0.25">
      <c r="B103" s="10"/>
    </row>
    <row r="104" spans="2:2" x14ac:dyDescent="0.25">
      <c r="B104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A1:M5"/>
  <sheetViews>
    <sheetView zoomScale="80" workbookViewId="0">
      <selection activeCell="B4" sqref="B4"/>
    </sheetView>
  </sheetViews>
  <sheetFormatPr defaultColWidth="9.1796875" defaultRowHeight="14" x14ac:dyDescent="0.25"/>
  <cols>
    <col min="1" max="1" width="4.7265625" style="31" customWidth="1"/>
    <col min="2" max="2" width="48.81640625" style="29" bestFit="1" customWidth="1"/>
    <col min="3" max="4" width="12.7265625" style="31" customWidth="1"/>
    <col min="5" max="5" width="16.7265625" style="41" customWidth="1"/>
    <col min="6" max="6" width="14.7265625" style="45" customWidth="1"/>
    <col min="7" max="7" width="14.7265625" style="41" customWidth="1"/>
    <col min="8" max="8" width="12.7265625" style="45" customWidth="1"/>
    <col min="9" max="9" width="47.81640625" style="29" bestFit="1" customWidth="1"/>
    <col min="10" max="10" width="34.7265625" style="29" customWidth="1"/>
    <col min="11" max="20" width="4.7265625" style="29" customWidth="1"/>
    <col min="21" max="16384" width="9.1796875" style="29"/>
  </cols>
  <sheetData>
    <row r="1" spans="1:13" s="43" customFormat="1" ht="16" thickBot="1" x14ac:dyDescent="0.3">
      <c r="A1" s="175" t="s">
        <v>103</v>
      </c>
      <c r="B1" s="175"/>
      <c r="C1" s="175"/>
      <c r="D1" s="175"/>
      <c r="E1" s="175"/>
      <c r="F1" s="175"/>
      <c r="G1" s="175"/>
      <c r="H1" s="175"/>
      <c r="I1" s="175"/>
      <c r="J1" s="175"/>
      <c r="K1" s="13"/>
      <c r="L1" s="14"/>
      <c r="M1" s="14"/>
    </row>
    <row r="2" spans="1:13" ht="28.5" thickBot="1" x14ac:dyDescent="0.3">
      <c r="A2" s="15" t="s">
        <v>41</v>
      </c>
      <c r="B2" s="15" t="s">
        <v>26</v>
      </c>
      <c r="C2" s="44" t="s">
        <v>36</v>
      </c>
      <c r="D2" s="44" t="s">
        <v>37</v>
      </c>
      <c r="E2" s="44" t="s">
        <v>42</v>
      </c>
      <c r="F2" s="44" t="s">
        <v>43</v>
      </c>
      <c r="G2" s="44" t="s">
        <v>44</v>
      </c>
      <c r="H2" s="44" t="s">
        <v>15</v>
      </c>
      <c r="I2" s="44" t="s">
        <v>16</v>
      </c>
      <c r="J2" s="25" t="s">
        <v>17</v>
      </c>
    </row>
    <row r="3" spans="1:13" x14ac:dyDescent="0.25">
      <c r="A3" s="21">
        <v>1</v>
      </c>
      <c r="B3" s="87" t="s">
        <v>112</v>
      </c>
      <c r="C3" s="113" t="s">
        <v>39</v>
      </c>
      <c r="D3" s="114" t="s">
        <v>114</v>
      </c>
      <c r="E3" s="88">
        <v>1012689.4901000001</v>
      </c>
      <c r="F3" s="89">
        <v>1978</v>
      </c>
      <c r="G3" s="88">
        <v>511.9764864004045</v>
      </c>
      <c r="H3" s="53">
        <v>1000</v>
      </c>
      <c r="I3" s="87" t="s">
        <v>23</v>
      </c>
      <c r="J3" s="90" t="s">
        <v>35</v>
      </c>
    </row>
    <row r="4" spans="1:13" ht="14.25" customHeight="1" x14ac:dyDescent="0.25">
      <c r="A4" s="21">
        <v>2</v>
      </c>
      <c r="B4" s="87" t="s">
        <v>68</v>
      </c>
      <c r="C4" s="113" t="s">
        <v>39</v>
      </c>
      <c r="D4" s="114" t="s">
        <v>40</v>
      </c>
      <c r="E4" s="88">
        <v>328735.33</v>
      </c>
      <c r="F4" s="89">
        <v>679</v>
      </c>
      <c r="G4" s="88">
        <v>484.14628865979381</v>
      </c>
      <c r="H4" s="86">
        <v>1000</v>
      </c>
      <c r="I4" s="87" t="s">
        <v>69</v>
      </c>
      <c r="J4" s="90" t="s">
        <v>47</v>
      </c>
    </row>
    <row r="5" spans="1:13" ht="14.5" thickBot="1" x14ac:dyDescent="0.35">
      <c r="A5" s="176" t="s">
        <v>49</v>
      </c>
      <c r="B5" s="177"/>
      <c r="C5" s="115" t="s">
        <v>50</v>
      </c>
      <c r="D5" s="115" t="s">
        <v>50</v>
      </c>
      <c r="E5" s="102">
        <f>SUM(E3:E4)</f>
        <v>1341424.8201000001</v>
      </c>
      <c r="F5" s="103">
        <f>SUM(F3:F4)</f>
        <v>2657</v>
      </c>
      <c r="G5" s="115" t="s">
        <v>50</v>
      </c>
      <c r="H5" s="115" t="s">
        <v>50</v>
      </c>
      <c r="I5" s="115" t="s">
        <v>50</v>
      </c>
      <c r="J5" s="174" t="s">
        <v>50</v>
      </c>
    </row>
  </sheetData>
  <mergeCells count="2">
    <mergeCell ref="A1:J1"/>
    <mergeCell ref="A5:B5"/>
  </mergeCells>
  <phoneticPr fontId="11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J27"/>
  <sheetViews>
    <sheetView zoomScale="80" workbookViewId="0">
      <selection activeCell="B4" sqref="B4"/>
    </sheetView>
  </sheetViews>
  <sheetFormatPr defaultColWidth="9.1796875" defaultRowHeight="14" x14ac:dyDescent="0.3"/>
  <cols>
    <col min="1" max="1" width="4.54296875" style="5" customWidth="1"/>
    <col min="2" max="2" width="48.81640625" style="5" bestFit="1" customWidth="1"/>
    <col min="3" max="4" width="14.7265625" style="46" customWidth="1"/>
    <col min="5" max="8" width="12.7265625" style="5" customWidth="1"/>
    <col min="9" max="9" width="16.1796875" style="5" bestFit="1" customWidth="1"/>
    <col min="10" max="10" width="18.26953125" style="5" customWidth="1"/>
    <col min="11" max="16384" width="9.1796875" style="5"/>
  </cols>
  <sheetData>
    <row r="1" spans="1:10" s="11" customFormat="1" ht="16" thickBot="1" x14ac:dyDescent="0.4">
      <c r="A1" s="187" t="s">
        <v>95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customFormat="1" ht="15.75" customHeight="1" thickBot="1" x14ac:dyDescent="0.3">
      <c r="A2" s="180" t="s">
        <v>41</v>
      </c>
      <c r="B2" s="106"/>
      <c r="C2" s="107"/>
      <c r="D2" s="108"/>
      <c r="E2" s="182" t="s">
        <v>67</v>
      </c>
      <c r="F2" s="182"/>
      <c r="G2" s="182"/>
      <c r="H2" s="182"/>
      <c r="I2" s="182"/>
      <c r="J2" s="182"/>
    </row>
    <row r="3" spans="1:10" customFormat="1" ht="56.5" thickBot="1" x14ac:dyDescent="0.3">
      <c r="A3" s="181"/>
      <c r="B3" s="109" t="s">
        <v>26</v>
      </c>
      <c r="C3" s="26" t="s">
        <v>13</v>
      </c>
      <c r="D3" s="26" t="s">
        <v>14</v>
      </c>
      <c r="E3" s="17" t="s">
        <v>92</v>
      </c>
      <c r="F3" s="17" t="s">
        <v>101</v>
      </c>
      <c r="G3" s="17" t="s">
        <v>105</v>
      </c>
      <c r="H3" s="17" t="s">
        <v>106</v>
      </c>
      <c r="I3" s="17" t="s">
        <v>51</v>
      </c>
      <c r="J3" s="17" t="s">
        <v>93</v>
      </c>
    </row>
    <row r="4" spans="1:10" customFormat="1" collapsed="1" x14ac:dyDescent="0.25">
      <c r="A4" s="21">
        <v>1</v>
      </c>
      <c r="B4" s="27" t="s">
        <v>68</v>
      </c>
      <c r="C4" s="110">
        <v>38441</v>
      </c>
      <c r="D4" s="110">
        <v>38625</v>
      </c>
      <c r="E4" s="104">
        <v>-3.2386390745675619E-4</v>
      </c>
      <c r="F4" s="104">
        <v>1.4561746420114208E-3</v>
      </c>
      <c r="G4" s="104">
        <v>5.5662987287072863E-3</v>
      </c>
      <c r="H4" s="104">
        <v>-0.14936277765746842</v>
      </c>
      <c r="I4" s="104">
        <v>-0.51585371134020552</v>
      </c>
      <c r="J4" s="111">
        <v>-5.3265211126223289E-2</v>
      </c>
    </row>
    <row r="5" spans="1:10" customFormat="1" collapsed="1" x14ac:dyDescent="0.25">
      <c r="A5" s="21">
        <v>2</v>
      </c>
      <c r="B5" s="27" t="s">
        <v>112</v>
      </c>
      <c r="C5" s="110">
        <v>39048</v>
      </c>
      <c r="D5" s="110">
        <v>39140</v>
      </c>
      <c r="E5" s="104">
        <v>-3.8016384931183311E-2</v>
      </c>
      <c r="F5" s="104">
        <v>-2.5662380746140134E-2</v>
      </c>
      <c r="G5" s="104">
        <v>4.6041814238664269E-3</v>
      </c>
      <c r="H5" s="104">
        <v>0.12868856294048636</v>
      </c>
      <c r="I5" s="104">
        <v>-0.48802351359961482</v>
      </c>
      <c r="J5" s="111">
        <v>-5.4969802496415254E-2</v>
      </c>
    </row>
    <row r="6" spans="1:10" ht="14.5" thickBot="1" x14ac:dyDescent="0.35">
      <c r="A6" s="151"/>
      <c r="B6" s="156" t="s">
        <v>108</v>
      </c>
      <c r="C6" s="157" t="s">
        <v>50</v>
      </c>
      <c r="D6" s="157" t="s">
        <v>50</v>
      </c>
      <c r="E6" s="158">
        <f>AVERAGE(E4:E5)</f>
        <v>-1.9170124419320034E-2</v>
      </c>
      <c r="F6" s="158">
        <f>AVERAGE(F4:F5)</f>
        <v>-1.2103103052064357E-2</v>
      </c>
      <c r="G6" s="158">
        <f>AVERAGE(G4:G5)</f>
        <v>5.0852400762868566E-3</v>
      </c>
      <c r="H6" s="158">
        <f>AVERAGE(H4:H5)</f>
        <v>-1.0337107358491027E-2</v>
      </c>
      <c r="I6" s="158">
        <f>AVERAGE(I4:I5)</f>
        <v>-0.50193861246991012</v>
      </c>
      <c r="J6" s="157" t="s">
        <v>50</v>
      </c>
    </row>
    <row r="7" spans="1:10" ht="14.5" thickBot="1" x14ac:dyDescent="0.35">
      <c r="A7" s="188" t="s">
        <v>94</v>
      </c>
      <c r="B7" s="188"/>
      <c r="C7" s="188"/>
      <c r="D7" s="188"/>
      <c r="E7" s="188"/>
      <c r="F7" s="188"/>
      <c r="G7" s="188"/>
      <c r="H7" s="188"/>
      <c r="I7" s="188"/>
      <c r="J7" s="188"/>
    </row>
    <row r="8" spans="1:10" x14ac:dyDescent="0.3">
      <c r="B8" s="29"/>
      <c r="C8" s="30"/>
      <c r="D8" s="30"/>
      <c r="E8" s="29"/>
      <c r="F8" s="29"/>
      <c r="G8" s="29"/>
      <c r="H8" s="29"/>
      <c r="I8" s="29"/>
    </row>
    <row r="9" spans="1:10" x14ac:dyDescent="0.3">
      <c r="B9" s="29"/>
      <c r="C9" s="30"/>
      <c r="D9" s="30"/>
      <c r="E9" s="29"/>
      <c r="F9" s="29"/>
      <c r="G9" s="29"/>
      <c r="H9" s="29"/>
      <c r="I9" s="29"/>
    </row>
    <row r="10" spans="1:10" x14ac:dyDescent="0.3">
      <c r="B10" s="29"/>
      <c r="C10" s="30"/>
      <c r="D10" s="30"/>
      <c r="E10" s="121"/>
      <c r="F10" s="29"/>
      <c r="G10" s="29"/>
      <c r="H10" s="29"/>
      <c r="I10" s="29"/>
    </row>
    <row r="11" spans="1:10" x14ac:dyDescent="0.3">
      <c r="B11" s="29"/>
      <c r="C11" s="30"/>
      <c r="D11" s="30"/>
      <c r="E11" s="29"/>
      <c r="F11" s="29"/>
      <c r="G11" s="29"/>
      <c r="H11" s="29"/>
      <c r="I11" s="29"/>
    </row>
    <row r="12" spans="1:10" x14ac:dyDescent="0.3">
      <c r="B12" s="29"/>
      <c r="C12" s="30"/>
      <c r="D12" s="30"/>
      <c r="E12" s="29"/>
      <c r="F12" s="29"/>
      <c r="G12" s="29"/>
      <c r="H12" s="29"/>
      <c r="I12" s="29"/>
    </row>
    <row r="13" spans="1:10" x14ac:dyDescent="0.3">
      <c r="B13" s="29"/>
      <c r="C13" s="30"/>
      <c r="D13" s="30"/>
      <c r="E13" s="29"/>
      <c r="F13" s="29"/>
      <c r="G13" s="29"/>
      <c r="H13" s="29"/>
      <c r="I13" s="29"/>
    </row>
    <row r="14" spans="1:10" x14ac:dyDescent="0.3">
      <c r="B14" s="29"/>
      <c r="C14" s="30"/>
      <c r="D14" s="30"/>
      <c r="E14" s="29"/>
      <c r="F14" s="29"/>
      <c r="G14" s="29"/>
      <c r="H14" s="29"/>
      <c r="I14" s="29"/>
    </row>
    <row r="15" spans="1:10" x14ac:dyDescent="0.3">
      <c r="B15" s="29"/>
      <c r="C15" s="30"/>
      <c r="D15" s="30"/>
      <c r="E15" s="29"/>
      <c r="F15" s="29"/>
      <c r="G15" s="29"/>
      <c r="H15" s="29"/>
      <c r="I15" s="29"/>
    </row>
    <row r="16" spans="1:10" x14ac:dyDescent="0.3">
      <c r="B16" s="29"/>
      <c r="C16" s="30"/>
      <c r="D16" s="30"/>
      <c r="E16" s="29"/>
      <c r="F16" s="29"/>
      <c r="G16" s="29"/>
      <c r="H16" s="29"/>
      <c r="I16" s="29"/>
    </row>
    <row r="20" spans="3:3" x14ac:dyDescent="0.3">
      <c r="C20" s="5"/>
    </row>
    <row r="21" spans="3:3" x14ac:dyDescent="0.3">
      <c r="C21" s="5"/>
    </row>
    <row r="22" spans="3:3" x14ac:dyDescent="0.3">
      <c r="C22" s="5"/>
    </row>
    <row r="23" spans="3:3" x14ac:dyDescent="0.3">
      <c r="C23" s="5"/>
    </row>
    <row r="24" spans="3:3" x14ac:dyDescent="0.3">
      <c r="C24" s="5"/>
    </row>
    <row r="25" spans="3:3" x14ac:dyDescent="0.3">
      <c r="C25" s="5"/>
    </row>
    <row r="26" spans="3:3" x14ac:dyDescent="0.3">
      <c r="C26" s="5"/>
    </row>
    <row r="27" spans="3:3" x14ac:dyDescent="0.3">
      <c r="C27" s="5"/>
    </row>
  </sheetData>
  <mergeCells count="4">
    <mergeCell ref="A2:A3"/>
    <mergeCell ref="A1:J1"/>
    <mergeCell ref="E2:J2"/>
    <mergeCell ref="A7:J7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I42"/>
  <sheetViews>
    <sheetView zoomScale="80" workbookViewId="0">
      <selection activeCell="B4" sqref="B4"/>
    </sheetView>
  </sheetViews>
  <sheetFormatPr defaultColWidth="9.1796875" defaultRowHeight="14" x14ac:dyDescent="0.25"/>
  <cols>
    <col min="1" max="1" width="4.1796875" style="22" customWidth="1"/>
    <col min="2" max="2" width="50.7265625" style="22" customWidth="1"/>
    <col min="3" max="3" width="24.7265625" style="22" customWidth="1"/>
    <col min="4" max="4" width="24.7265625" style="23" customWidth="1"/>
    <col min="5" max="7" width="24.7265625" style="22" customWidth="1"/>
    <col min="8" max="16384" width="9.1796875" style="22"/>
  </cols>
  <sheetData>
    <row r="1" spans="1:7" s="31" customFormat="1" ht="16" thickBot="1" x14ac:dyDescent="0.3">
      <c r="A1" s="184" t="s">
        <v>89</v>
      </c>
      <c r="B1" s="184"/>
      <c r="C1" s="184"/>
      <c r="D1" s="184"/>
      <c r="E1" s="184"/>
      <c r="F1" s="184"/>
      <c r="G1" s="184"/>
    </row>
    <row r="2" spans="1:7" s="31" customFormat="1" ht="15.75" customHeight="1" thickBot="1" x14ac:dyDescent="0.3">
      <c r="A2" s="180" t="s">
        <v>41</v>
      </c>
      <c r="B2" s="94"/>
      <c r="C2" s="185" t="s">
        <v>27</v>
      </c>
      <c r="D2" s="186"/>
      <c r="E2" s="185" t="s">
        <v>28</v>
      </c>
      <c r="F2" s="186"/>
      <c r="G2" s="95"/>
    </row>
    <row r="3" spans="1:7" s="31" customFormat="1" ht="42.5" thickBot="1" x14ac:dyDescent="0.3">
      <c r="A3" s="181"/>
      <c r="B3" s="35" t="s">
        <v>26</v>
      </c>
      <c r="C3" s="35" t="s">
        <v>52</v>
      </c>
      <c r="D3" s="35" t="s">
        <v>29</v>
      </c>
      <c r="E3" s="35" t="s">
        <v>30</v>
      </c>
      <c r="F3" s="35" t="s">
        <v>29</v>
      </c>
      <c r="G3" s="36" t="s">
        <v>100</v>
      </c>
    </row>
    <row r="4" spans="1:7" s="31" customFormat="1" x14ac:dyDescent="0.25">
      <c r="A4" s="21">
        <v>1</v>
      </c>
      <c r="B4" s="37" t="s">
        <v>112</v>
      </c>
      <c r="C4" s="38">
        <v>-38.423589999999848</v>
      </c>
      <c r="D4" s="104">
        <v>-3.6555143996823199E-2</v>
      </c>
      <c r="E4" s="39">
        <v>3</v>
      </c>
      <c r="F4" s="104">
        <v>1.5189873417721519E-3</v>
      </c>
      <c r="G4" s="40">
        <v>1.537585352050731</v>
      </c>
    </row>
    <row r="5" spans="1:7" s="31" customFormat="1" x14ac:dyDescent="0.25">
      <c r="A5" s="21">
        <v>2</v>
      </c>
      <c r="B5" s="37" t="s">
        <v>68</v>
      </c>
      <c r="C5" s="38">
        <v>-0.10650000000000001</v>
      </c>
      <c r="D5" s="104">
        <v>-3.238639074597049E-4</v>
      </c>
      <c r="E5" s="39">
        <v>0</v>
      </c>
      <c r="F5" s="104">
        <v>0</v>
      </c>
      <c r="G5" s="40">
        <v>0</v>
      </c>
    </row>
    <row r="6" spans="1:7" s="31" customFormat="1" ht="14.5" thickBot="1" x14ac:dyDescent="0.3">
      <c r="A6" s="117"/>
      <c r="B6" s="96" t="s">
        <v>49</v>
      </c>
      <c r="C6" s="118">
        <v>-38.530089999999845</v>
      </c>
      <c r="D6" s="101">
        <v>-2.7921267367502403E-2</v>
      </c>
      <c r="E6" s="98">
        <v>3</v>
      </c>
      <c r="F6" s="101">
        <v>1.1303692539562924E-3</v>
      </c>
      <c r="G6" s="99">
        <v>1.537585352050731</v>
      </c>
    </row>
    <row r="7" spans="1:7" s="31" customFormat="1" x14ac:dyDescent="0.25">
      <c r="A7" s="151"/>
      <c r="B7" s="171"/>
      <c r="C7" s="136"/>
      <c r="D7" s="172"/>
      <c r="E7" s="173"/>
      <c r="F7" s="172"/>
      <c r="G7" s="136"/>
    </row>
    <row r="8" spans="1:7" s="31" customFormat="1" x14ac:dyDescent="0.25">
      <c r="A8" s="29"/>
      <c r="B8" s="171"/>
      <c r="C8" s="136"/>
      <c r="D8" s="172"/>
      <c r="E8" s="173"/>
      <c r="F8" s="172"/>
      <c r="G8" s="136"/>
    </row>
    <row r="9" spans="1:7" s="31" customFormat="1" x14ac:dyDescent="0.25">
      <c r="A9" s="29"/>
      <c r="B9" s="171"/>
      <c r="C9" s="136"/>
      <c r="D9" s="172"/>
      <c r="E9" s="173"/>
      <c r="F9" s="172"/>
      <c r="G9" s="136"/>
    </row>
    <row r="10" spans="1:7" s="31" customFormat="1" x14ac:dyDescent="0.25">
      <c r="D10" s="41"/>
    </row>
    <row r="11" spans="1:7" s="31" customFormat="1" x14ac:dyDescent="0.25">
      <c r="D11" s="41"/>
    </row>
    <row r="12" spans="1:7" s="31" customFormat="1" x14ac:dyDescent="0.25">
      <c r="D12" s="41"/>
    </row>
    <row r="13" spans="1:7" s="31" customFormat="1" x14ac:dyDescent="0.25">
      <c r="D13" s="41"/>
    </row>
    <row r="14" spans="1:7" s="31" customFormat="1" x14ac:dyDescent="0.25">
      <c r="D14" s="41"/>
    </row>
    <row r="15" spans="1:7" s="31" customFormat="1" x14ac:dyDescent="0.25">
      <c r="D15" s="41"/>
    </row>
    <row r="16" spans="1:7" s="31" customFormat="1" x14ac:dyDescent="0.25">
      <c r="D16" s="41"/>
    </row>
    <row r="17" spans="4:4" s="31" customFormat="1" x14ac:dyDescent="0.25">
      <c r="D17" s="41"/>
    </row>
    <row r="18" spans="4:4" s="31" customFormat="1" x14ac:dyDescent="0.25">
      <c r="D18" s="41"/>
    </row>
    <row r="19" spans="4:4" s="31" customFormat="1" x14ac:dyDescent="0.25">
      <c r="D19" s="41"/>
    </row>
    <row r="20" spans="4:4" s="31" customFormat="1" x14ac:dyDescent="0.25">
      <c r="D20" s="41"/>
    </row>
    <row r="21" spans="4:4" s="31" customFormat="1" x14ac:dyDescent="0.25">
      <c r="D21" s="41"/>
    </row>
    <row r="22" spans="4:4" s="31" customFormat="1" x14ac:dyDescent="0.25">
      <c r="D22" s="41"/>
    </row>
    <row r="23" spans="4:4" s="31" customFormat="1" x14ac:dyDescent="0.25">
      <c r="D23" s="41"/>
    </row>
    <row r="24" spans="4:4" s="31" customFormat="1" x14ac:dyDescent="0.25">
      <c r="D24" s="41"/>
    </row>
    <row r="25" spans="4:4" s="31" customFormat="1" x14ac:dyDescent="0.25">
      <c r="D25" s="41"/>
    </row>
    <row r="26" spans="4:4" s="31" customFormat="1" x14ac:dyDescent="0.25">
      <c r="D26" s="41"/>
    </row>
    <row r="27" spans="4:4" s="31" customFormat="1" x14ac:dyDescent="0.25">
      <c r="D27" s="41"/>
    </row>
    <row r="28" spans="4:4" s="31" customFormat="1" x14ac:dyDescent="0.25">
      <c r="D28" s="41"/>
    </row>
    <row r="29" spans="4:4" s="31" customFormat="1" x14ac:dyDescent="0.25">
      <c r="D29" s="41"/>
    </row>
    <row r="30" spans="4:4" s="31" customFormat="1" x14ac:dyDescent="0.25">
      <c r="D30" s="41"/>
    </row>
    <row r="31" spans="4:4" s="31" customFormat="1" x14ac:dyDescent="0.25"/>
    <row r="32" spans="4:4" s="31" customFormat="1" x14ac:dyDescent="0.25"/>
    <row r="33" spans="1:9" s="31" customFormat="1" x14ac:dyDescent="0.25">
      <c r="H33" s="22"/>
      <c r="I33" s="22"/>
    </row>
    <row r="36" spans="1:9" ht="28.5" thickBot="1" x14ac:dyDescent="0.3">
      <c r="B36" s="42" t="s">
        <v>26</v>
      </c>
      <c r="C36" s="35" t="s">
        <v>56</v>
      </c>
      <c r="D36" s="35" t="s">
        <v>57</v>
      </c>
      <c r="E36" s="36" t="s">
        <v>53</v>
      </c>
    </row>
    <row r="37" spans="1:9" x14ac:dyDescent="0.25">
      <c r="A37" s="22">
        <v>1</v>
      </c>
      <c r="B37" s="37" t="str">
        <f t="shared" ref="B37:D38" si="0">B4</f>
        <v>ТАСК Український Капітал</v>
      </c>
      <c r="C37" s="122">
        <f t="shared" si="0"/>
        <v>-38.423589999999848</v>
      </c>
      <c r="D37" s="104">
        <f t="shared" si="0"/>
        <v>-3.6555143996823199E-2</v>
      </c>
      <c r="E37" s="123">
        <f>G4</f>
        <v>1.537585352050731</v>
      </c>
    </row>
    <row r="38" spans="1:9" x14ac:dyDescent="0.25">
      <c r="A38" s="22">
        <v>2</v>
      </c>
      <c r="B38" s="37" t="str">
        <f t="shared" si="0"/>
        <v>Оптімум</v>
      </c>
      <c r="C38" s="122">
        <f t="shared" si="0"/>
        <v>-0.10650000000000001</v>
      </c>
      <c r="D38" s="104">
        <f t="shared" si="0"/>
        <v>-3.238639074597049E-4</v>
      </c>
      <c r="E38" s="123">
        <f>G5</f>
        <v>0</v>
      </c>
    </row>
    <row r="39" spans="1:9" x14ac:dyDescent="0.25">
      <c r="B39" s="37"/>
      <c r="C39" s="122"/>
      <c r="D39" s="104"/>
      <c r="E39" s="123"/>
    </row>
    <row r="40" spans="1:9" x14ac:dyDescent="0.25">
      <c r="B40" s="37"/>
      <c r="C40" s="122"/>
      <c r="D40" s="104"/>
      <c r="E40" s="123"/>
    </row>
    <row r="41" spans="1:9" x14ac:dyDescent="0.25">
      <c r="B41" s="37"/>
      <c r="C41" s="122"/>
      <c r="D41" s="104"/>
      <c r="E41" s="123"/>
    </row>
    <row r="42" spans="1:9" x14ac:dyDescent="0.25">
      <c r="B42" s="37"/>
      <c r="C42" s="122"/>
      <c r="D42" s="104"/>
      <c r="E42" s="123"/>
    </row>
  </sheetData>
  <mergeCells count="4"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D23"/>
  <sheetViews>
    <sheetView zoomScale="80" workbookViewId="0">
      <selection activeCell="A3" sqref="A3"/>
    </sheetView>
  </sheetViews>
  <sheetFormatPr defaultRowHeight="12.5" x14ac:dyDescent="0.25"/>
  <cols>
    <col min="1" max="1" width="51" customWidth="1"/>
    <col min="2" max="2" width="12.7265625" customWidth="1"/>
    <col min="3" max="3" width="2.7265625" customWidth="1"/>
  </cols>
  <sheetData>
    <row r="1" spans="1:4" ht="14.5" thickBot="1" x14ac:dyDescent="0.3">
      <c r="A1" s="67" t="s">
        <v>26</v>
      </c>
      <c r="B1" s="68" t="s">
        <v>86</v>
      </c>
      <c r="C1" s="10"/>
      <c r="D1" s="10"/>
    </row>
    <row r="2" spans="1:4" ht="14" x14ac:dyDescent="0.25">
      <c r="A2" s="27" t="s">
        <v>112</v>
      </c>
      <c r="B2" s="144">
        <v>-3.8016384931183311E-2</v>
      </c>
      <c r="C2" s="10"/>
      <c r="D2" s="10"/>
    </row>
    <row r="3" spans="1:4" ht="14" x14ac:dyDescent="0.25">
      <c r="A3" s="27" t="s">
        <v>68</v>
      </c>
      <c r="B3" s="144">
        <v>-3.2386390745675619E-4</v>
      </c>
      <c r="C3" s="10"/>
      <c r="D3" s="10"/>
    </row>
    <row r="4" spans="1:4" ht="14" x14ac:dyDescent="0.25">
      <c r="A4" s="27" t="s">
        <v>31</v>
      </c>
      <c r="B4" s="145">
        <v>-1.9170124419319999E-2</v>
      </c>
      <c r="C4" s="10"/>
      <c r="D4" s="10"/>
    </row>
    <row r="5" spans="1:4" ht="14" x14ac:dyDescent="0.25">
      <c r="A5" s="27" t="s">
        <v>1</v>
      </c>
      <c r="B5" s="145">
        <v>-2.4749615342816722E-2</v>
      </c>
      <c r="C5" s="10"/>
      <c r="D5" s="10"/>
    </row>
    <row r="6" spans="1:4" ht="14" x14ac:dyDescent="0.25">
      <c r="A6" s="27" t="s">
        <v>0</v>
      </c>
      <c r="B6" s="145">
        <v>-3.5619461397882746E-2</v>
      </c>
      <c r="C6" s="10"/>
      <c r="D6" s="10"/>
    </row>
    <row r="7" spans="1:4" ht="14" x14ac:dyDescent="0.25">
      <c r="A7" s="27" t="s">
        <v>32</v>
      </c>
      <c r="B7" s="145">
        <v>-3.1962884923917079E-2</v>
      </c>
      <c r="C7" s="10"/>
      <c r="D7" s="10"/>
    </row>
    <row r="8" spans="1:4" ht="14" x14ac:dyDescent="0.25">
      <c r="A8" s="27" t="s">
        <v>33</v>
      </c>
      <c r="B8" s="145">
        <v>-2.9999282340794409E-2</v>
      </c>
      <c r="C8" s="10"/>
      <c r="D8" s="10"/>
    </row>
    <row r="9" spans="1:4" ht="14" x14ac:dyDescent="0.25">
      <c r="A9" s="27" t="s">
        <v>34</v>
      </c>
      <c r="B9" s="145">
        <v>1.1506849315068492E-2</v>
      </c>
      <c r="C9" s="10"/>
      <c r="D9" s="10"/>
    </row>
    <row r="10" spans="1:4" ht="14.5" thickBot="1" x14ac:dyDescent="0.3">
      <c r="A10" s="80" t="s">
        <v>111</v>
      </c>
      <c r="B10" s="146">
        <v>4.0170276123239201E-3</v>
      </c>
      <c r="C10" s="10"/>
      <c r="D10" s="10"/>
    </row>
    <row r="11" spans="1:4" ht="14" x14ac:dyDescent="0.25">
      <c r="B11" s="163"/>
      <c r="C11" s="10"/>
      <c r="D11" s="10"/>
    </row>
    <row r="12" spans="1:4" ht="14" x14ac:dyDescent="0.25">
      <c r="A12" s="55"/>
      <c r="B12" s="56"/>
      <c r="C12" s="10"/>
      <c r="D12" s="10"/>
    </row>
    <row r="13" spans="1:4" ht="14" x14ac:dyDescent="0.25">
      <c r="A13" s="55"/>
      <c r="B13" s="56"/>
      <c r="C13" s="10"/>
      <c r="D13" s="10"/>
    </row>
    <row r="14" spans="1:4" ht="14" x14ac:dyDescent="0.25">
      <c r="A14" s="55"/>
      <c r="B14" s="56"/>
      <c r="C14" s="10"/>
      <c r="D14" s="10"/>
    </row>
    <row r="15" spans="1:4" ht="14" x14ac:dyDescent="0.25">
      <c r="A15" s="55"/>
      <c r="B15" s="56"/>
      <c r="C15" s="10"/>
      <c r="D15" s="10"/>
    </row>
    <row r="16" spans="1:4" ht="14" x14ac:dyDescent="0.25">
      <c r="A16" s="55"/>
      <c r="B16" s="56"/>
      <c r="C16" s="10"/>
      <c r="D16" s="10"/>
    </row>
    <row r="17" spans="1:2" x14ac:dyDescent="0.25">
      <c r="B17" s="10"/>
    </row>
    <row r="21" spans="1:2" x14ac:dyDescent="0.25">
      <c r="A21" s="7"/>
      <c r="B21" s="8"/>
    </row>
    <row r="22" spans="1:2" x14ac:dyDescent="0.25">
      <c r="B22" s="8"/>
    </row>
    <row r="23" spans="1:2" x14ac:dyDescent="0.25">
      <c r="B23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pavluh</cp:lastModifiedBy>
  <dcterms:created xsi:type="dcterms:W3CDTF">2010-05-19T12:57:40Z</dcterms:created>
  <dcterms:modified xsi:type="dcterms:W3CDTF">2019-01-16T08:25:10Z</dcterms:modified>
</cp:coreProperties>
</file>