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805" tabRatio="904" activeTab="12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ВЧА'!$B$35:$E$35</definedName>
    <definedName name="_xlnm._FilterDatabase" localSheetId="1" hidden="1">В_ВЧА!#REF!</definedName>
    <definedName name="_xlnm._FilterDatabase" localSheetId="3" hidden="1">'В_динаміка ВЧА'!$B$3:$G$24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ВЧА'!$B$37:$E$37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E65" i="14"/>
  <c r="E66"/>
  <c r="E67"/>
  <c r="E68"/>
  <c r="D65"/>
  <c r="D66"/>
  <c r="D67"/>
  <c r="D68"/>
  <c r="C65"/>
  <c r="C66"/>
  <c r="C67"/>
  <c r="C68"/>
  <c r="B65"/>
  <c r="B66"/>
  <c r="B67"/>
  <c r="B68"/>
  <c r="E69"/>
  <c r="D69"/>
  <c r="C69"/>
  <c r="B69"/>
  <c r="E38" i="20"/>
  <c r="D38"/>
  <c r="C38"/>
  <c r="B38"/>
  <c r="B37"/>
  <c r="E43" i="17"/>
  <c r="E42"/>
  <c r="E41"/>
  <c r="E40"/>
  <c r="E39"/>
  <c r="D43"/>
  <c r="D42"/>
  <c r="D41"/>
  <c r="D40"/>
  <c r="D39"/>
  <c r="C43"/>
  <c r="C42"/>
  <c r="C41"/>
  <c r="C40"/>
  <c r="C39"/>
  <c r="B43"/>
  <c r="B42"/>
  <c r="B41"/>
  <c r="B40"/>
  <c r="B39"/>
  <c r="E38"/>
  <c r="C60" i="14"/>
  <c r="C61"/>
  <c r="C62"/>
  <c r="C63"/>
  <c r="C64"/>
  <c r="C70"/>
  <c r="C37" i="12"/>
  <c r="C36"/>
  <c r="C35"/>
  <c r="C34"/>
  <c r="C33"/>
  <c r="C32"/>
  <c r="C31"/>
  <c r="C30"/>
  <c r="C29"/>
  <c r="B37"/>
  <c r="B36"/>
  <c r="B35"/>
  <c r="B34"/>
  <c r="B33"/>
  <c r="B32"/>
  <c r="B31"/>
  <c r="B30"/>
  <c r="B29"/>
  <c r="C28"/>
  <c r="B28"/>
  <c r="E37" i="20"/>
  <c r="D37"/>
  <c r="C37"/>
  <c r="E36"/>
  <c r="D36"/>
  <c r="C36"/>
  <c r="B36"/>
  <c r="I7" i="24"/>
  <c r="H7"/>
  <c r="G7"/>
  <c r="F7"/>
  <c r="E7"/>
  <c r="D38" i="17"/>
  <c r="C38"/>
  <c r="B38"/>
  <c r="I10" i="16"/>
  <c r="H10"/>
  <c r="G10"/>
  <c r="F10"/>
  <c r="E10"/>
  <c r="E9" i="22"/>
  <c r="E64" i="14"/>
  <c r="E63"/>
  <c r="E62"/>
  <c r="E61"/>
  <c r="E60"/>
  <c r="D64"/>
  <c r="D63"/>
  <c r="D62"/>
  <c r="D61"/>
  <c r="D60"/>
  <c r="B64"/>
  <c r="B63"/>
  <c r="B62"/>
  <c r="B61"/>
  <c r="B60"/>
  <c r="I25" i="21"/>
  <c r="H25"/>
  <c r="G25"/>
  <c r="F25"/>
  <c r="E25"/>
  <c r="E70" i="14"/>
  <c r="E71"/>
  <c r="C71"/>
  <c r="C24" i="12"/>
  <c r="C27" s="1"/>
  <c r="D27" s="1"/>
  <c r="D29"/>
  <c r="D30"/>
  <c r="D31"/>
  <c r="D32"/>
  <c r="D33"/>
  <c r="D34"/>
  <c r="D35"/>
  <c r="D36"/>
  <c r="D37"/>
  <c r="D28"/>
  <c r="F6" i="23"/>
  <c r="E6"/>
  <c r="F9" i="22"/>
  <c r="D24" i="12"/>
</calcChain>
</file>

<file path=xl/sharedStrings.xml><?xml version="1.0" encoding="utf-8"?>
<sst xmlns="http://schemas.openxmlformats.org/spreadsheetml/2006/main" count="403" uniqueCount="172">
  <si>
    <t>Преміум-фонд Індексний</t>
  </si>
  <si>
    <t>http://www.task.ua/</t>
  </si>
  <si>
    <t>http://pioglobal.ua/</t>
  </si>
  <si>
    <t>http://www.dragon-am.com/</t>
  </si>
  <si>
    <t>http://univer.ua/</t>
  </si>
  <si>
    <t>http://www.sem.biz.ua/</t>
  </si>
  <si>
    <t>http://otpcapital.com.ua/</t>
  </si>
  <si>
    <t>х</t>
  </si>
  <si>
    <t>http://dragon-am.com/</t>
  </si>
  <si>
    <t>http://www.altus.ua/</t>
  </si>
  <si>
    <t>http://www.vseswit.com.ua/</t>
  </si>
  <si>
    <t>http://www.kinto.com/</t>
  </si>
  <si>
    <t>http://bonum-group.com/</t>
  </si>
  <si>
    <t>http://www.am.eavex.com.ua/</t>
  </si>
  <si>
    <t>Rate of Return</t>
  </si>
  <si>
    <t>Period</t>
  </si>
  <si>
    <t>November</t>
  </si>
  <si>
    <t>Since the beginning of 2015</t>
  </si>
  <si>
    <t>December</t>
  </si>
  <si>
    <t>PFTS Index</t>
  </si>
  <si>
    <t>UX Index</t>
  </si>
  <si>
    <t>Open-ended CII</t>
  </si>
  <si>
    <t>Interval CII</t>
  </si>
  <si>
    <t>Closed-end CII</t>
  </si>
  <si>
    <t>Index</t>
  </si>
  <si>
    <t>Monthly change</t>
  </si>
  <si>
    <t>YTD change</t>
  </si>
  <si>
    <t>RTSI (Russia)</t>
  </si>
  <si>
    <t>CAC 40 (France)</t>
  </si>
  <si>
    <t>DAX (Germany)</t>
  </si>
  <si>
    <t>NIKKEI 225 (Japan)</t>
  </si>
  <si>
    <t>WIG20 (Poland)</t>
  </si>
  <si>
    <t>FTSE 100 (Great Britain)</t>
  </si>
  <si>
    <t>S&amp;P 500 (USA)</t>
  </si>
  <si>
    <t>DJIA (USA)</t>
  </si>
  <si>
    <t>MICEX (Russia)</t>
  </si>
  <si>
    <t>HANG SENG (Hong Kong)</t>
  </si>
  <si>
    <t>SHANGHAI SE COMPOSITE (China)</t>
  </si>
  <si>
    <t>* as of 30.12.2015</t>
  </si>
  <si>
    <t>Open-Ended Funds. Ranking by NAV**</t>
  </si>
  <si>
    <t>No.</t>
  </si>
  <si>
    <t>Fund*</t>
  </si>
  <si>
    <t>NAV, UAH</t>
  </si>
  <si>
    <t>Number of IC in circulation, items</t>
  </si>
  <si>
    <t>NAV per one IC, UAH</t>
  </si>
  <si>
    <t>IC nominal, UAH</t>
  </si>
  <si>
    <t>AMC</t>
  </si>
  <si>
    <t>AMC official site</t>
  </si>
  <si>
    <t>KINTO-Klasychnyi</t>
  </si>
  <si>
    <t>UNIVER.UA/Myhailo Grushevskyi: Fond Derzhavnyh Paperiv</t>
  </si>
  <si>
    <t>KINTO-Ekviti</t>
  </si>
  <si>
    <t>Altus – Depozyt</t>
  </si>
  <si>
    <t>PrJSC “KINTO”</t>
  </si>
  <si>
    <t>LLC AMC “Univer Menedzhment”</t>
  </si>
  <si>
    <t>LLC AMC "Altus Assets Activitis"</t>
  </si>
  <si>
    <t>UNIVER.UA/Taras Shevchenko: Fond Zaoshchadzhen</t>
  </si>
  <si>
    <t>Sofiivskyi</t>
  </si>
  <si>
    <t>Altus – Zbalansovanyi</t>
  </si>
  <si>
    <t>KINTO-Kaznacheyskyi</t>
  </si>
  <si>
    <t>OTP Fond Aktsii</t>
  </si>
  <si>
    <t>VSI</t>
  </si>
  <si>
    <t>Argentum</t>
  </si>
  <si>
    <t>Konkord Dostatok</t>
  </si>
  <si>
    <t>UNIVER.UA/Volodymyr Velykyi: Fond Zbalansovanyi</t>
  </si>
  <si>
    <t>TASK Resurs</t>
  </si>
  <si>
    <t xml:space="preserve">OTP Klasychnyi </t>
  </si>
  <si>
    <t>Bonum Optimum</t>
  </si>
  <si>
    <t>UNIVER.UA/Iaroslav Mudryi: Fond Aktsii</t>
  </si>
  <si>
    <t>Altus-Strategichnyi</t>
  </si>
  <si>
    <t>SEM Azhio</t>
  </si>
  <si>
    <t>Premium – Fond Zbalansovanyi</t>
  </si>
  <si>
    <t>Premium – Fond Indeksnyi</t>
  </si>
  <si>
    <t>Total</t>
  </si>
  <si>
    <t>(*)  All funds are diversified unit funds.</t>
  </si>
  <si>
    <t>Others</t>
  </si>
  <si>
    <t>LLC AMC  "IVEKS ESSET MENEDZHMENT"</t>
  </si>
  <si>
    <t>LLC AMC "Altus Essets Activitis"</t>
  </si>
  <si>
    <t xml:space="preserve">LLC "AMC  "OTP Кapital" </t>
  </si>
  <si>
    <t>LLC AMC "Vsesvit"</t>
  </si>
  <si>
    <t>AMC “Dragon Eset Menedzhment”</t>
  </si>
  <si>
    <t>LLC "AMC "PIOGLOBAL Ukraina"</t>
  </si>
  <si>
    <t xml:space="preserve">LLC "AMC "ТАSK-Invest" </t>
  </si>
  <si>
    <t>LLC AMC "Bonum Grup"</t>
  </si>
  <si>
    <t>LLC AMC “Spivdruzhnist Esset Menedzhment”</t>
  </si>
  <si>
    <t>Open-Ended Funds' Rates of Return. Sorting by the Date of Reaching Compliance with the Standards**</t>
  </si>
  <si>
    <t>Rates of Return on Investment Certificates</t>
  </si>
  <si>
    <t>Fund</t>
  </si>
  <si>
    <t>Registration date</t>
  </si>
  <si>
    <t>Date of reaching compliance with the standards</t>
  </si>
  <si>
    <t xml:space="preserve">1 month </t>
  </si>
  <si>
    <t xml:space="preserve">3 months </t>
  </si>
  <si>
    <t xml:space="preserve">6 months </t>
  </si>
  <si>
    <t>YTD</t>
  </si>
  <si>
    <t>since the fund's inception</t>
  </si>
  <si>
    <t>since the fund's inception, % per annum (average)*</t>
  </si>
  <si>
    <t xml:space="preserve">UNIVER.UA/Myhailo Grushevskyi: Fond Derzhavnyh Paperiv   </t>
  </si>
  <si>
    <t>Average</t>
  </si>
  <si>
    <t>* The indicator "since the fund's inception, % per annum (average)" is calculated based on compound interest formula.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</si>
  <si>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</si>
  <si>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</si>
  <si>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</si>
  <si>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</si>
  <si>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</si>
  <si>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</si>
  <si>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items</t>
  </si>
  <si>
    <t>Net inflow/outflow of capital over the month, UAH thsd.</t>
  </si>
  <si>
    <r>
      <t xml:space="preserve">UNIVER.UA/Taras Shevchenko: </t>
    </r>
    <r>
      <rPr>
        <sz val="12"/>
        <rFont val="Calibri"/>
        <family val="2"/>
        <charset val="204"/>
      </rPr>
      <t>Fond Zaoshchadzhen</t>
    </r>
  </si>
  <si>
    <t>NAV change, UAH thsd.</t>
  </si>
  <si>
    <t>NAV change, %</t>
  </si>
  <si>
    <t>Net inflow/ outflow of capital, UAH thsd.</t>
  </si>
  <si>
    <t>1 month*</t>
  </si>
  <si>
    <t>Коnkord Dostatok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</si>
  <si>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</si>
  <si>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КІNTO-Кlasychnyi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</si>
  <si>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</si>
  <si>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</si>
  <si>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</si>
  <si>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</si>
  <si>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</si>
  <si>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</si>
  <si>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</si>
  <si>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</si>
  <si>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Platynum</t>
  </si>
  <si>
    <t>Konkord Perspektyva</t>
  </si>
  <si>
    <t>Aurum</t>
  </si>
  <si>
    <t>TASK Ukrainskyi Kapital</t>
  </si>
  <si>
    <t>UNIVER.UA/Otaman: Fond Perspectyvnyh Aktsii</t>
  </si>
  <si>
    <t xml:space="preserve">Optimum </t>
  </si>
  <si>
    <t>unit</t>
  </si>
  <si>
    <t>diversified</t>
  </si>
  <si>
    <t>specialized</t>
  </si>
  <si>
    <t>LLC  “Dragon Eset Menedzhment”</t>
  </si>
  <si>
    <t>LLC AMC "PIOGLOBAL Ukraina"</t>
  </si>
  <si>
    <t>AMC  “Dragon Eset Menedzhment”</t>
  </si>
  <si>
    <t>LLC AMC "TASK Invest"</t>
  </si>
  <si>
    <t>LLC AMC  “Univer Menedzhment”</t>
  </si>
  <si>
    <t>LLC AMC "SЕМ"</t>
  </si>
  <si>
    <t>Interval Funds' Rates of Return. Sorting by the Date of Reaching Compliance with the Standards</t>
  </si>
  <si>
    <t xml:space="preserve">6 month </t>
  </si>
  <si>
    <t>Optimum</t>
  </si>
  <si>
    <t>TASK Ukrainskyi Capital</t>
  </si>
  <si>
    <t>no data</t>
  </si>
  <si>
    <t>Interval Funds' Dynamics.  Ranking by Net Inflow**</t>
  </si>
  <si>
    <t xml:space="preserve">Net inflow/outflow of capital over the month, UAH thsd </t>
  </si>
  <si>
    <t>"UNIVER.UA/Otaman: Fond Perspectyvnyh Aktsii"</t>
  </si>
  <si>
    <t xml:space="preserve">Platynum </t>
  </si>
  <si>
    <t>Кonkord Perspektyva</t>
  </si>
  <si>
    <t>Аurum</t>
  </si>
  <si>
    <t>NAV Change, UAH thsd.</t>
  </si>
  <si>
    <t>NAV Change, %</t>
  </si>
  <si>
    <t>Net inflow-outflow,   UAH thsd.</t>
  </si>
  <si>
    <t>EURO deposits</t>
  </si>
  <si>
    <t>USD deposits</t>
  </si>
  <si>
    <t>UAH deposits</t>
  </si>
  <si>
    <t>Gold deposit (at official rate of gold)</t>
  </si>
  <si>
    <t>Closed-End Funds. Ranking by NAV*</t>
  </si>
  <si>
    <t>Number of securities in circulation, items</t>
  </si>
  <si>
    <t>NAV per one security, UAH</t>
  </si>
  <si>
    <t>Security nominal, UAH</t>
  </si>
  <si>
    <t>Indeks Ukrainskoi Birzhi”</t>
  </si>
  <si>
    <t>UNIVER.UA/Skif: Fond Neruhomosti</t>
  </si>
  <si>
    <t>“TASK  Universal”</t>
  </si>
  <si>
    <t>non-diversified</t>
  </si>
  <si>
    <t>PrJSC "Kinto"</t>
  </si>
  <si>
    <t>Closed-End Funds' Rates of Return. Sorting by the Date of Reaching Compliance with the Standards*</t>
  </si>
  <si>
    <t>Rates of Return of Investment Certificates</t>
  </si>
  <si>
    <t>1 month</t>
  </si>
  <si>
    <t>Number of Securities in Circulation</t>
  </si>
  <si>
    <t>Net inflow/ outflow of capital during month, UAH thsd.</t>
  </si>
  <si>
    <t>1 Month*</t>
  </si>
  <si>
    <t>Indeks Ukrainskoi Birzhi</t>
  </si>
  <si>
    <t>TASK  Universal</t>
  </si>
</sst>
</file>

<file path=xl/styles.xml><?xml version="1.0" encoding="utf-8"?>
<styleSheet xmlns="http://schemas.openxmlformats.org/spreadsheetml/2006/main">
  <numFmts count="1">
    <numFmt numFmtId="182" formatCode="#,##0.00&quot; грн.&quot;;\-#,##0.00&quot; грн.&quot;"/>
  </numFmts>
  <fonts count="27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008080"/>
      <name val="Arial"/>
      <family val="2"/>
      <charset val="204"/>
    </font>
    <font>
      <sz val="9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/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 style="dotted">
        <color indexed="55"/>
      </left>
      <right/>
      <top/>
      <bottom/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23"/>
      </right>
      <top style="medium">
        <color indexed="38"/>
      </top>
      <bottom/>
      <diagonal/>
    </border>
    <border>
      <left style="thin">
        <color indexed="64"/>
      </left>
      <right style="thin">
        <color indexed="64"/>
      </right>
      <top style="medium">
        <color rgb="FF006666"/>
      </top>
      <bottom style="medium">
        <color rgb="FF006666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/>
      <top style="dotted">
        <color indexed="23"/>
      </top>
      <bottom/>
      <diagonal/>
    </border>
    <border>
      <left/>
      <right/>
      <top/>
      <bottom style="dotted">
        <color indexed="23"/>
      </bottom>
      <diagonal/>
    </border>
    <border>
      <left/>
      <right style="thin">
        <color rgb="FF008080"/>
      </right>
      <top style="dotted">
        <color indexed="23"/>
      </top>
      <bottom style="medium">
        <color rgb="FF008080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/>
      <right style="dotted">
        <color indexed="55"/>
      </right>
      <top style="hair">
        <color indexed="64"/>
      </top>
      <bottom/>
      <diagonal/>
    </border>
    <border>
      <left/>
      <right style="dotted">
        <color indexed="55"/>
      </right>
      <top/>
      <bottom style="hair">
        <color indexed="64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  <border>
      <left/>
      <right/>
      <top style="dotted">
        <color indexed="64"/>
      </top>
      <bottom style="medium">
        <color indexed="21"/>
      </bottom>
      <diagonal/>
    </border>
    <border>
      <left/>
      <right style="dotted">
        <color indexed="55"/>
      </right>
      <top style="dotted">
        <color indexed="64"/>
      </top>
      <bottom style="medium">
        <color indexed="21"/>
      </bottom>
      <diagonal/>
    </border>
    <border>
      <left/>
      <right style="dotted">
        <color indexed="55"/>
      </right>
      <top style="dotted">
        <color indexed="64"/>
      </top>
      <bottom style="dotted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4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4" fontId="17" fillId="0" borderId="17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1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 shrinkToFit="1"/>
    </xf>
    <xf numFmtId="4" fontId="17" fillId="0" borderId="0" xfId="0" applyNumberFormat="1" applyFont="1" applyFill="1" applyBorder="1" applyAlignment="1">
      <alignment horizontal="right" vertical="center" indent="1"/>
    </xf>
    <xf numFmtId="10" fontId="17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82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2" xfId="4" applyFont="1" applyFill="1" applyBorder="1" applyAlignment="1">
      <alignment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vertical="center"/>
    </xf>
    <xf numFmtId="4" fontId="9" fillId="0" borderId="24" xfId="0" applyNumberFormat="1" applyFont="1" applyFill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 indent="1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1" xfId="1" applyFont="1" applyFill="1" applyBorder="1" applyAlignment="1" applyProtection="1">
      <alignment vertical="center" wrapText="1"/>
    </xf>
    <xf numFmtId="0" fontId="14" fillId="0" borderId="25" xfId="4" applyFont="1" applyFill="1" applyBorder="1" applyAlignment="1">
      <alignment vertical="center" wrapText="1"/>
    </xf>
    <xf numFmtId="10" fontId="14" fillId="0" borderId="26" xfId="5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0" fillId="0" borderId="29" xfId="0" applyBorder="1"/>
    <xf numFmtId="0" fontId="10" fillId="0" borderId="30" xfId="0" applyFont="1" applyFill="1" applyBorder="1" applyAlignment="1">
      <alignment horizontal="center" vertical="center" wrapText="1" shrinkToFit="1"/>
    </xf>
    <xf numFmtId="4" fontId="10" fillId="0" borderId="31" xfId="0" applyNumberFormat="1" applyFont="1" applyFill="1" applyBorder="1" applyAlignment="1">
      <alignment horizontal="right" vertical="center" indent="1"/>
    </xf>
    <xf numFmtId="3" fontId="10" fillId="0" borderId="32" xfId="0" applyNumberFormat="1" applyFont="1" applyFill="1" applyBorder="1" applyAlignment="1">
      <alignment horizontal="right" vertical="center" indent="1"/>
    </xf>
    <xf numFmtId="4" fontId="10" fillId="0" borderId="33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4" xfId="0" applyFont="1" applyBorder="1" applyAlignment="1">
      <alignment vertical="center"/>
    </xf>
    <xf numFmtId="14" fontId="9" fillId="0" borderId="34" xfId="0" applyNumberFormat="1" applyFont="1" applyBorder="1" applyAlignment="1">
      <alignment horizontal="center" vertical="center"/>
    </xf>
    <xf numFmtId="14" fontId="9" fillId="0" borderId="35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6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4" fontId="14" fillId="0" borderId="8" xfId="3" applyNumberFormat="1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center" vertical="center"/>
    </xf>
    <xf numFmtId="4" fontId="10" fillId="0" borderId="17" xfId="0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4" fontId="10" fillId="0" borderId="32" xfId="0" applyNumberFormat="1" applyFont="1" applyFill="1" applyBorder="1" applyAlignment="1">
      <alignment horizontal="right" vertical="center" indent="1"/>
    </xf>
    <xf numFmtId="0" fontId="9" fillId="0" borderId="37" xfId="0" applyFont="1" applyFill="1" applyBorder="1" applyAlignment="1">
      <alignment vertical="center"/>
    </xf>
    <xf numFmtId="4" fontId="10" fillId="0" borderId="23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0" fontId="9" fillId="0" borderId="38" xfId="0" applyFont="1" applyFill="1" applyBorder="1" applyAlignment="1">
      <alignment horizontal="left" vertical="center" wrapText="1" shrinkToFit="1"/>
    </xf>
    <xf numFmtId="4" fontId="9" fillId="0" borderId="39" xfId="0" applyNumberFormat="1" applyFont="1" applyFill="1" applyBorder="1" applyAlignment="1">
      <alignment horizontal="right" vertical="center" indent="1"/>
    </xf>
    <xf numFmtId="10" fontId="9" fillId="0" borderId="39" xfId="9" applyNumberFormat="1" applyFont="1" applyFill="1" applyBorder="1" applyAlignment="1">
      <alignment horizontal="right" vertical="center" indent="1"/>
    </xf>
    <xf numFmtId="4" fontId="9" fillId="0" borderId="40" xfId="0" applyNumberFormat="1" applyFont="1" applyFill="1" applyBorder="1" applyAlignment="1">
      <alignment horizontal="right" vertical="center" indent="1"/>
    </xf>
    <xf numFmtId="0" fontId="9" fillId="0" borderId="41" xfId="0" applyFont="1" applyFill="1" applyBorder="1" applyAlignment="1">
      <alignment horizontal="left" vertical="center" wrapText="1" shrinkToFit="1"/>
    </xf>
    <xf numFmtId="4" fontId="9" fillId="0" borderId="42" xfId="0" applyNumberFormat="1" applyFont="1" applyFill="1" applyBorder="1" applyAlignment="1">
      <alignment horizontal="right" vertical="center" indent="1"/>
    </xf>
    <xf numFmtId="10" fontId="9" fillId="0" borderId="42" xfId="9" applyNumberFormat="1" applyFont="1" applyFill="1" applyBorder="1" applyAlignment="1">
      <alignment horizontal="right" vertical="center" indent="1"/>
    </xf>
    <xf numFmtId="4" fontId="9" fillId="0" borderId="43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4" xfId="0" applyFont="1" applyFill="1" applyBorder="1" applyAlignment="1">
      <alignment horizontal="left" vertical="center" wrapText="1" shrinkToFit="1"/>
    </xf>
    <xf numFmtId="4" fontId="9" fillId="0" borderId="45" xfId="0" applyNumberFormat="1" applyFont="1" applyFill="1" applyBorder="1" applyAlignment="1">
      <alignment horizontal="right" vertical="center" indent="1"/>
    </xf>
    <xf numFmtId="4" fontId="9" fillId="0" borderId="46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7" xfId="0" applyFont="1" applyFill="1" applyBorder="1" applyAlignment="1">
      <alignment horizontal="left" vertical="center" wrapText="1" shrinkToFit="1"/>
    </xf>
    <xf numFmtId="4" fontId="9" fillId="0" borderId="48" xfId="0" applyNumberFormat="1" applyFont="1" applyFill="1" applyBorder="1" applyAlignment="1">
      <alignment horizontal="right" vertical="center" indent="1"/>
    </xf>
    <xf numFmtId="10" fontId="9" fillId="0" borderId="48" xfId="9" applyNumberFormat="1" applyFont="1" applyFill="1" applyBorder="1" applyAlignment="1">
      <alignment horizontal="right" vertical="center" indent="1"/>
    </xf>
    <xf numFmtId="0" fontId="14" fillId="0" borderId="10" xfId="4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1" xfId="5" applyNumberFormat="1" applyFont="1" applyFill="1" applyBorder="1" applyAlignment="1">
      <alignment horizontal="right" vertical="center" indent="1"/>
    </xf>
    <xf numFmtId="10" fontId="14" fillId="0" borderId="23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49" xfId="5" applyNumberFormat="1" applyFont="1" applyFill="1" applyBorder="1" applyAlignment="1">
      <alignment horizontal="right" vertical="center" indent="1"/>
    </xf>
    <xf numFmtId="10" fontId="19" fillId="0" borderId="49" xfId="0" applyNumberFormat="1" applyFont="1" applyBorder="1" applyAlignment="1">
      <alignment horizontal="right" vertical="center" indent="1"/>
    </xf>
    <xf numFmtId="10" fontId="14" fillId="0" borderId="33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8" xfId="4" applyNumberFormat="1" applyFont="1" applyFill="1" applyBorder="1" applyAlignment="1">
      <alignment horizontal="center" vertical="center" wrapText="1"/>
    </xf>
    <xf numFmtId="10" fontId="21" fillId="0" borderId="8" xfId="5" applyNumberFormat="1" applyFont="1" applyFill="1" applyBorder="1" applyAlignment="1">
      <alignment horizontal="right" vertical="center" wrapText="1" indent="1"/>
    </xf>
    <xf numFmtId="10" fontId="21" fillId="0" borderId="36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5" xfId="5" applyNumberFormat="1" applyFont="1" applyFill="1" applyBorder="1" applyAlignment="1">
      <alignment horizontal="right" vertical="center" wrapText="1" indent="1"/>
    </xf>
    <xf numFmtId="10" fontId="14" fillId="0" borderId="11" xfId="5" applyNumberFormat="1" applyFont="1" applyFill="1" applyBorder="1" applyAlignment="1">
      <alignment horizontal="right" vertical="center" wrapText="1" indent="1"/>
    </xf>
    <xf numFmtId="4" fontId="9" fillId="0" borderId="19" xfId="0" applyNumberFormat="1" applyFont="1" applyFill="1" applyBorder="1" applyAlignment="1">
      <alignment horizontal="right" vertical="center" indent="1"/>
    </xf>
    <xf numFmtId="10" fontId="14" fillId="0" borderId="50" xfId="5" applyNumberFormat="1" applyFont="1" applyFill="1" applyBorder="1" applyAlignment="1">
      <alignment horizontal="right" vertical="center" indent="1"/>
    </xf>
    <xf numFmtId="0" fontId="5" fillId="0" borderId="24" xfId="0" applyFont="1" applyBorder="1" applyAlignment="1">
      <alignment horizontal="left" vertical="center"/>
    </xf>
    <xf numFmtId="0" fontId="20" fillId="0" borderId="24" xfId="6" applyFont="1" applyFill="1" applyBorder="1" applyAlignment="1">
      <alignment horizontal="center" vertical="center" wrapText="1"/>
    </xf>
    <xf numFmtId="0" fontId="20" fillId="0" borderId="51" xfId="6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5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54" xfId="0" applyBorder="1" applyAlignment="1"/>
    <xf numFmtId="0" fontId="8" fillId="0" borderId="53" xfId="0" applyFont="1" applyFill="1" applyBorder="1" applyAlignment="1">
      <alignment horizontal="left" vertical="center"/>
    </xf>
    <xf numFmtId="0" fontId="10" fillId="0" borderId="55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1" fillId="0" borderId="25" xfId="4" applyFont="1" applyFill="1" applyBorder="1" applyAlignment="1">
      <alignment vertical="center" wrapText="1"/>
    </xf>
    <xf numFmtId="0" fontId="21" fillId="0" borderId="0" xfId="4" applyFont="1" applyFill="1" applyBorder="1" applyAlignment="1">
      <alignment vertical="center" wrapText="1"/>
    </xf>
    <xf numFmtId="0" fontId="21" fillId="0" borderId="57" xfId="4" applyFont="1" applyFill="1" applyBorder="1" applyAlignment="1">
      <alignment vertical="center" wrapText="1"/>
    </xf>
    <xf numFmtId="0" fontId="9" fillId="0" borderId="58" xfId="0" applyFont="1" applyBorder="1" applyAlignment="1">
      <alignment vertical="center"/>
    </xf>
    <xf numFmtId="0" fontId="9" fillId="0" borderId="59" xfId="0" applyFont="1" applyBorder="1" applyAlignment="1">
      <alignment vertical="center"/>
    </xf>
    <xf numFmtId="10" fontId="14" fillId="0" borderId="5" xfId="5" applyNumberFormat="1" applyFont="1" applyFill="1" applyBorder="1" applyAlignment="1">
      <alignment horizontal="center" vertical="center" wrapText="1"/>
    </xf>
    <xf numFmtId="10" fontId="14" fillId="0" borderId="22" xfId="5" applyNumberFormat="1" applyFont="1" applyFill="1" applyBorder="1" applyAlignment="1">
      <alignment horizontal="center" vertical="center" wrapText="1"/>
    </xf>
    <xf numFmtId="0" fontId="14" fillId="0" borderId="60" xfId="4" applyFont="1" applyFill="1" applyBorder="1" applyAlignment="1">
      <alignment vertical="center" wrapText="1"/>
    </xf>
    <xf numFmtId="0" fontId="21" fillId="0" borderId="8" xfId="3" applyFont="1" applyFill="1" applyBorder="1" applyAlignment="1">
      <alignment vertical="center" wrapText="1"/>
    </xf>
    <xf numFmtId="0" fontId="21" fillId="0" borderId="61" xfId="3" applyFont="1" applyFill="1" applyBorder="1" applyAlignment="1">
      <alignment vertical="center" wrapText="1"/>
    </xf>
    <xf numFmtId="0" fontId="21" fillId="0" borderId="62" xfId="0" applyFont="1" applyBorder="1"/>
    <xf numFmtId="0" fontId="21" fillId="0" borderId="0" xfId="0" applyFont="1"/>
    <xf numFmtId="0" fontId="21" fillId="0" borderId="62" xfId="3" applyFont="1" applyFill="1" applyBorder="1" applyAlignment="1">
      <alignment vertical="center" wrapText="1"/>
    </xf>
    <xf numFmtId="0" fontId="9" fillId="0" borderId="0" xfId="0" applyFont="1" applyBorder="1" applyAlignment="1">
      <alignment vertical="top" wrapText="1"/>
    </xf>
    <xf numFmtId="0" fontId="10" fillId="0" borderId="1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63" xfId="0" applyFont="1" applyBorder="1"/>
    <xf numFmtId="0" fontId="10" fillId="0" borderId="64" xfId="0" applyFont="1" applyFill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 shrinkToFit="1"/>
    </xf>
    <xf numFmtId="0" fontId="6" fillId="0" borderId="39" xfId="0" applyFont="1" applyBorder="1" applyAlignment="1">
      <alignment vertical="top" wrapText="1"/>
    </xf>
    <xf numFmtId="0" fontId="9" fillId="0" borderId="66" xfId="0" applyFont="1" applyBorder="1"/>
    <xf numFmtId="0" fontId="9" fillId="0" borderId="67" xfId="0" applyFont="1" applyBorder="1"/>
    <xf numFmtId="0" fontId="21" fillId="0" borderId="10" xfId="4" applyFont="1" applyFill="1" applyBorder="1" applyAlignment="1">
      <alignment horizontal="left" vertical="center" wrapText="1"/>
    </xf>
    <xf numFmtId="0" fontId="9" fillId="0" borderId="39" xfId="0" applyFont="1" applyBorder="1" applyAlignment="1">
      <alignment vertical="top" wrapText="1"/>
    </xf>
    <xf numFmtId="10" fontId="21" fillId="0" borderId="23" xfId="5" applyNumberFormat="1" applyFont="1" applyFill="1" applyBorder="1" applyAlignment="1">
      <alignment horizontal="left" vertical="center" wrapText="1"/>
    </xf>
    <xf numFmtId="0" fontId="9" fillId="0" borderId="68" xfId="0" applyFont="1" applyBorder="1"/>
    <xf numFmtId="4" fontId="21" fillId="0" borderId="8" xfId="3" applyNumberFormat="1" applyFont="1" applyFill="1" applyBorder="1" applyAlignment="1">
      <alignment horizontal="center" vertical="center" wrapText="1"/>
    </xf>
    <xf numFmtId="3" fontId="21" fillId="0" borderId="8" xfId="3" applyNumberFormat="1" applyFont="1" applyFill="1" applyBorder="1" applyAlignment="1">
      <alignment horizontal="center" vertical="center" wrapText="1"/>
    </xf>
    <xf numFmtId="0" fontId="21" fillId="0" borderId="68" xfId="0" applyFont="1" applyBorder="1"/>
    <xf numFmtId="0" fontId="20" fillId="0" borderId="5" xfId="4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69" xfId="0" applyFont="1" applyBorder="1"/>
    <xf numFmtId="0" fontId="9" fillId="0" borderId="70" xfId="0" applyFont="1" applyBorder="1"/>
    <xf numFmtId="0" fontId="21" fillId="0" borderId="22" xfId="4" applyFont="1" applyFill="1" applyBorder="1" applyAlignment="1">
      <alignment vertical="center" wrapText="1"/>
    </xf>
    <xf numFmtId="0" fontId="25" fillId="0" borderId="71" xfId="0" applyFont="1" applyBorder="1" applyAlignment="1">
      <alignment horizontal="center" vertical="center" wrapText="1"/>
    </xf>
    <xf numFmtId="0" fontId="9" fillId="0" borderId="62" xfId="0" applyFont="1" applyBorder="1"/>
    <xf numFmtId="0" fontId="20" fillId="0" borderId="72" xfId="6" applyFont="1" applyFill="1" applyBorder="1" applyAlignment="1">
      <alignment horizontal="center" vertical="center" wrapText="1"/>
    </xf>
    <xf numFmtId="0" fontId="20" fillId="0" borderId="73" xfId="6" applyFont="1" applyFill="1" applyBorder="1" applyAlignment="1">
      <alignment horizontal="center" vertical="center" wrapText="1"/>
    </xf>
    <xf numFmtId="3" fontId="26" fillId="0" borderId="8" xfId="3" applyNumberFormat="1" applyFont="1" applyFill="1" applyBorder="1" applyAlignment="1">
      <alignment horizontal="center" vertical="center" wrapText="1"/>
    </xf>
    <xf numFmtId="0" fontId="20" fillId="0" borderId="0" xfId="4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9" fillId="0" borderId="74" xfId="0" applyFont="1" applyBorder="1"/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Dynamics of  Ukrainian Equity Indexes and Rates of Return of Public Funds 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27948741276660388"/>
          <c:y val="1.91571598013941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6752167428024361E-2"/>
          <c:y val="0.29118882898119081"/>
          <c:w val="0.94700933744769755"/>
          <c:h val="0.32567171662370026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2.8897790709313583E-3"/>
                  <c:y val="2.473302901078819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November</c:v>
                </c:pt>
                <c:pt idx="1">
                  <c:v>December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-8.8716496930034139E-2</c:v>
                </c:pt>
                <c:pt idx="1">
                  <c:v>-2.8887275074639063E-2</c:v>
                </c:pt>
                <c:pt idx="2">
                  <c:v>-0.37790757779385931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323994033453427E-3"/>
                  <c:y val="2.2289824981488678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November</c:v>
                </c:pt>
                <c:pt idx="1">
                  <c:v>December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-9.7076362536088423E-2</c:v>
                </c:pt>
                <c:pt idx="1">
                  <c:v>-4.2349097306580763E-2</c:v>
                </c:pt>
                <c:pt idx="2">
                  <c:v>-0.33624310461627793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5275102228873135E-4"/>
                  <c:y val="-1.196426742455787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5773423831607485E-4"/>
                  <c:y val="-2.7361527252086203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7.8691076872564134E-4"/>
                  <c:y val="-3.4540607433023156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November</c:v>
                </c:pt>
                <c:pt idx="1">
                  <c:v>December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-1.8178217654198799E-2</c:v>
                </c:pt>
                <c:pt idx="1">
                  <c:v>1.585304318226476E-3</c:v>
                </c:pt>
                <c:pt idx="2">
                  <c:v>-1.9245183544369448E-2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8.2477586963723845E-4"/>
                  <c:y val="-4.9099766155483952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4.3730500800143413E-4"/>
                  <c:y val="-9.537854882125215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November</c:v>
                </c:pt>
                <c:pt idx="1">
                  <c:v>December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-2.7059148754838707E-2</c:v>
                </c:pt>
                <c:pt idx="1">
                  <c:v>8.7649024064968915E-3</c:v>
                </c:pt>
                <c:pt idx="2">
                  <c:v>-0.11226433365335757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November</c:v>
                </c:pt>
                <c:pt idx="1">
                  <c:v>December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1.7616389444377878E-3</c:v>
                </c:pt>
                <c:pt idx="1">
                  <c:v>-1.7301995130840114E-2</c:v>
                </c:pt>
                <c:pt idx="2">
                  <c:v>-0.18848815175722367</c:v>
                </c:pt>
              </c:numCache>
            </c:numRef>
          </c:val>
        </c:ser>
        <c:dLbls>
          <c:showVal val="1"/>
        </c:dLbls>
        <c:gapWidth val="400"/>
        <c:overlap val="-10"/>
        <c:axId val="57534720"/>
        <c:axId val="65495040"/>
      </c:barChart>
      <c:catAx>
        <c:axId val="57534720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495040"/>
        <c:crosses val="autoZero"/>
        <c:auto val="1"/>
        <c:lblAlgn val="ctr"/>
        <c:lblOffset val="0"/>
        <c:tickLblSkip val="1"/>
        <c:tickMarkSkip val="1"/>
      </c:catAx>
      <c:valAx>
        <c:axId val="65495040"/>
        <c:scaling>
          <c:orientation val="minMax"/>
          <c:max val="0.01"/>
          <c:min val="-0.4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753472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4102575873544232"/>
          <c:y val="0.85440932714217832"/>
          <c:w val="0.64273557920637958"/>
          <c:h val="8.4291503126134176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/>
              <a:t>Dynamics of Ukrainian and Global Equity Indexes over the Month</a:t>
            </a:r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rich>
      </c:tx>
      <c:layout>
        <c:manualLayout>
          <c:xMode val="edge"/>
          <c:yMode val="edge"/>
          <c:x val="0.1702127659574468"/>
          <c:y val="1.17371161080456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716857610474634"/>
          <c:y val="0.25117428471217701"/>
          <c:w val="0.53846153846153844"/>
          <c:h val="0.54460218741331845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RTSI (Russia)</c:v>
                </c:pt>
                <c:pt idx="1">
                  <c:v>CAC 40 (France)</c:v>
                </c:pt>
                <c:pt idx="2">
                  <c:v>DAX (Germany)</c:v>
                </c:pt>
                <c:pt idx="3">
                  <c:v>UX Index</c:v>
                </c:pt>
                <c:pt idx="4">
                  <c:v>NIKKEI 225 (Japan)</c:v>
                </c:pt>
                <c:pt idx="5">
                  <c:v>WIG20 (Poland)</c:v>
                </c:pt>
                <c:pt idx="6">
                  <c:v>PFTS Index</c:v>
                </c:pt>
                <c:pt idx="7">
                  <c:v>FTSE 100 (Great Britain)</c:v>
                </c:pt>
                <c:pt idx="8">
                  <c:v>S&amp;P 500 (USA)</c:v>
                </c:pt>
                <c:pt idx="9">
                  <c:v>DJIA (USA)</c:v>
                </c:pt>
                <c:pt idx="10">
                  <c:v>MICEX (Russia)</c:v>
                </c:pt>
                <c:pt idx="11">
                  <c:v>HANG SENG (Hong Kong)</c:v>
                </c:pt>
                <c:pt idx="12">
                  <c:v>SHANGHAI SE COMPOSITE (China)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-0.106315665210719</c:v>
                </c:pt>
                <c:pt idx="1">
                  <c:v>-5.6571728255607523E-2</c:v>
                </c:pt>
                <c:pt idx="2">
                  <c:v>-5.6159469629413539E-2</c:v>
                </c:pt>
                <c:pt idx="3">
                  <c:v>-4.2349097306580763E-2</c:v>
                </c:pt>
                <c:pt idx="4">
                  <c:v>-3.6144376975886128E-2</c:v>
                </c:pt>
                <c:pt idx="5">
                  <c:v>-3.456888851961859E-2</c:v>
                </c:pt>
                <c:pt idx="6">
                  <c:v>-2.8887275074639063E-2</c:v>
                </c:pt>
                <c:pt idx="7">
                  <c:v>-1.2907306221277559E-2</c:v>
                </c:pt>
                <c:pt idx="8">
                  <c:v>-8.1954999254952865E-3</c:v>
                </c:pt>
                <c:pt idx="9">
                  <c:v>-6.5491266326258568E-3</c:v>
                </c:pt>
                <c:pt idx="10">
                  <c:v>-5.4713305666130863E-3</c:v>
                </c:pt>
                <c:pt idx="11">
                  <c:v>-5.1949362669014842E-3</c:v>
                </c:pt>
                <c:pt idx="12">
                  <c:v>3.6997392178858446E-2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RTSI (Russia)</c:v>
                </c:pt>
                <c:pt idx="1">
                  <c:v>CAC 40 (France)</c:v>
                </c:pt>
                <c:pt idx="2">
                  <c:v>DAX (Germany)</c:v>
                </c:pt>
                <c:pt idx="3">
                  <c:v>UX Index</c:v>
                </c:pt>
                <c:pt idx="4">
                  <c:v>NIKKEI 225 (Japan)</c:v>
                </c:pt>
                <c:pt idx="5">
                  <c:v>WIG20 (Poland)</c:v>
                </c:pt>
                <c:pt idx="6">
                  <c:v>PFTS Index</c:v>
                </c:pt>
                <c:pt idx="7">
                  <c:v>FTSE 100 (Great Britain)</c:v>
                </c:pt>
                <c:pt idx="8">
                  <c:v>S&amp;P 500 (USA)</c:v>
                </c:pt>
                <c:pt idx="9">
                  <c:v>DJIA (USA)</c:v>
                </c:pt>
                <c:pt idx="10">
                  <c:v>MICEX (Russia)</c:v>
                </c:pt>
                <c:pt idx="11">
                  <c:v>HANG SENG (Hong Kong)</c:v>
                </c:pt>
                <c:pt idx="12">
                  <c:v>SHANGHAI SE COMPOSITE (China)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-4.2581983280848945E-2</c:v>
                </c:pt>
                <c:pt idx="1">
                  <c:v>0.10165962398187278</c:v>
                </c:pt>
                <c:pt idx="2">
                  <c:v>9.5605040002855635E-2</c:v>
                </c:pt>
                <c:pt idx="3">
                  <c:v>-0.33624310461627793</c:v>
                </c:pt>
                <c:pt idx="4">
                  <c:v>9.0708891355510302E-2</c:v>
                </c:pt>
                <c:pt idx="5">
                  <c:v>-0.19723740684128255</c:v>
                </c:pt>
                <c:pt idx="6">
                  <c:v>-0.37790757779385931</c:v>
                </c:pt>
                <c:pt idx="7">
                  <c:v>-4.16908507713456E-2</c:v>
                </c:pt>
                <c:pt idx="8">
                  <c:v>-8.1668949936307689E-3</c:v>
                </c:pt>
                <c:pt idx="9">
                  <c:v>-2.1086499691098437E-2</c:v>
                </c:pt>
                <c:pt idx="10">
                  <c:v>0.26116811421943131</c:v>
                </c:pt>
                <c:pt idx="11">
                  <c:v>-6.8888264804626065E-2</c:v>
                </c:pt>
                <c:pt idx="12">
                  <c:v>0.12858194269397094</c:v>
                </c:pt>
              </c:numCache>
            </c:numRef>
          </c:val>
        </c:ser>
        <c:dLbls>
          <c:showVal val="1"/>
        </c:dLbls>
        <c:gapWidth val="100"/>
        <c:overlap val="-20"/>
        <c:axId val="65541632"/>
        <c:axId val="65543168"/>
      </c:barChart>
      <c:catAx>
        <c:axId val="65541632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543168"/>
        <c:crosses val="autoZero"/>
        <c:lblAlgn val="ctr"/>
        <c:lblOffset val="100"/>
        <c:tickLblSkip val="1"/>
        <c:tickMarkSkip val="1"/>
      </c:catAx>
      <c:valAx>
        <c:axId val="65543168"/>
        <c:scaling>
          <c:orientation val="minMax"/>
          <c:max val="0.3"/>
          <c:min val="-0.4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5416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1112929623567922"/>
          <c:y val="0.89202082421146978"/>
          <c:w val="0.58428805237315873"/>
          <c:h val="5.633815731861914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Funds' Shares within  Aggregate NAV of Open-Ended CII</a:t>
            </a:r>
            <a:endParaRPr lang="ru-RU" sz="1200" b="1" i="0" baseline="0"/>
          </a:p>
        </c:rich>
      </c:tx>
      <c:layout>
        <c:manualLayout>
          <c:xMode val="edge"/>
          <c:yMode val="edge"/>
          <c:x val="0.24798927613941019"/>
          <c:y val="7.2368576036047225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5254691689008044"/>
          <c:y val="0.32017612428069381"/>
          <c:w val="0.34048257372654156"/>
          <c:h val="0.3530709315698061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0744449533832121E-2"/>
                  <c:y val="-4.8180834511436808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5.7757486815763662E-2"/>
                  <c:y val="-1.1610896507091274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0.11040059686315926"/>
                  <c:y val="-0.15233176515043559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7305033628192251"/>
                  <c:y val="-7.0976631472677076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0.13309432464804322"/>
                  <c:y val="-3.7966372292109209E-3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6.7455943425063267E-2"/>
                  <c:y val="5.4980015245278395E-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3.8410058024748235E-2"/>
                  <c:y val="9.1423523061488404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9.6292576969182475E-2"/>
                  <c:y val="9.3895617461667996E-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7.563834564233772E-2"/>
                  <c:y val="1.0410660349217683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0.10160335405001629"/>
                  <c:y val="-8.8038837966255182E-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5177008666118493E-2"/>
                  <c:y val="-0.1103324444414866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В_ВЧА!$B$27:$B$37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UNIVER.UA/Myhailo Grushevskyi: Fond Derzhavnyh Paperiv</c:v>
                </c:pt>
                <c:pt idx="3">
                  <c:v>KINTO-Ekviti</c:v>
                </c:pt>
                <c:pt idx="4">
                  <c:v>Altus – Depozyt</c:v>
                </c:pt>
                <c:pt idx="5">
                  <c:v>UNIVER.UA/Taras Shevchenko: Fond Zaoshchadzhen</c:v>
                </c:pt>
                <c:pt idx="6">
                  <c:v>Sofiivskyi</c:v>
                </c:pt>
                <c:pt idx="7">
                  <c:v>Altus – Zbalansovanyi</c:v>
                </c:pt>
                <c:pt idx="8">
                  <c:v>KINTO-Kaznacheyskyi</c:v>
                </c:pt>
                <c:pt idx="9">
                  <c:v>OTP Fond Aktsii</c:v>
                </c:pt>
                <c:pt idx="10">
                  <c:v>VSI</c:v>
                </c:pt>
              </c:strCache>
            </c:strRef>
          </c:cat>
          <c:val>
            <c:numRef>
              <c:f>В_ВЧА!$C$27:$C$37</c:f>
              <c:numCache>
                <c:formatCode>#,##0.00</c:formatCode>
                <c:ptCount val="11"/>
                <c:pt idx="0">
                  <c:v>7984640.9905000031</c:v>
                </c:pt>
                <c:pt idx="1">
                  <c:v>21212925.392999999</c:v>
                </c:pt>
                <c:pt idx="2">
                  <c:v>5117381.63</c:v>
                </c:pt>
                <c:pt idx="3">
                  <c:v>3296270.08</c:v>
                </c:pt>
                <c:pt idx="4">
                  <c:v>3058409.95</c:v>
                </c:pt>
                <c:pt idx="5">
                  <c:v>3048310.88</c:v>
                </c:pt>
                <c:pt idx="6">
                  <c:v>2892980.1376999998</c:v>
                </c:pt>
                <c:pt idx="7">
                  <c:v>2473900.0099999998</c:v>
                </c:pt>
                <c:pt idx="8">
                  <c:v>1925363.93</c:v>
                </c:pt>
                <c:pt idx="9">
                  <c:v>1795919.53</c:v>
                </c:pt>
                <c:pt idx="10">
                  <c:v>1599359.69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В_ВЧА!$B$27:$B$37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UNIVER.UA/Myhailo Grushevskyi: Fond Derzhavnyh Paperiv</c:v>
                </c:pt>
                <c:pt idx="3">
                  <c:v>KINTO-Ekviti</c:v>
                </c:pt>
                <c:pt idx="4">
                  <c:v>Altus – Depozyt</c:v>
                </c:pt>
                <c:pt idx="5">
                  <c:v>UNIVER.UA/Taras Shevchenko: Fond Zaoshchadzhen</c:v>
                </c:pt>
                <c:pt idx="6">
                  <c:v>Sofiivskyi</c:v>
                </c:pt>
                <c:pt idx="7">
                  <c:v>Altus – Zbalansovanyi</c:v>
                </c:pt>
                <c:pt idx="8">
                  <c:v>KINTO-Kaznacheyskyi</c:v>
                </c:pt>
                <c:pt idx="9">
                  <c:v>OTP Fond Aktsii</c:v>
                </c:pt>
                <c:pt idx="10">
                  <c:v>VSI</c:v>
                </c:pt>
              </c:strCache>
            </c:strRef>
          </c:cat>
          <c:val>
            <c:numRef>
              <c:f>В_ВЧА!$D$27:$D$37</c:f>
              <c:numCache>
                <c:formatCode>0.00%</c:formatCode>
                <c:ptCount val="11"/>
                <c:pt idx="0">
                  <c:v>0.14676175267175021</c:v>
                </c:pt>
                <c:pt idx="1">
                  <c:v>0.38990433178847306</c:v>
                </c:pt>
                <c:pt idx="2">
                  <c:v>9.4060070828805992E-2</c:v>
                </c:pt>
                <c:pt idx="3">
                  <c:v>6.0587116539845394E-2</c:v>
                </c:pt>
                <c:pt idx="4">
                  <c:v>5.6215126664400247E-2</c:v>
                </c:pt>
                <c:pt idx="5">
                  <c:v>5.6029500633709803E-2</c:v>
                </c:pt>
                <c:pt idx="6">
                  <c:v>5.3174442778149984E-2</c:v>
                </c:pt>
                <c:pt idx="7">
                  <c:v>4.5471537397140306E-2</c:v>
                </c:pt>
                <c:pt idx="8">
                  <c:v>3.5389165929184035E-2</c:v>
                </c:pt>
                <c:pt idx="9">
                  <c:v>3.3009912179372866E-2</c:v>
                </c:pt>
                <c:pt idx="10">
                  <c:v>2.939704258916824E-2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1" baseline="0"/>
              <a:t>Open-Ended CII NAV Dynamics 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3949139865370232"/>
          <c:y val="3.76569422325916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6649214659685861E-2"/>
          <c:y val="0.38912173640344738"/>
          <c:w val="0.89827973074046374"/>
          <c:h val="0.33891248009332514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ВЧА'!$C$59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3.5691136296786357E-3"/>
                  <c:y val="-2.2940140895650581E-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ВЧА'!$B$60:$B$70</c:f>
              <c:strCache>
                <c:ptCount val="11"/>
                <c:pt idx="0">
                  <c:v>UNIVER.UA/Myhailo Grushevskyi: Fond Derzhavnyh Paperiv   </c:v>
                </c:pt>
                <c:pt idx="1">
                  <c:v>UNIVER.UA/Taras Shevchenko: Fond Zaoshchadzhen</c:v>
                </c:pt>
                <c:pt idx="2">
                  <c:v>Altus – Depozyt</c:v>
                </c:pt>
                <c:pt idx="3">
                  <c:v>Altus – Zbalansovanyi</c:v>
                </c:pt>
                <c:pt idx="4">
                  <c:v>TASK Resurs</c:v>
                </c:pt>
                <c:pt idx="5">
                  <c:v>KINTO-Klasychnyi</c:v>
                </c:pt>
                <c:pt idx="6">
                  <c:v>Argentum</c:v>
                </c:pt>
                <c:pt idx="7">
                  <c:v>OTP Klasychnyi </c:v>
                </c:pt>
                <c:pt idx="8">
                  <c:v>Altus-Strategichnyi</c:v>
                </c:pt>
                <c:pt idx="9">
                  <c:v>VSI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ВЧА'!$C$60:$C$70</c:f>
              <c:numCache>
                <c:formatCode>#,##0.00</c:formatCode>
                <c:ptCount val="11"/>
                <c:pt idx="0">
                  <c:v>853.32159999999953</c:v>
                </c:pt>
                <c:pt idx="1">
                  <c:v>201.73414999999991</c:v>
                </c:pt>
                <c:pt idx="2">
                  <c:v>25.322810000000057</c:v>
                </c:pt>
                <c:pt idx="3">
                  <c:v>19.643439999999941</c:v>
                </c:pt>
                <c:pt idx="4">
                  <c:v>4.2043399999999673</c:v>
                </c:pt>
                <c:pt idx="5">
                  <c:v>137.97403599999845</c:v>
                </c:pt>
                <c:pt idx="6">
                  <c:v>-103.18721999999998</c:v>
                </c:pt>
                <c:pt idx="7">
                  <c:v>-103.45651000000001</c:v>
                </c:pt>
                <c:pt idx="8">
                  <c:v>-139.57767999999999</c:v>
                </c:pt>
                <c:pt idx="9">
                  <c:v>-326.16917000000018</c:v>
                </c:pt>
                <c:pt idx="10">
                  <c:v>-84.377425100000153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ВЧА'!$E$59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4.2371172840186848E-3"/>
                  <c:y val="-6.9836327790826092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1093984479459864E-3"/>
                  <c:y val="-5.9055351834347083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0419780248640683E-3"/>
                  <c:y val="3.7538313655196928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9.0603181407186749E-4"/>
                  <c:y val="-2.2106809236498003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4738224633782852E-3"/>
                  <c:y val="-2.2106809236498003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2.2680841188182088E-3"/>
                  <c:y val="9.0457692544443496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-1.6020086065006439E-4"/>
                  <c:y val="3.780082645446191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2.5297101056140528E-3"/>
                  <c:y val="6.5726367380469358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1.5883102094184671E-3"/>
                  <c:y val="-7.2236339107555926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1.7243350179083296E-3"/>
                  <c:y val="7.3636520213187168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2.2000292118542738E-3"/>
                  <c:y val="-3.7928291311007334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7217651458489149"/>
                  <c:y val="0.3619250559021312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1929693343305914"/>
                  <c:y val="0.3556488988633658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6566940912490646"/>
                  <c:y val="0.39121378874970247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712789827973074"/>
                  <c:y val="0.35355684651711078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76065818997756174"/>
                  <c:y val="0.35774095120962102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80478683620044877"/>
                  <c:y val="0.35983300355587611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4966342557965591"/>
                  <c:y val="0.36401710824838629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8780852655198206"/>
                  <c:y val="0.4225945739435289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82423335826477184"/>
                  <c:y val="0.47280383025365114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8586387434554974"/>
                  <c:y val="0.67573290784039519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91024682124158562"/>
                  <c:y val="0.4225945739435289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ВЧА'!$B$60:$B$70</c:f>
              <c:strCache>
                <c:ptCount val="11"/>
                <c:pt idx="0">
                  <c:v>UNIVER.UA/Myhailo Grushevskyi: Fond Derzhavnyh Paperiv   </c:v>
                </c:pt>
                <c:pt idx="1">
                  <c:v>UNIVER.UA/Taras Shevchenko: Fond Zaoshchadzhen</c:v>
                </c:pt>
                <c:pt idx="2">
                  <c:v>Altus – Depozyt</c:v>
                </c:pt>
                <c:pt idx="3">
                  <c:v>Altus – Zbalansovanyi</c:v>
                </c:pt>
                <c:pt idx="4">
                  <c:v>TASK Resurs</c:v>
                </c:pt>
                <c:pt idx="5">
                  <c:v>KINTO-Klasychnyi</c:v>
                </c:pt>
                <c:pt idx="6">
                  <c:v>Argentum</c:v>
                </c:pt>
                <c:pt idx="7">
                  <c:v>OTP Klasychnyi </c:v>
                </c:pt>
                <c:pt idx="8">
                  <c:v>Altus-Strategichnyi</c:v>
                </c:pt>
                <c:pt idx="9">
                  <c:v>VSI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ВЧА'!$E$60:$E$70</c:f>
              <c:numCache>
                <c:formatCode>#,##0.00</c:formatCode>
                <c:ptCount val="11"/>
                <c:pt idx="0">
                  <c:v>758.06099816172514</c:v>
                </c:pt>
                <c:pt idx="1">
                  <c:v>192.14381672972948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-48.14896092082958</c:v>
                </c:pt>
                <c:pt idx="6">
                  <c:v>-95.532766160057491</c:v>
                </c:pt>
                <c:pt idx="7">
                  <c:v>-115.71078728940412</c:v>
                </c:pt>
                <c:pt idx="8">
                  <c:v>-145.13980582031249</c:v>
                </c:pt>
                <c:pt idx="9">
                  <c:v>-335.0277246825076</c:v>
                </c:pt>
                <c:pt idx="10">
                  <c:v>-35.587132086719862</c:v>
                </c:pt>
              </c:numCache>
            </c:numRef>
          </c:val>
        </c:ser>
        <c:dLbls>
          <c:showVal val="1"/>
        </c:dLbls>
        <c:overlap val="-30"/>
        <c:axId val="65066880"/>
        <c:axId val="65068416"/>
      </c:barChart>
      <c:lineChart>
        <c:grouping val="standard"/>
        <c:ser>
          <c:idx val="2"/>
          <c:order val="2"/>
          <c:tx>
            <c:strRef>
              <c:f>'В_динаміка ВЧА'!$D$59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321075885791159E-2"/>
                  <c:y val="-9.136843297124729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885912472848068E-2"/>
                  <c:y val="-5.8834435960672657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0019753063431445E-2"/>
                  <c:y val="5.112322638598283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383152591442537E-2"/>
                  <c:y val="4.89338366712911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258814583835333E-2"/>
                  <c:y val="4.1674106588369432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646896236005044E-2"/>
                  <c:y val="0.1133759374101687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1782921044494776E-2"/>
                  <c:y val="9.6609376667694896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8927094630006556E-2"/>
                  <c:y val="0.1082977775170170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2802835220096903E-2"/>
                  <c:y val="0.10121633032585985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518261089984945E-2"/>
                  <c:y val="5.5317777476522598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5123410620792823"/>
                  <c:y val="1.0460261731275467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9685863874345546"/>
                  <c:y val="8.3682093850203747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8234854151084521"/>
                  <c:y val="8.3682093850203747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2946896035901274"/>
                  <c:y val="8.3682093850203747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7658937920718027"/>
                  <c:y val="8.3682093850203747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ВЧА'!$B$60:$B$69</c:f>
              <c:strCache>
                <c:ptCount val="10"/>
                <c:pt idx="0">
                  <c:v>UNIVER.UA/Myhailo Grushevskyi: Fond Derzhavnyh Paperiv   </c:v>
                </c:pt>
                <c:pt idx="1">
                  <c:v>UNIVER.UA/Taras Shevchenko: Fond Zaoshchadzhen</c:v>
                </c:pt>
                <c:pt idx="2">
                  <c:v>Altus – Depozyt</c:v>
                </c:pt>
                <c:pt idx="3">
                  <c:v>Altus – Zbalansovanyi</c:v>
                </c:pt>
                <c:pt idx="4">
                  <c:v>TASK Resurs</c:v>
                </c:pt>
                <c:pt idx="5">
                  <c:v>KINTO-Klasychnyi</c:v>
                </c:pt>
                <c:pt idx="6">
                  <c:v>Argentum</c:v>
                </c:pt>
                <c:pt idx="7">
                  <c:v>OTP Klasychnyi </c:v>
                </c:pt>
                <c:pt idx="8">
                  <c:v>Altus-Strategichnyi</c:v>
                </c:pt>
                <c:pt idx="9">
                  <c:v>VSI</c:v>
                </c:pt>
              </c:strCache>
            </c:strRef>
          </c:cat>
          <c:val>
            <c:numRef>
              <c:f>'В_динаміка ВЧА'!$D$60:$D$69</c:f>
              <c:numCache>
                <c:formatCode>0.00%</c:formatCode>
                <c:ptCount val="10"/>
                <c:pt idx="0">
                  <c:v>0.20011950910550372</c:v>
                </c:pt>
                <c:pt idx="1">
                  <c:v>7.086903643732094E-2</c:v>
                </c:pt>
                <c:pt idx="2">
                  <c:v>8.3488567361108042E-3</c:v>
                </c:pt>
                <c:pt idx="3">
                  <c:v>8.0038249627666039E-3</c:v>
                </c:pt>
                <c:pt idx="4">
                  <c:v>4.5217784807357834E-3</c:v>
                </c:pt>
                <c:pt idx="5">
                  <c:v>6.5468258342703438E-3</c:v>
                </c:pt>
                <c:pt idx="6">
                  <c:v>-8.2448408649707886E-2</c:v>
                </c:pt>
                <c:pt idx="7">
                  <c:v>-0.10032244776722127</c:v>
                </c:pt>
                <c:pt idx="8">
                  <c:v>-0.21428494337697221</c:v>
                </c:pt>
                <c:pt idx="9">
                  <c:v>-0.16939199239008038</c:v>
                </c:pt>
              </c:numCache>
            </c:numRef>
          </c:val>
        </c:ser>
        <c:dLbls>
          <c:showVal val="1"/>
        </c:dLbls>
        <c:marker val="1"/>
        <c:axId val="65090688"/>
        <c:axId val="65092224"/>
      </c:lineChart>
      <c:catAx>
        <c:axId val="65066880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068416"/>
        <c:crosses val="autoZero"/>
        <c:lblAlgn val="ctr"/>
        <c:lblOffset val="40"/>
        <c:tickLblSkip val="2"/>
        <c:tickMarkSkip val="1"/>
      </c:catAx>
      <c:valAx>
        <c:axId val="65068416"/>
        <c:scaling>
          <c:orientation val="minMax"/>
          <c:min val="-40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066880"/>
        <c:crosses val="autoZero"/>
        <c:crossBetween val="between"/>
      </c:valAx>
      <c:catAx>
        <c:axId val="65090688"/>
        <c:scaling>
          <c:orientation val="minMax"/>
        </c:scaling>
        <c:delete val="1"/>
        <c:axPos val="b"/>
        <c:tickLblPos val="none"/>
        <c:crossAx val="65092224"/>
        <c:crosses val="autoZero"/>
        <c:lblAlgn val="ctr"/>
        <c:lblOffset val="100"/>
      </c:catAx>
      <c:valAx>
        <c:axId val="65092224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09068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7.5542258788332081E-2"/>
          <c:y val="0.75313884465183367"/>
          <c:w val="0.47793567688855648"/>
          <c:h val="5.2301308656377339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Rates of Return: Open-Ended Funds, Bank Deposits </a:t>
            </a:r>
            <a:endParaRPr lang="ru-RU" sz="12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and Indexes 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31767125139215091"/>
          <c:y val="6.6298342541436465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8386117443918701E-2"/>
          <c:y val="0.10055248618784531"/>
          <c:w val="0.96424971483662525"/>
          <c:h val="0.86077348066298343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21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5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6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7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'В_діаграма(дох)'!$A$2:$A$29</c:f>
              <c:strCache>
                <c:ptCount val="28"/>
                <c:pt idx="0">
                  <c:v>UNIVER.UA/Iaroslav Mudryi: Fond Aktsii</c:v>
                </c:pt>
                <c:pt idx="1">
                  <c:v>Sofiivskyi</c:v>
                </c:pt>
                <c:pt idx="2">
                  <c:v>UNIVER.UA/Volodymyr Velykyi: Fond Zbalansovanyi</c:v>
                </c:pt>
                <c:pt idx="3">
                  <c:v>KINTO-Kaznacheyskyi</c:v>
                </c:pt>
                <c:pt idx="4">
                  <c:v>SEM Azhio</c:v>
                </c:pt>
                <c:pt idx="5">
                  <c:v>Коnkord Dostatok</c:v>
                </c:pt>
                <c:pt idx="6">
                  <c:v>Argentum</c:v>
                </c:pt>
                <c:pt idx="7">
                  <c:v>Premium – Fond Indeksnyi</c:v>
                </c:pt>
                <c:pt idx="8">
                  <c:v>Premium – Fond Zbalansovanyi</c:v>
                </c:pt>
                <c:pt idx="9">
                  <c:v>KINTO-Ekviti</c:v>
                </c:pt>
                <c:pt idx="10">
                  <c:v>Bonum Optimum</c:v>
                </c:pt>
                <c:pt idx="11">
                  <c:v>UNIVER.UA/Taras Shevchenko: Fond Zaoshchadzhen</c:v>
                </c:pt>
                <c:pt idx="12">
                  <c:v>TASK Resurs</c:v>
                </c:pt>
                <c:pt idx="13">
                  <c:v>VSI</c:v>
                </c:pt>
                <c:pt idx="14">
                  <c:v>Altus – Zbalansovanyi</c:v>
                </c:pt>
                <c:pt idx="15">
                  <c:v>Altus – Depozyt</c:v>
                </c:pt>
                <c:pt idx="16">
                  <c:v>КІNTO-Кlasychnyi</c:v>
                </c:pt>
                <c:pt idx="17">
                  <c:v>Altus-Strategichnyi</c:v>
                </c:pt>
                <c:pt idx="18">
                  <c:v>OTP Klasychnyi </c:v>
                </c:pt>
                <c:pt idx="19">
                  <c:v>UNIVER.UA/Myhailo Grushevskyi: Fond Derzhavnyh Paperiv   </c:v>
                </c:pt>
                <c:pt idx="20">
                  <c:v>OTP Fond Aktsii</c:v>
                </c:pt>
                <c:pt idx="21">
                  <c:v>Funds' average rate of return</c:v>
                </c:pt>
                <c:pt idx="22">
                  <c:v>UX Index</c:v>
                </c:pt>
                <c:pt idx="23">
                  <c:v>PFTS Index</c:v>
                </c:pt>
                <c:pt idx="24">
                  <c:v>EURO Deposits</c:v>
                </c:pt>
                <c:pt idx="25">
                  <c:v>USD Deposits</c:v>
                </c:pt>
                <c:pt idx="26">
                  <c:v>UAH Deposits</c:v>
                </c:pt>
                <c:pt idx="27">
                  <c:v>"Gold" deposit (at official rate of gold)</c:v>
                </c:pt>
              </c:strCache>
            </c:strRef>
          </c:cat>
          <c:val>
            <c:numRef>
              <c:f>'В_діаграма(дох)'!$B$2:$B$29</c:f>
              <c:numCache>
                <c:formatCode>0.00%</c:formatCode>
                <c:ptCount val="28"/>
                <c:pt idx="0">
                  <c:v>-2.4537679813694924E-2</c:v>
                </c:pt>
                <c:pt idx="1">
                  <c:v>-2.1071698249743975E-2</c:v>
                </c:pt>
                <c:pt idx="2">
                  <c:v>-1.5432739735768641E-2</c:v>
                </c:pt>
                <c:pt idx="3">
                  <c:v>-6.882914114866745E-3</c:v>
                </c:pt>
                <c:pt idx="4">
                  <c:v>-4.693570619267895E-3</c:v>
                </c:pt>
                <c:pt idx="5">
                  <c:v>-4.3382379768428514E-3</c:v>
                </c:pt>
                <c:pt idx="6">
                  <c:v>-3.9541407367209569E-3</c:v>
                </c:pt>
                <c:pt idx="7">
                  <c:v>-3.8281054167415007E-3</c:v>
                </c:pt>
                <c:pt idx="8">
                  <c:v>-3.5739614062523239E-3</c:v>
                </c:pt>
                <c:pt idx="9">
                  <c:v>-1.8059461258195242E-3</c:v>
                </c:pt>
                <c:pt idx="10">
                  <c:v>-2.4550800884592938E-4</c:v>
                </c:pt>
                <c:pt idx="11">
                  <c:v>2.4580480248053149E-3</c:v>
                </c:pt>
                <c:pt idx="12">
                  <c:v>4.5217784807358719E-3</c:v>
                </c:pt>
                <c:pt idx="13">
                  <c:v>7.273451497243455E-3</c:v>
                </c:pt>
                <c:pt idx="14">
                  <c:v>8.0038249627925051E-3</c:v>
                </c:pt>
                <c:pt idx="15">
                  <c:v>8.3488567361049704E-3</c:v>
                </c:pt>
                <c:pt idx="16">
                  <c:v>8.854885651499389E-3</c:v>
                </c:pt>
                <c:pt idx="17">
                  <c:v>1.0769118067789796E-2</c:v>
                </c:pt>
                <c:pt idx="18">
                  <c:v>1.267023059369965E-2</c:v>
                </c:pt>
                <c:pt idx="19">
                  <c:v>1.8399674927127796E-2</c:v>
                </c:pt>
                <c:pt idx="20">
                  <c:v>4.2356023945522514E-2</c:v>
                </c:pt>
                <c:pt idx="21">
                  <c:v>1.585304318226476E-3</c:v>
                </c:pt>
                <c:pt idx="22">
                  <c:v>-4.2349097306580763E-2</c:v>
                </c:pt>
                <c:pt idx="23">
                  <c:v>-2.8887275074639063E-2</c:v>
                </c:pt>
                <c:pt idx="24">
                  <c:v>4.368964315133228E-2</c:v>
                </c:pt>
                <c:pt idx="25">
                  <c:v>1.0638504875894572E-2</c:v>
                </c:pt>
                <c:pt idx="26">
                  <c:v>1.7260273972602738E-2</c:v>
                </c:pt>
                <c:pt idx="27">
                  <c:v>2.3698629432629126E-3</c:v>
                </c:pt>
              </c:numCache>
            </c:numRef>
          </c:val>
        </c:ser>
        <c:gapWidth val="60"/>
        <c:axId val="57345920"/>
        <c:axId val="57347456"/>
      </c:barChart>
      <c:catAx>
        <c:axId val="57345920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7347456"/>
        <c:crosses val="autoZero"/>
        <c:lblAlgn val="ctr"/>
        <c:lblOffset val="0"/>
        <c:tickLblSkip val="1"/>
        <c:tickMarkSkip val="1"/>
      </c:catAx>
      <c:valAx>
        <c:axId val="57347456"/>
        <c:scaling>
          <c:orientation val="minMax"/>
          <c:max val="0.05"/>
          <c:min val="-0.05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7345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NAV Dynamics of Interval CII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726932516732959"/>
          <c:y val="6.648944804667766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21285392574511E-2"/>
          <c:y val="0.39095795451446469"/>
          <c:w val="0.93253085194751817"/>
          <c:h val="0.38829837659259758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ВЧА'!$C$37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1.6865437409665856E-5"/>
                  <c:y val="5.6179128180476262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5.8885850949085884E-4"/>
                  <c:y val="1.9138111059831965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0441822321961534"/>
                  <c:y val="0.41489415581126865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ВЧА'!$B$38:$B$43</c:f>
              <c:strCache>
                <c:ptCount val="6"/>
                <c:pt idx="0">
                  <c:v>"UNIVER.UA/Otaman: Fond Perspectyvnyh Aktsii"</c:v>
                </c:pt>
                <c:pt idx="1">
                  <c:v>Platynum </c:v>
                </c:pt>
                <c:pt idx="2">
                  <c:v>TASK Ukrainskyi Kapital</c:v>
                </c:pt>
                <c:pt idx="3">
                  <c:v>Optimum</c:v>
                </c:pt>
                <c:pt idx="4">
                  <c:v>Кonkord Perspektyva</c:v>
                </c:pt>
                <c:pt idx="5">
                  <c:v>Аurum</c:v>
                </c:pt>
              </c:strCache>
            </c:strRef>
          </c:cat>
          <c:val>
            <c:numRef>
              <c:f>'І_динаміка ВЧА'!$C$38:$C$43</c:f>
              <c:numCache>
                <c:formatCode>#,##0.00</c:formatCode>
                <c:ptCount val="6"/>
                <c:pt idx="0">
                  <c:v>47.668630000000007</c:v>
                </c:pt>
                <c:pt idx="1">
                  <c:v>37.254929999999703</c:v>
                </c:pt>
                <c:pt idx="2">
                  <c:v>1.9015400000000371</c:v>
                </c:pt>
                <c:pt idx="3">
                  <c:v>-2.2119999999999997</c:v>
                </c:pt>
                <c:pt idx="4">
                  <c:v>-4.2907400000002243</c:v>
                </c:pt>
                <c:pt idx="5">
                  <c:v>-22.520930000000167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ВЧА'!$E$37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609064893840249E-2"/>
                  <c:y val="-5.6275419712427509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3.3988433024881434E-3"/>
                  <c:y val="-2.9679640493756438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6.0401219276032267E-3"/>
                  <c:y val="-1.0946697814976964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7.0748890763589964E-3"/>
                  <c:y val="-5.6275419712427509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6373429220283758E-2"/>
                  <c:y val="-7.225079476064683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4538211077286554"/>
                  <c:y val="0.42553246749873708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5140629032245418"/>
                  <c:y val="0.42819204542060418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734945826231352"/>
                  <c:y val="0.44946866879554104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8602416386182532"/>
                  <c:y val="0.44148993502993972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9919725715146299"/>
                  <c:y val="0.39095795451446469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5220934692625732"/>
                  <c:y val="0.37766006490512916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ВЧА'!$B$38:$B$43</c:f>
              <c:strCache>
                <c:ptCount val="6"/>
                <c:pt idx="0">
                  <c:v>"UNIVER.UA/Otaman: Fond Perspectyvnyh Aktsii"</c:v>
                </c:pt>
                <c:pt idx="1">
                  <c:v>Platynum </c:v>
                </c:pt>
                <c:pt idx="2">
                  <c:v>TASK Ukrainskyi Kapital</c:v>
                </c:pt>
                <c:pt idx="3">
                  <c:v>Optimum</c:v>
                </c:pt>
                <c:pt idx="4">
                  <c:v>Кonkord Perspektyva</c:v>
                </c:pt>
                <c:pt idx="5">
                  <c:v>Аurum</c:v>
                </c:pt>
              </c:strCache>
            </c:strRef>
          </c:cat>
          <c:val>
            <c:numRef>
              <c:f>'І_динаміка ВЧА'!$E$38:$E$43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4.9475301289098921</c:v>
                </c:pt>
              </c:numCache>
            </c:numRef>
          </c:val>
        </c:ser>
        <c:dLbls>
          <c:showVal val="1"/>
        </c:dLbls>
        <c:overlap val="-20"/>
        <c:axId val="65387136"/>
        <c:axId val="65413504"/>
      </c:barChart>
      <c:lineChart>
        <c:grouping val="standard"/>
        <c:ser>
          <c:idx val="2"/>
          <c:order val="2"/>
          <c:tx>
            <c:strRef>
              <c:f>'І_динаміка ВЧА'!$D$37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7144943648182399E-3"/>
                  <c:y val="-4.974863093826096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92831468845679E-3"/>
                  <c:y val="-5.114652445359214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7.6476489048891798E-4"/>
                  <c:y val="-1.915361497390673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4293047801951596E-3"/>
                  <c:y val="-6.591507692829422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4.247432571782713E-4"/>
                  <c:y val="5.558644741416966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9661129320694129E-3"/>
                  <c:y val="7.107766958340361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2931784114414"/>
                  <c:y val="1.59574675312026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4016130158234625"/>
                  <c:y val="1.0638311687468427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5100460514291945"/>
                  <c:y val="1.0638311687468427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82409703195362072"/>
                  <c:y val="1.0638311687468427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7349442574550213"/>
                  <c:y val="0.58510714281076348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2971936944604157"/>
                  <c:y val="1.0638311687468427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'І_динаміка ВЧА'!$D$38:$D$43</c:f>
              <c:numCache>
                <c:formatCode>0.00%</c:formatCode>
                <c:ptCount val="6"/>
                <c:pt idx="0">
                  <c:v>6.9690286704752066E-2</c:v>
                </c:pt>
                <c:pt idx="1">
                  <c:v>4.2618122910185532E-3</c:v>
                </c:pt>
                <c:pt idx="2">
                  <c:v>1.5421421269206706E-3</c:v>
                </c:pt>
                <c:pt idx="3">
                  <c:v>-3.6511809606164665E-3</c:v>
                </c:pt>
                <c:pt idx="4">
                  <c:v>-1.8124476223277002E-3</c:v>
                </c:pt>
                <c:pt idx="5">
                  <c:v>-1.4261338662277568E-2</c:v>
                </c:pt>
              </c:numCache>
            </c:numRef>
          </c:val>
        </c:ser>
        <c:dLbls>
          <c:showVal val="1"/>
        </c:dLbls>
        <c:marker val="1"/>
        <c:axId val="65415040"/>
        <c:axId val="65416576"/>
      </c:lineChart>
      <c:catAx>
        <c:axId val="65387136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413504"/>
        <c:crosses val="autoZero"/>
        <c:lblAlgn val="ctr"/>
        <c:lblOffset val="100"/>
        <c:tickLblSkip val="1"/>
        <c:tickMarkSkip val="1"/>
      </c:catAx>
      <c:valAx>
        <c:axId val="65413504"/>
        <c:scaling>
          <c:orientation val="minMax"/>
          <c:max val="60"/>
          <c:min val="-26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387136"/>
        <c:crosses val="autoZero"/>
        <c:crossBetween val="between"/>
      </c:valAx>
      <c:catAx>
        <c:axId val="65415040"/>
        <c:scaling>
          <c:orientation val="minMax"/>
        </c:scaling>
        <c:delete val="1"/>
        <c:axPos val="b"/>
        <c:tickLblPos val="none"/>
        <c:crossAx val="65416576"/>
        <c:crosses val="autoZero"/>
        <c:lblAlgn val="ctr"/>
        <c:lblOffset val="100"/>
      </c:catAx>
      <c:valAx>
        <c:axId val="65416576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415040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566274132682396"/>
          <c:y val="0.81383084409133466"/>
          <c:w val="0.54056267300661476"/>
          <c:h val="6.914902596854477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Interval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823557007847933"/>
          <c:y val="7.33138354806029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6862799539291839E-2"/>
          <c:y val="0.14222884083236978"/>
          <c:w val="0.93039304763427511"/>
          <c:h val="0.80645219028663273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6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'І_діаграма(дох)'!$A$2:$A$14</c:f>
              <c:strCache>
                <c:ptCount val="13"/>
                <c:pt idx="0">
                  <c:v>Aurum</c:v>
                </c:pt>
                <c:pt idx="1">
                  <c:v>Optimum</c:v>
                </c:pt>
                <c:pt idx="2">
                  <c:v>Konkord Perspektyva</c:v>
                </c:pt>
                <c:pt idx="3">
                  <c:v>TASK Ukrainskyi Kapital</c:v>
                </c:pt>
                <c:pt idx="4">
                  <c:v>Platynum</c:v>
                </c:pt>
                <c:pt idx="5">
                  <c:v>"UNIVER.UA/Otaman: Fond Perspectyvnyh Aktsii"</c:v>
                </c:pt>
                <c:pt idx="6">
                  <c:v>Funds' average rate of return</c:v>
                </c:pt>
                <c:pt idx="7">
                  <c:v>UX Index</c:v>
                </c:pt>
                <c:pt idx="8">
                  <c:v>PFTS Index</c:v>
                </c:pt>
                <c:pt idx="9">
                  <c:v>EURO deposits</c:v>
                </c:pt>
                <c:pt idx="10">
                  <c:v>USD deposits</c:v>
                </c:pt>
                <c:pt idx="11">
                  <c:v>UAH deposits</c:v>
                </c:pt>
                <c:pt idx="12">
                  <c:v>Gold deposit (at official rate of gold)</c:v>
                </c:pt>
              </c:strCache>
            </c:strRef>
          </c:cat>
          <c:val>
            <c:numRef>
              <c:f>'І_діаграма(дох)'!$B$2:$B$14</c:f>
              <c:numCache>
                <c:formatCode>0.00%</c:formatCode>
                <c:ptCount val="13"/>
                <c:pt idx="0">
                  <c:v>-1.7441198100701438E-2</c:v>
                </c:pt>
                <c:pt idx="1">
                  <c:v>-3.6511809606160073E-3</c:v>
                </c:pt>
                <c:pt idx="2">
                  <c:v>-1.8124476223563279E-3</c:v>
                </c:pt>
                <c:pt idx="3">
                  <c:v>1.5421421268884128E-3</c:v>
                </c:pt>
                <c:pt idx="4">
                  <c:v>4.2618122909952039E-3</c:v>
                </c:pt>
                <c:pt idx="5">
                  <c:v>6.9690286704771509E-2</c:v>
                </c:pt>
                <c:pt idx="6">
                  <c:v>8.7649024064968915E-3</c:v>
                </c:pt>
                <c:pt idx="7">
                  <c:v>-4.2349097306580763E-2</c:v>
                </c:pt>
                <c:pt idx="8">
                  <c:v>-2.8887275074639063E-2</c:v>
                </c:pt>
                <c:pt idx="9">
                  <c:v>4.368964315133228E-2</c:v>
                </c:pt>
                <c:pt idx="10">
                  <c:v>1.0638504875894572E-2</c:v>
                </c:pt>
                <c:pt idx="11">
                  <c:v>1.7260273972602738E-2</c:v>
                </c:pt>
                <c:pt idx="12">
                  <c:v>2.3698629432629126E-3</c:v>
                </c:pt>
              </c:numCache>
            </c:numRef>
          </c:val>
        </c:ser>
        <c:gapWidth val="60"/>
        <c:axId val="65446656"/>
        <c:axId val="65448192"/>
      </c:barChart>
      <c:catAx>
        <c:axId val="6544665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448192"/>
        <c:crosses val="autoZero"/>
        <c:lblAlgn val="ctr"/>
        <c:lblOffset val="100"/>
        <c:tickLblSkip val="1"/>
        <c:tickMarkSkip val="1"/>
      </c:catAx>
      <c:valAx>
        <c:axId val="65448192"/>
        <c:scaling>
          <c:orientation val="minMax"/>
          <c:max val="7.0000000000000007E-2"/>
          <c:min val="-0.05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446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Closed-end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4729091884342195"/>
          <c:y val="5.32544378698224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9408898592161352E-2"/>
          <c:y val="0.33136094674556216"/>
          <c:w val="0.91789892970909159"/>
          <c:h val="0.45562130177514792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ВЧА'!$C$35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2.6955818689392719E-3"/>
                  <c:y val="4.0267418694440223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3807299012452644E-3"/>
                  <c:y val="5.5596150157432342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50164243832938726"/>
                  <c:y val="0.54437869822485208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8078880335719691"/>
                  <c:y val="0.54142011834319526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69868693129019399"/>
                  <c:y val="0.48816568047337278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0624038369796769"/>
                  <c:y val="0.4911242603550296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81280853346332793"/>
                  <c:y val="0.48224852071005919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81527158962533808"/>
                  <c:y val="0.28994082840236685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5829273005561919"/>
                  <c:y val="0.58579881656804733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034487596924708"/>
                  <c:y val="0.71893491124260356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5435192037401246"/>
                  <c:y val="0.71893491124260356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70689711849689429"/>
                  <c:y val="0.94970414201183428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4844050540757883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ВЧА'!$B$36:$B$38</c:f>
              <c:strCache>
                <c:ptCount val="3"/>
                <c:pt idx="0">
                  <c:v>“TASK  Universal”</c:v>
                </c:pt>
                <c:pt idx="1">
                  <c:v>UNIVER.UA/Skif: Fond Neruhomosti</c:v>
                </c:pt>
                <c:pt idx="2">
                  <c:v>Indeks Ukrainskoi Birzhi”</c:v>
                </c:pt>
              </c:strCache>
            </c:strRef>
          </c:cat>
          <c:val>
            <c:numRef>
              <c:f>'3_динаміка ВЧА'!$C$36:$C$38</c:f>
              <c:numCache>
                <c:formatCode>#,##0.00</c:formatCode>
                <c:ptCount val="3"/>
                <c:pt idx="0">
                  <c:v>-1.53125</c:v>
                </c:pt>
                <c:pt idx="1">
                  <c:v>-20.785239999999991</c:v>
                </c:pt>
                <c:pt idx="2">
                  <c:v>-169.17729000000006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ВЧА'!$E$35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85303845077615936"/>
                  <c:y val="0.4911242603550296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8513964133348193"/>
                  <c:y val="0.27218934911242604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60426977841314078"/>
                  <c:y val="0.51479289940828399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ВЧА'!$B$36:$B$38</c:f>
              <c:strCache>
                <c:ptCount val="3"/>
                <c:pt idx="0">
                  <c:v>“TASK  Universal”</c:v>
                </c:pt>
                <c:pt idx="1">
                  <c:v>UNIVER.UA/Skif: Fond Neruhomosti</c:v>
                </c:pt>
                <c:pt idx="2">
                  <c:v>Indeks Ukrainskoi Birzhi”</c:v>
                </c:pt>
              </c:strCache>
            </c:strRef>
          </c:cat>
          <c:val>
            <c:numRef>
              <c:f>'3_динаміка ВЧА'!$E$36:$E$38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overlap val="-20"/>
        <c:axId val="64251776"/>
        <c:axId val="64253312"/>
      </c:barChart>
      <c:lineChart>
        <c:grouping val="standard"/>
        <c:ser>
          <c:idx val="2"/>
          <c:order val="2"/>
          <c:tx>
            <c:strRef>
              <c:f>'3_динаміка ВЧА'!$D$35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5076035154094077E-3"/>
                  <c:y val="-5.58973986953431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6.4884767779537144E-3"/>
                  <c:y val="2.966929970807158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 val="9.8799724862223414E-5"/>
                  <c:y val="0.1175416831255369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3579705764208878"/>
                  <c:y val="1.1834319526627219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82594483299404842"/>
                  <c:y val="0.5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83415502020074872"/>
                  <c:y val="0.49704142011834318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6896597342432953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1658505922319118"/>
                  <c:y val="0.89349112426035504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6666720118406297"/>
                  <c:y val="0.87278106508875741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71757036186560463"/>
                  <c:y val="0.93195266272189348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77586269103317673"/>
                  <c:y val="0.97633136094674555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77422065359183667"/>
                  <c:y val="0.99704142011834318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7963921679303998"/>
                  <c:y val="0.65976331360946749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ВЧА'!$D$36:$D$38</c:f>
              <c:numCache>
                <c:formatCode>0.00%</c:formatCode>
                <c:ptCount val="3"/>
                <c:pt idx="0">
                  <c:v>-1.3626638211131422E-3</c:v>
                </c:pt>
                <c:pt idx="1">
                  <c:v>-1.6100295760218673E-2</c:v>
                </c:pt>
                <c:pt idx="2">
                  <c:v>-3.4443025811159496E-2</c:v>
                </c:pt>
              </c:numCache>
            </c:numRef>
          </c:val>
        </c:ser>
        <c:dLbls>
          <c:showVal val="1"/>
        </c:dLbls>
        <c:marker val="1"/>
        <c:axId val="64554112"/>
        <c:axId val="64555648"/>
      </c:lineChart>
      <c:catAx>
        <c:axId val="64251776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253312"/>
        <c:crosses val="autoZero"/>
        <c:lblAlgn val="ctr"/>
        <c:lblOffset val="100"/>
        <c:tickLblSkip val="1"/>
        <c:tickMarkSkip val="1"/>
      </c:catAx>
      <c:valAx>
        <c:axId val="64253312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251776"/>
        <c:crosses val="autoZero"/>
        <c:crossBetween val="between"/>
      </c:valAx>
      <c:catAx>
        <c:axId val="64554112"/>
        <c:scaling>
          <c:orientation val="minMax"/>
        </c:scaling>
        <c:delete val="1"/>
        <c:axPos val="b"/>
        <c:tickLblPos val="none"/>
        <c:crossAx val="64555648"/>
        <c:crosses val="autoZero"/>
        <c:lblAlgn val="ctr"/>
        <c:lblOffset val="100"/>
      </c:catAx>
      <c:valAx>
        <c:axId val="64555648"/>
        <c:scaling>
          <c:orientation val="minMax"/>
          <c:max val="0.15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55411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4942540716194513"/>
          <c:y val="0.86094674556213013"/>
          <c:w val="0.50656855065340745"/>
          <c:h val="7.396449704142012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9016566862945997"/>
          <c:y val="7.6805030729512787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7526785353457315E-2"/>
          <c:y val="0.17818767129246965"/>
          <c:w val="0.96592061503498083"/>
          <c:h val="0.7680503072951278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'З_діаграма(дох)'!$A$2:$A$11</c:f>
              <c:strCache>
                <c:ptCount val="10"/>
                <c:pt idx="0">
                  <c:v>Indeks Ukrainskoi Birzhi</c:v>
                </c:pt>
                <c:pt idx="1">
                  <c:v>UNIVER.UA/Skif: Fond Neruhomosti</c:v>
                </c:pt>
                <c:pt idx="2">
                  <c:v>TASK  Universal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Gold deposit (at official rate of gold)</c:v>
                </c:pt>
              </c:strCache>
            </c:strRef>
          </c:cat>
          <c:val>
            <c:numRef>
              <c:f>'З_діаграма(дох)'!$B$2:$B$11</c:f>
              <c:numCache>
                <c:formatCode>0.00%</c:formatCode>
                <c:ptCount val="10"/>
                <c:pt idx="0">
                  <c:v>-3.4443025811205064E-2</c:v>
                </c:pt>
                <c:pt idx="1">
                  <c:v>-1.6100295760218875E-2</c:v>
                </c:pt>
                <c:pt idx="2">
                  <c:v>-1.3626638210963993E-3</c:v>
                </c:pt>
                <c:pt idx="3">
                  <c:v>-1.7301995130840114E-2</c:v>
                </c:pt>
                <c:pt idx="4">
                  <c:v>-4.2349097306580763E-2</c:v>
                </c:pt>
                <c:pt idx="5">
                  <c:v>-2.8887275074639063E-2</c:v>
                </c:pt>
                <c:pt idx="6">
                  <c:v>4.368964315133228E-2</c:v>
                </c:pt>
                <c:pt idx="7">
                  <c:v>1.0638504875894572E-2</c:v>
                </c:pt>
                <c:pt idx="8">
                  <c:v>1.7260273972602738E-2</c:v>
                </c:pt>
                <c:pt idx="9">
                  <c:v>2.3698629432629126E-3</c:v>
                </c:pt>
              </c:numCache>
            </c:numRef>
          </c:val>
        </c:ser>
        <c:gapWidth val="60"/>
        <c:axId val="65158144"/>
        <c:axId val="65164032"/>
      </c:barChart>
      <c:catAx>
        <c:axId val="65158144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164032"/>
        <c:crosses val="autoZero"/>
        <c:lblAlgn val="ctr"/>
        <c:lblOffset val="100"/>
        <c:tickLblSkip val="1"/>
        <c:tickMarkSkip val="1"/>
      </c:catAx>
      <c:valAx>
        <c:axId val="65164032"/>
        <c:scaling>
          <c:orientation val="minMax"/>
          <c:max val="0.05"/>
          <c:min val="-0.05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158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41</xdr:row>
      <xdr:rowOff>133350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38</xdr:row>
      <xdr:rowOff>114300</xdr:rowOff>
    </xdr:from>
    <xdr:to>
      <xdr:col>4</xdr:col>
      <xdr:colOff>571500</xdr:colOff>
      <xdr:row>62</xdr:row>
      <xdr:rowOff>114300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26</xdr:row>
      <xdr:rowOff>9525</xdr:rowOff>
    </xdr:from>
    <xdr:to>
      <xdr:col>6</xdr:col>
      <xdr:colOff>1628775</xdr:colOff>
      <xdr:row>50</xdr:row>
      <xdr:rowOff>161925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190500</xdr:rowOff>
    </xdr:from>
    <xdr:to>
      <xdr:col>18</xdr:col>
      <xdr:colOff>200025</xdr:colOff>
      <xdr:row>50</xdr:row>
      <xdr:rowOff>133350</xdr:rowOff>
    </xdr:to>
    <xdr:graphicFrame macro="">
      <xdr:nvGraphicFramePr>
        <xdr:cNvPr id="76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11</xdr:row>
      <xdr:rowOff>9525</xdr:rowOff>
    </xdr:from>
    <xdr:to>
      <xdr:col>7</xdr:col>
      <xdr:colOff>38100</xdr:colOff>
      <xdr:row>30</xdr:row>
      <xdr:rowOff>152400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600075</xdr:colOff>
      <xdr:row>39</xdr:row>
      <xdr:rowOff>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8</xdr:row>
      <xdr:rowOff>9525</xdr:rowOff>
    </xdr:from>
    <xdr:to>
      <xdr:col>7</xdr:col>
      <xdr:colOff>0</xdr:colOff>
      <xdr:row>25</xdr:row>
      <xdr:rowOff>152400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19</xdr:col>
      <xdr:colOff>38100</xdr:colOff>
      <xdr:row>38</xdr:row>
      <xdr:rowOff>9525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kinto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art-capital.com.u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em.biz.ua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46"/>
  <sheetViews>
    <sheetView zoomScale="85" workbookViewId="0">
      <selection activeCell="A37" sqref="A37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73" t="s">
        <v>14</v>
      </c>
      <c r="B1" s="73"/>
      <c r="C1" s="73"/>
      <c r="D1" s="74"/>
      <c r="E1" s="74"/>
      <c r="F1" s="74"/>
    </row>
    <row r="2" spans="1:14" ht="30.75" thickBot="1">
      <c r="A2" s="25" t="s">
        <v>15</v>
      </c>
      <c r="B2" s="25" t="s">
        <v>19</v>
      </c>
      <c r="C2" s="25" t="s">
        <v>20</v>
      </c>
      <c r="D2" s="25" t="s">
        <v>21</v>
      </c>
      <c r="E2" s="25" t="s">
        <v>22</v>
      </c>
      <c r="F2" s="25" t="s">
        <v>23</v>
      </c>
      <c r="G2" s="2"/>
      <c r="I2" s="1"/>
    </row>
    <row r="3" spans="1:14" ht="14.25">
      <c r="A3" s="87" t="s">
        <v>16</v>
      </c>
      <c r="B3" s="88">
        <v>-8.8716496930034139E-2</v>
      </c>
      <c r="C3" s="88">
        <v>-9.7076362536088423E-2</v>
      </c>
      <c r="D3" s="88">
        <v>-1.8178217654198799E-2</v>
      </c>
      <c r="E3" s="88">
        <v>-2.7059148754838707E-2</v>
      </c>
      <c r="F3" s="88">
        <v>1.7616389444377878E-3</v>
      </c>
      <c r="G3" s="57"/>
      <c r="H3" s="57"/>
      <c r="I3" s="2"/>
      <c r="J3" s="2"/>
      <c r="K3" s="2"/>
      <c r="L3" s="2"/>
    </row>
    <row r="4" spans="1:14" ht="14.25">
      <c r="A4" s="87" t="s">
        <v>18</v>
      </c>
      <c r="B4" s="88">
        <v>-2.8887275074639063E-2</v>
      </c>
      <c r="C4" s="88">
        <v>-4.2349097306580763E-2</v>
      </c>
      <c r="D4" s="88">
        <v>1.585304318226476E-3</v>
      </c>
      <c r="E4" s="88">
        <v>8.7649024064968915E-3</v>
      </c>
      <c r="F4" s="88">
        <v>-1.7301995130840114E-2</v>
      </c>
      <c r="G4" s="57"/>
      <c r="H4" s="57"/>
      <c r="I4" s="2"/>
      <c r="J4" s="2"/>
      <c r="K4" s="2"/>
      <c r="L4" s="2"/>
    </row>
    <row r="5" spans="1:14" ht="15" thickBot="1">
      <c r="A5" s="77" t="s">
        <v>17</v>
      </c>
      <c r="B5" s="78">
        <v>-0.37790757779385931</v>
      </c>
      <c r="C5" s="78">
        <v>-0.33624310461627793</v>
      </c>
      <c r="D5" s="78">
        <v>-1.9245183544369448E-2</v>
      </c>
      <c r="E5" s="78">
        <v>-0.11226433365335757</v>
      </c>
      <c r="F5" s="78">
        <v>-0.18848815175722367</v>
      </c>
      <c r="G5" s="57"/>
      <c r="H5" s="57"/>
      <c r="I5" s="2"/>
      <c r="J5" s="2"/>
      <c r="K5" s="2"/>
      <c r="L5" s="2"/>
    </row>
    <row r="6" spans="1:14" ht="14.25">
      <c r="A6" s="71"/>
      <c r="B6" s="70"/>
      <c r="C6" s="70"/>
      <c r="D6" s="72"/>
      <c r="E6" s="72"/>
      <c r="F6" s="72"/>
      <c r="G6" s="10"/>
      <c r="J6" s="2"/>
      <c r="K6" s="2"/>
      <c r="L6" s="2"/>
      <c r="M6" s="2"/>
      <c r="N6" s="2"/>
    </row>
    <row r="7" spans="1:14" ht="14.25">
      <c r="A7" s="71"/>
      <c r="B7" s="72"/>
      <c r="C7" s="72"/>
      <c r="D7" s="72"/>
      <c r="E7" s="72"/>
      <c r="F7" s="72"/>
      <c r="J7" s="4"/>
      <c r="K7" s="4"/>
      <c r="L7" s="4"/>
      <c r="M7" s="4"/>
      <c r="N7" s="4"/>
    </row>
    <row r="8" spans="1:14" ht="14.25">
      <c r="A8" s="71"/>
      <c r="B8" s="72"/>
      <c r="C8" s="72"/>
      <c r="D8" s="72"/>
      <c r="E8" s="72"/>
      <c r="F8" s="72"/>
    </row>
    <row r="9" spans="1:14" ht="14.25">
      <c r="A9" s="71"/>
      <c r="B9" s="72"/>
      <c r="C9" s="72"/>
      <c r="D9" s="72"/>
      <c r="E9" s="72"/>
      <c r="F9" s="72"/>
    </row>
    <row r="10" spans="1:14" ht="14.25">
      <c r="A10" s="71"/>
      <c r="B10" s="72"/>
      <c r="C10" s="72"/>
      <c r="D10" s="72"/>
      <c r="E10" s="72"/>
      <c r="F10" s="72"/>
      <c r="N10" s="10"/>
    </row>
    <row r="11" spans="1:14" ht="14.25">
      <c r="A11" s="71"/>
      <c r="B11" s="72"/>
      <c r="C11" s="72"/>
      <c r="D11" s="72"/>
      <c r="E11" s="72"/>
      <c r="F11" s="72"/>
    </row>
    <row r="12" spans="1:14" ht="14.25">
      <c r="A12" s="71"/>
      <c r="B12" s="72"/>
      <c r="C12" s="72"/>
      <c r="D12" s="72"/>
      <c r="E12" s="72"/>
      <c r="F12" s="72"/>
    </row>
    <row r="13" spans="1:14" ht="14.25">
      <c r="A13" s="71"/>
      <c r="B13" s="72"/>
      <c r="C13" s="72"/>
      <c r="D13" s="72"/>
      <c r="E13" s="72"/>
      <c r="F13" s="72"/>
    </row>
    <row r="14" spans="1:14" ht="14.25">
      <c r="A14" s="71"/>
      <c r="B14" s="72"/>
      <c r="C14" s="72"/>
      <c r="D14" s="72"/>
      <c r="E14" s="72"/>
      <c r="F14" s="72"/>
    </row>
    <row r="15" spans="1:14" ht="14.25">
      <c r="A15" s="71"/>
      <c r="B15" s="72"/>
      <c r="C15" s="72"/>
      <c r="D15" s="72"/>
      <c r="E15" s="72"/>
      <c r="F15" s="72"/>
    </row>
    <row r="16" spans="1:14" ht="14.25">
      <c r="A16" s="71"/>
      <c r="B16" s="72"/>
      <c r="C16" s="72"/>
      <c r="D16" s="72"/>
      <c r="E16" s="72"/>
      <c r="F16" s="72"/>
    </row>
    <row r="17" spans="1:6" ht="14.25">
      <c r="A17" s="71"/>
      <c r="B17" s="72"/>
      <c r="C17" s="72"/>
      <c r="D17" s="72"/>
      <c r="E17" s="72"/>
      <c r="F17" s="72"/>
    </row>
    <row r="18" spans="1:6" ht="14.25">
      <c r="A18" s="71"/>
      <c r="B18" s="72"/>
      <c r="C18" s="72"/>
      <c r="D18" s="72"/>
      <c r="E18" s="72"/>
      <c r="F18" s="72"/>
    </row>
    <row r="19" spans="1:6" ht="14.25">
      <c r="A19" s="71"/>
      <c r="B19" s="72"/>
      <c r="C19" s="72"/>
      <c r="D19" s="72"/>
      <c r="E19" s="72"/>
      <c r="F19" s="72"/>
    </row>
    <row r="20" spans="1:6" ht="14.25">
      <c r="A20" s="71"/>
      <c r="B20" s="72"/>
      <c r="C20" s="72"/>
      <c r="D20" s="72"/>
      <c r="E20" s="72"/>
      <c r="F20" s="72"/>
    </row>
    <row r="21" spans="1:6" ht="15" thickBot="1">
      <c r="A21" s="71"/>
      <c r="B21" s="72"/>
      <c r="C21" s="72"/>
      <c r="D21" s="72"/>
      <c r="E21" s="72"/>
      <c r="F21" s="72"/>
    </row>
    <row r="22" spans="1:6" ht="15.75" thickBot="1">
      <c r="A22" s="173" t="s">
        <v>24</v>
      </c>
      <c r="B22" s="174" t="s">
        <v>25</v>
      </c>
      <c r="C22" s="175" t="s">
        <v>26</v>
      </c>
      <c r="D22" s="76"/>
      <c r="E22" s="72"/>
      <c r="F22" s="72"/>
    </row>
    <row r="23" spans="1:6" ht="14.25">
      <c r="A23" s="176" t="s">
        <v>27</v>
      </c>
      <c r="B23" s="26">
        <v>-0.106315665210719</v>
      </c>
      <c r="C23" s="63">
        <v>-4.2581983280848945E-2</v>
      </c>
      <c r="D23" s="76"/>
      <c r="E23" s="72"/>
      <c r="F23" s="72"/>
    </row>
    <row r="24" spans="1:6" ht="14.25">
      <c r="A24" s="176" t="s">
        <v>28</v>
      </c>
      <c r="B24" s="26">
        <v>-5.6571728255607523E-2</v>
      </c>
      <c r="C24" s="63">
        <v>0.10165962398187278</v>
      </c>
      <c r="D24" s="76"/>
      <c r="E24" s="72"/>
      <c r="F24" s="72"/>
    </row>
    <row r="25" spans="1:6" ht="14.25">
      <c r="A25" s="19" t="s">
        <v>29</v>
      </c>
      <c r="B25" s="181">
        <v>-5.6159469629413539E-2</v>
      </c>
      <c r="C25" s="63">
        <v>9.5605040002855635E-2</v>
      </c>
      <c r="D25" s="76"/>
      <c r="E25" s="72"/>
      <c r="F25" s="72"/>
    </row>
    <row r="26" spans="1:6" ht="14.25">
      <c r="A26" s="178" t="s">
        <v>20</v>
      </c>
      <c r="B26" s="26">
        <v>-4.2349097306580763E-2</v>
      </c>
      <c r="C26" s="63">
        <v>-0.33624310461627793</v>
      </c>
      <c r="D26" s="76"/>
      <c r="E26" s="72"/>
      <c r="F26" s="72"/>
    </row>
    <row r="27" spans="1:6" ht="14.25">
      <c r="A27" s="177" t="s">
        <v>30</v>
      </c>
      <c r="B27" s="26">
        <v>-3.6144376975886128E-2</v>
      </c>
      <c r="C27" s="63">
        <v>9.0708891355510302E-2</v>
      </c>
      <c r="D27" s="76"/>
      <c r="E27" s="72"/>
      <c r="F27" s="72"/>
    </row>
    <row r="28" spans="1:6" ht="14.25">
      <c r="A28" s="177" t="s">
        <v>31</v>
      </c>
      <c r="B28" s="26">
        <v>-3.456888851961859E-2</v>
      </c>
      <c r="C28" s="63">
        <v>-0.19723740684128255</v>
      </c>
      <c r="D28" s="76"/>
      <c r="E28" s="72"/>
      <c r="F28" s="72"/>
    </row>
    <row r="29" spans="1:6" ht="14.25">
      <c r="A29" s="178" t="s">
        <v>19</v>
      </c>
      <c r="B29" s="26">
        <v>-2.8887275074639063E-2</v>
      </c>
      <c r="C29" s="63">
        <v>-0.37790757779385931</v>
      </c>
      <c r="D29" s="76"/>
      <c r="E29" s="72"/>
      <c r="F29" s="72"/>
    </row>
    <row r="30" spans="1:6" ht="14.25">
      <c r="A30" s="19" t="s">
        <v>32</v>
      </c>
      <c r="B30" s="26">
        <v>-1.2907306221277559E-2</v>
      </c>
      <c r="C30" s="63">
        <v>-4.16908507713456E-2</v>
      </c>
      <c r="D30" s="76"/>
      <c r="E30" s="72"/>
      <c r="F30" s="72"/>
    </row>
    <row r="31" spans="1:6" ht="14.25">
      <c r="A31" s="179" t="s">
        <v>33</v>
      </c>
      <c r="B31" s="26">
        <v>-8.1954999254952865E-3</v>
      </c>
      <c r="C31" s="63">
        <v>-8.1668949936307689E-3</v>
      </c>
      <c r="D31" s="76"/>
      <c r="E31" s="72"/>
      <c r="F31" s="72"/>
    </row>
    <row r="32" spans="1:6" ht="14.25">
      <c r="A32" s="52" t="s">
        <v>34</v>
      </c>
      <c r="B32" s="26">
        <v>-6.5491266326258568E-3</v>
      </c>
      <c r="C32" s="63">
        <v>-2.1086499691098437E-2</v>
      </c>
      <c r="D32" s="76"/>
      <c r="E32" s="72"/>
      <c r="F32" s="72"/>
    </row>
    <row r="33" spans="1:6" ht="14.25">
      <c r="A33" s="19" t="s">
        <v>35</v>
      </c>
      <c r="B33" s="26">
        <v>-5.4713305666130863E-3</v>
      </c>
      <c r="C33" s="63">
        <v>0.26116811421943131</v>
      </c>
      <c r="D33" s="76"/>
      <c r="E33" s="72"/>
      <c r="F33" s="72"/>
    </row>
    <row r="34" spans="1:6" ht="14.25">
      <c r="A34" s="180" t="s">
        <v>36</v>
      </c>
      <c r="B34" s="26">
        <v>-5.1949362669014842E-3</v>
      </c>
      <c r="C34" s="63">
        <v>-6.8888264804626065E-2</v>
      </c>
      <c r="D34" s="76"/>
      <c r="E34" s="72"/>
      <c r="F34" s="72"/>
    </row>
    <row r="35" spans="1:6" ht="29.25" thickBot="1">
      <c r="A35" s="183" t="s">
        <v>37</v>
      </c>
      <c r="B35" s="182">
        <v>3.6997392178858446E-2</v>
      </c>
      <c r="C35" s="78">
        <v>0.12858194269397094</v>
      </c>
      <c r="D35" s="76"/>
      <c r="E35" s="72"/>
      <c r="F35" s="72"/>
    </row>
    <row r="36" spans="1:6" ht="14.25">
      <c r="A36" s="71"/>
      <c r="B36" s="72"/>
      <c r="C36" s="72"/>
      <c r="D36" s="76"/>
      <c r="E36" s="72"/>
      <c r="F36" s="72"/>
    </row>
    <row r="37" spans="1:6" ht="14.25">
      <c r="A37" s="71" t="s">
        <v>38</v>
      </c>
      <c r="B37" s="72"/>
      <c r="C37" s="72"/>
      <c r="D37" s="76"/>
      <c r="E37" s="72"/>
      <c r="F37" s="72"/>
    </row>
    <row r="46" spans="1:6">
      <c r="E46" s="10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6"/>
  <sheetViews>
    <sheetView zoomScale="80" workbookViewId="0">
      <selection activeCell="I5" sqref="I5"/>
    </sheetView>
  </sheetViews>
  <sheetFormatPr defaultRowHeight="14.25"/>
  <cols>
    <col min="1" max="1" width="4.7109375" style="29" customWidth="1"/>
    <col min="2" max="2" width="46" style="27" bestFit="1" customWidth="1"/>
    <col min="3" max="4" width="12.7109375" style="29" customWidth="1"/>
    <col min="5" max="5" width="18.7109375" style="6" bestFit="1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7" bestFit="1" customWidth="1"/>
    <col min="10" max="10" width="34.7109375" style="27" customWidth="1"/>
    <col min="11" max="11" width="35.85546875" style="27" customWidth="1"/>
    <col min="12" max="16384" width="9.140625" style="27"/>
  </cols>
  <sheetData>
    <row r="1" spans="1:11" ht="16.5" thickBot="1">
      <c r="A1" s="157" t="s">
        <v>155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1" ht="60.75" thickBot="1">
      <c r="A2" s="25" t="s">
        <v>40</v>
      </c>
      <c r="B2" s="214" t="s">
        <v>86</v>
      </c>
      <c r="C2" s="15" t="s">
        <v>120</v>
      </c>
      <c r="D2" s="42" t="s">
        <v>121</v>
      </c>
      <c r="E2" s="42" t="s">
        <v>42</v>
      </c>
      <c r="F2" s="42" t="s">
        <v>156</v>
      </c>
      <c r="G2" s="42" t="s">
        <v>157</v>
      </c>
      <c r="H2" s="42" t="s">
        <v>158</v>
      </c>
      <c r="I2" s="17" t="s">
        <v>46</v>
      </c>
      <c r="J2" s="18" t="s">
        <v>47</v>
      </c>
    </row>
    <row r="3" spans="1:11" ht="24" customHeight="1">
      <c r="A3" s="21">
        <v>1</v>
      </c>
      <c r="B3" s="215" t="s">
        <v>159</v>
      </c>
      <c r="C3" s="108" t="s">
        <v>128</v>
      </c>
      <c r="D3" s="218" t="s">
        <v>162</v>
      </c>
      <c r="E3" s="84">
        <v>4742623.75</v>
      </c>
      <c r="F3" s="85">
        <v>194079</v>
      </c>
      <c r="G3" s="84">
        <v>24.436563203643878</v>
      </c>
      <c r="H3" s="50">
        <v>100</v>
      </c>
      <c r="I3" s="76" t="s">
        <v>163</v>
      </c>
      <c r="J3" s="86" t="s">
        <v>11</v>
      </c>
      <c r="K3" s="46"/>
    </row>
    <row r="4" spans="1:11" ht="22.5" customHeight="1">
      <c r="A4" s="21">
        <v>2</v>
      </c>
      <c r="B4" s="205" t="s">
        <v>160</v>
      </c>
      <c r="C4" s="108" t="s">
        <v>128</v>
      </c>
      <c r="D4" s="218" t="s">
        <v>162</v>
      </c>
      <c r="E4" s="84">
        <v>1270199.74</v>
      </c>
      <c r="F4" s="85">
        <v>1011</v>
      </c>
      <c r="G4" s="84">
        <v>1256.3795647873392</v>
      </c>
      <c r="H4" s="50">
        <v>1000</v>
      </c>
      <c r="I4" s="187" t="s">
        <v>53</v>
      </c>
      <c r="J4" s="86" t="s">
        <v>4</v>
      </c>
      <c r="K4" s="47"/>
    </row>
    <row r="5" spans="1:11" ht="24" customHeight="1">
      <c r="A5" s="21">
        <v>3</v>
      </c>
      <c r="B5" s="72" t="s">
        <v>161</v>
      </c>
      <c r="C5" s="108" t="s">
        <v>128</v>
      </c>
      <c r="D5" s="218" t="s">
        <v>162</v>
      </c>
      <c r="E5" s="84">
        <v>1122186.8500000001</v>
      </c>
      <c r="F5" s="85">
        <v>648</v>
      </c>
      <c r="G5" s="84">
        <v>1731.7698302469137</v>
      </c>
      <c r="H5" s="50">
        <v>5000</v>
      </c>
      <c r="I5" s="208" t="s">
        <v>81</v>
      </c>
      <c r="J5" s="86" t="s">
        <v>1</v>
      </c>
      <c r="K5" s="47"/>
    </row>
    <row r="6" spans="1:11" ht="15.75" customHeight="1" thickBot="1">
      <c r="A6" s="216" t="s">
        <v>72</v>
      </c>
      <c r="B6" s="217"/>
      <c r="C6" s="109" t="s">
        <v>7</v>
      </c>
      <c r="D6" s="109" t="s">
        <v>7</v>
      </c>
      <c r="E6" s="98">
        <f>SUM(E3:E5)</f>
        <v>7135010.3399999999</v>
      </c>
      <c r="F6" s="99">
        <f>SUM(F3:F5)</f>
        <v>195738</v>
      </c>
      <c r="G6" s="109" t="s">
        <v>7</v>
      </c>
      <c r="H6" s="109" t="s">
        <v>7</v>
      </c>
      <c r="I6" s="109" t="s">
        <v>7</v>
      </c>
      <c r="J6" s="110" t="s">
        <v>7</v>
      </c>
    </row>
  </sheetData>
  <mergeCells count="2">
    <mergeCell ref="A1:J1"/>
    <mergeCell ref="A6:B6"/>
  </mergeCells>
  <phoneticPr fontId="11" type="noConversion"/>
  <hyperlinks>
    <hyperlink ref="J6" r:id="rId1" display="http://www.kinto.com/"/>
  </hyperlinks>
  <pageMargins left="0.75" right="0.75" top="1" bottom="1" header="0.5" footer="0.5"/>
  <pageSetup paperSize="9" scale="63" orientation="landscape" verticalDpi="120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J12"/>
  <sheetViews>
    <sheetView zoomScale="80" workbookViewId="0">
      <selection activeCell="A8" sqref="A8:J8"/>
    </sheetView>
  </sheetViews>
  <sheetFormatPr defaultRowHeight="14.25"/>
  <cols>
    <col min="1" max="1" width="4.42578125" style="29" customWidth="1"/>
    <col min="2" max="2" width="46.7109375" style="29" customWidth="1"/>
    <col min="3" max="4" width="14.7109375" style="28" customWidth="1"/>
    <col min="5" max="8" width="12.7109375" style="29" customWidth="1"/>
    <col min="9" max="9" width="16.140625" style="29" bestFit="1" customWidth="1"/>
    <col min="10" max="10" width="19.140625" style="29" customWidth="1"/>
    <col min="11" max="16384" width="9.140625" style="29"/>
  </cols>
  <sheetData>
    <row r="1" spans="1:10" s="48" customFormat="1" ht="16.5" thickBot="1">
      <c r="A1" s="169" t="s">
        <v>164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s="22" customFormat="1" ht="15.75" customHeight="1" thickBot="1">
      <c r="A2" s="190" t="s">
        <v>40</v>
      </c>
      <c r="B2" s="102"/>
      <c r="C2" s="103"/>
      <c r="D2" s="104"/>
      <c r="E2" s="164" t="s">
        <v>165</v>
      </c>
      <c r="F2" s="164"/>
      <c r="G2" s="164"/>
      <c r="H2" s="164"/>
      <c r="I2" s="164"/>
      <c r="J2" s="164"/>
    </row>
    <row r="3" spans="1:10" s="22" customFormat="1" ht="64.5" thickBot="1">
      <c r="A3" s="190"/>
      <c r="B3" s="191" t="s">
        <v>86</v>
      </c>
      <c r="C3" s="192" t="s">
        <v>87</v>
      </c>
      <c r="D3" s="192" t="s">
        <v>88</v>
      </c>
      <c r="E3" s="17" t="s">
        <v>166</v>
      </c>
      <c r="F3" s="193" t="s">
        <v>90</v>
      </c>
      <c r="G3" s="17" t="s">
        <v>91</v>
      </c>
      <c r="H3" s="17" t="s">
        <v>92</v>
      </c>
      <c r="I3" s="194" t="s">
        <v>93</v>
      </c>
      <c r="J3" s="194" t="s">
        <v>94</v>
      </c>
    </row>
    <row r="4" spans="1:10" s="22" customFormat="1" collapsed="1">
      <c r="A4" s="21">
        <v>1</v>
      </c>
      <c r="B4" s="72" t="s">
        <v>161</v>
      </c>
      <c r="C4" s="105">
        <v>38945</v>
      </c>
      <c r="D4" s="105">
        <v>39016</v>
      </c>
      <c r="E4" s="100">
        <v>-1.3626638210963993E-3</v>
      </c>
      <c r="F4" s="100">
        <v>0.1323377255104603</v>
      </c>
      <c r="G4" s="100">
        <v>5.963822798011531E-2</v>
      </c>
      <c r="H4" s="100">
        <v>-2.8709719305586967E-2</v>
      </c>
      <c r="I4" s="100">
        <v>-0.65364603395061582</v>
      </c>
      <c r="J4" s="106">
        <v>-0.10903990725279977</v>
      </c>
    </row>
    <row r="5" spans="1:10" s="22" customFormat="1" collapsed="1">
      <c r="A5" s="21">
        <v>2</v>
      </c>
      <c r="B5" s="205" t="s">
        <v>160</v>
      </c>
      <c r="C5" s="105">
        <v>40050</v>
      </c>
      <c r="D5" s="105">
        <v>40319</v>
      </c>
      <c r="E5" s="100">
        <v>-1.6100295760218875E-2</v>
      </c>
      <c r="F5" s="100">
        <v>-4.2241414931386556E-2</v>
      </c>
      <c r="G5" s="100">
        <v>-0.2159904865098643</v>
      </c>
      <c r="H5" s="100">
        <v>-0.22355727229049216</v>
      </c>
      <c r="I5" s="100">
        <v>0.25637956478733348</v>
      </c>
      <c r="J5" s="106">
        <v>4.1494455052754065E-2</v>
      </c>
    </row>
    <row r="6" spans="1:10" s="22" customFormat="1" collapsed="1">
      <c r="A6" s="21">
        <v>3</v>
      </c>
      <c r="B6" s="215" t="s">
        <v>159</v>
      </c>
      <c r="C6" s="105">
        <v>40555</v>
      </c>
      <c r="D6" s="105">
        <v>40626</v>
      </c>
      <c r="E6" s="100">
        <v>-3.4443025811205064E-2</v>
      </c>
      <c r="F6" s="100">
        <v>-0.11643515122566561</v>
      </c>
      <c r="G6" s="100">
        <v>-0.30743170864726876</v>
      </c>
      <c r="H6" s="100">
        <v>-0.31319746367559187</v>
      </c>
      <c r="I6" s="100">
        <v>-0.75563436796356942</v>
      </c>
      <c r="J6" s="106">
        <v>-0.25565120397809982</v>
      </c>
    </row>
    <row r="7" spans="1:10" s="22" customFormat="1" ht="15.75" collapsed="1" thickBot="1">
      <c r="A7" s="21"/>
      <c r="B7" s="219" t="s">
        <v>96</v>
      </c>
      <c r="C7" s="150" t="s">
        <v>7</v>
      </c>
      <c r="D7" s="150" t="s">
        <v>7</v>
      </c>
      <c r="E7" s="151">
        <f>AVERAGE(E4:E6)</f>
        <v>-1.7301995130840114E-2</v>
      </c>
      <c r="F7" s="151">
        <f>AVERAGE(F4:F6)</f>
        <v>-8.7796135488639546E-3</v>
      </c>
      <c r="G7" s="151">
        <f>AVERAGE(G4:G6)</f>
        <v>-0.15459465572567258</v>
      </c>
      <c r="H7" s="151">
        <f>AVERAGE(H4:H6)</f>
        <v>-0.18848815175722367</v>
      </c>
      <c r="I7" s="151">
        <f>AVERAGE(I4:I6)</f>
        <v>-0.38430027904228387</v>
      </c>
      <c r="J7" s="150" t="s">
        <v>7</v>
      </c>
    </row>
    <row r="8" spans="1:10" s="22" customFormat="1">
      <c r="A8" s="171" t="s">
        <v>97</v>
      </c>
      <c r="B8" s="171"/>
      <c r="C8" s="171"/>
      <c r="D8" s="171"/>
      <c r="E8" s="171"/>
      <c r="F8" s="171"/>
      <c r="G8" s="171"/>
      <c r="H8" s="171"/>
      <c r="I8" s="171"/>
      <c r="J8" s="171"/>
    </row>
    <row r="9" spans="1:10" s="22" customFormat="1" ht="15.75" customHeight="1">
      <c r="C9" s="62"/>
      <c r="D9" s="62"/>
    </row>
    <row r="10" spans="1:10">
      <c r="B10" s="27"/>
      <c r="C10" s="107"/>
      <c r="E10" s="107"/>
      <c r="F10" s="107"/>
      <c r="G10" s="107"/>
      <c r="H10" s="107"/>
    </row>
    <row r="11" spans="1:10">
      <c r="B11" s="27"/>
      <c r="C11" s="107"/>
      <c r="E11" s="107"/>
    </row>
    <row r="12" spans="1:10">
      <c r="E12" s="107"/>
      <c r="F12" s="107"/>
    </row>
  </sheetData>
  <mergeCells count="4">
    <mergeCell ref="A1:J1"/>
    <mergeCell ref="A2:A3"/>
    <mergeCell ref="E2:J2"/>
    <mergeCell ref="A8:J8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G120"/>
  <sheetViews>
    <sheetView zoomScale="80" workbookViewId="0">
      <selection activeCell="B35" sqref="B35:E35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49" customWidth="1"/>
    <col min="5" max="7" width="24.7109375" style="20" customWidth="1"/>
    <col min="8" max="16384" width="9.140625" style="20"/>
  </cols>
  <sheetData>
    <row r="1" spans="1:7" s="27" customFormat="1" ht="16.5" thickBot="1">
      <c r="A1" s="166" t="s">
        <v>164</v>
      </c>
      <c r="B1" s="166"/>
      <c r="C1" s="166"/>
      <c r="D1" s="166"/>
      <c r="E1" s="166"/>
      <c r="F1" s="166"/>
      <c r="G1" s="166"/>
    </row>
    <row r="2" spans="1:7" s="27" customFormat="1" ht="15.75" customHeight="1" thickBot="1">
      <c r="A2" s="172" t="s">
        <v>40</v>
      </c>
      <c r="B2" s="90"/>
      <c r="C2" s="167" t="s">
        <v>100</v>
      </c>
      <c r="D2" s="168"/>
      <c r="E2" s="220" t="s">
        <v>167</v>
      </c>
      <c r="F2" s="220"/>
      <c r="G2" s="91"/>
    </row>
    <row r="3" spans="1:7" s="27" customFormat="1" ht="45.75" thickBot="1">
      <c r="A3" s="163"/>
      <c r="B3" s="221" t="s">
        <v>86</v>
      </c>
      <c r="C3" s="33" t="s">
        <v>102</v>
      </c>
      <c r="D3" s="33" t="s">
        <v>103</v>
      </c>
      <c r="E3" s="33" t="s">
        <v>104</v>
      </c>
      <c r="F3" s="33" t="s">
        <v>103</v>
      </c>
      <c r="G3" s="18" t="s">
        <v>168</v>
      </c>
    </row>
    <row r="4" spans="1:7" s="27" customFormat="1">
      <c r="A4" s="21">
        <v>1</v>
      </c>
      <c r="B4" s="72" t="s">
        <v>161</v>
      </c>
      <c r="C4" s="36">
        <v>-1.53125</v>
      </c>
      <c r="D4" s="100">
        <v>-1.3626638211131422E-3</v>
      </c>
      <c r="E4" s="37">
        <v>0</v>
      </c>
      <c r="F4" s="100">
        <v>0</v>
      </c>
      <c r="G4" s="38">
        <v>0</v>
      </c>
    </row>
    <row r="5" spans="1:7" s="27" customFormat="1">
      <c r="A5" s="21">
        <v>2</v>
      </c>
      <c r="B5" s="205" t="s">
        <v>160</v>
      </c>
      <c r="C5" s="36">
        <v>-20.785239999999991</v>
      </c>
      <c r="D5" s="100">
        <v>-1.6100295760218673E-2</v>
      </c>
      <c r="E5" s="37">
        <v>0</v>
      </c>
      <c r="F5" s="100">
        <v>0</v>
      </c>
      <c r="G5" s="38">
        <v>0</v>
      </c>
    </row>
    <row r="6" spans="1:7" s="43" customFormat="1">
      <c r="A6" s="21">
        <v>3</v>
      </c>
      <c r="B6" s="215" t="s">
        <v>159</v>
      </c>
      <c r="C6" s="36">
        <v>-169.17729000000006</v>
      </c>
      <c r="D6" s="100">
        <v>-3.4443025811159496E-2</v>
      </c>
      <c r="E6" s="37">
        <v>0</v>
      </c>
      <c r="F6" s="100">
        <v>0</v>
      </c>
      <c r="G6" s="38">
        <v>0</v>
      </c>
    </row>
    <row r="7" spans="1:7" s="27" customFormat="1" ht="15.75" thickBot="1">
      <c r="A7" s="113"/>
      <c r="B7" s="92" t="s">
        <v>72</v>
      </c>
      <c r="C7" s="93">
        <v>-191.49378000000004</v>
      </c>
      <c r="D7" s="97">
        <v>-2.6137128549106728E-2</v>
      </c>
      <c r="E7" s="94">
        <v>0</v>
      </c>
      <c r="F7" s="97">
        <v>0</v>
      </c>
      <c r="G7" s="114">
        <v>0</v>
      </c>
    </row>
    <row r="8" spans="1:7" s="27" customFormat="1">
      <c r="D8" s="6"/>
    </row>
    <row r="9" spans="1:7" s="27" customFormat="1">
      <c r="D9" s="6"/>
    </row>
    <row r="10" spans="1:7" s="27" customFormat="1">
      <c r="D10" s="6"/>
    </row>
    <row r="11" spans="1:7" s="27" customFormat="1">
      <c r="D11" s="6"/>
    </row>
    <row r="12" spans="1:7" s="27" customFormat="1">
      <c r="D12" s="6"/>
    </row>
    <row r="13" spans="1:7" s="27" customFormat="1">
      <c r="D13" s="6"/>
    </row>
    <row r="14" spans="1:7" s="27" customFormat="1">
      <c r="D14" s="6"/>
    </row>
    <row r="15" spans="1:7" s="27" customFormat="1">
      <c r="D15" s="6"/>
    </row>
    <row r="16" spans="1:7" s="27" customFormat="1">
      <c r="D16" s="6"/>
    </row>
    <row r="17" spans="2:5" s="27" customFormat="1">
      <c r="D17" s="6"/>
    </row>
    <row r="18" spans="2:5" s="27" customFormat="1">
      <c r="D18" s="6"/>
    </row>
    <row r="19" spans="2:5" s="27" customFormat="1">
      <c r="D19" s="6"/>
    </row>
    <row r="20" spans="2:5" s="27" customFormat="1">
      <c r="D20" s="6"/>
    </row>
    <row r="21" spans="2:5" s="27" customFormat="1">
      <c r="D21" s="6"/>
    </row>
    <row r="22" spans="2:5" s="27" customFormat="1">
      <c r="D22" s="6"/>
    </row>
    <row r="23" spans="2:5" s="27" customFormat="1">
      <c r="D23" s="6"/>
    </row>
    <row r="24" spans="2:5" s="27" customFormat="1">
      <c r="D24" s="6"/>
    </row>
    <row r="25" spans="2:5" s="27" customFormat="1">
      <c r="D25" s="6"/>
    </row>
    <row r="26" spans="2:5" s="27" customFormat="1">
      <c r="D26" s="6"/>
    </row>
    <row r="27" spans="2:5" s="27" customFormat="1">
      <c r="D27" s="6"/>
    </row>
    <row r="28" spans="2:5" s="27" customFormat="1">
      <c r="D28" s="6"/>
    </row>
    <row r="29" spans="2:5" s="27" customFormat="1" ht="15" thickBot="1">
      <c r="B29" s="80"/>
      <c r="C29" s="80"/>
      <c r="D29" s="81"/>
      <c r="E29" s="80"/>
    </row>
    <row r="30" spans="2:5" s="27" customFormat="1"/>
    <row r="31" spans="2:5" s="27" customFormat="1"/>
    <row r="32" spans="2:5" s="27" customFormat="1"/>
    <row r="33" spans="2:6" s="27" customFormat="1"/>
    <row r="34" spans="2:6" s="27" customFormat="1" ht="15" thickBot="1"/>
    <row r="35" spans="2:6" s="27" customFormat="1" ht="30.75" thickBot="1">
      <c r="B35" s="196" t="s">
        <v>86</v>
      </c>
      <c r="C35" s="196" t="s">
        <v>107</v>
      </c>
      <c r="D35" s="196" t="s">
        <v>108</v>
      </c>
      <c r="E35" s="222" t="s">
        <v>109</v>
      </c>
    </row>
    <row r="36" spans="2:6" s="27" customFormat="1">
      <c r="B36" s="127" t="str">
        <f t="shared" ref="B36:D38" si="0">B4</f>
        <v>“TASK  Universal”</v>
      </c>
      <c r="C36" s="128">
        <f t="shared" si="0"/>
        <v>-1.53125</v>
      </c>
      <c r="D36" s="153">
        <f t="shared" si="0"/>
        <v>-1.3626638211131422E-3</v>
      </c>
      <c r="E36" s="129">
        <f>G4</f>
        <v>0</v>
      </c>
    </row>
    <row r="37" spans="2:6" s="27" customFormat="1">
      <c r="B37" s="35" t="str">
        <f t="shared" si="0"/>
        <v>UNIVER.UA/Skif: Fond Neruhomosti</v>
      </c>
      <c r="C37" s="36">
        <f t="shared" si="0"/>
        <v>-20.785239999999991</v>
      </c>
      <c r="D37" s="154">
        <f t="shared" si="0"/>
        <v>-1.6100295760218673E-2</v>
      </c>
      <c r="E37" s="38">
        <f>G5</f>
        <v>0</v>
      </c>
    </row>
    <row r="38" spans="2:6" s="27" customFormat="1">
      <c r="B38" s="35" t="str">
        <f t="shared" si="0"/>
        <v>Indeks Ukrainskoi Birzhi”</v>
      </c>
      <c r="C38" s="36">
        <f t="shared" si="0"/>
        <v>-169.17729000000006</v>
      </c>
      <c r="D38" s="154">
        <f t="shared" si="0"/>
        <v>-3.4443025811159496E-2</v>
      </c>
      <c r="E38" s="38">
        <f>G6</f>
        <v>0</v>
      </c>
    </row>
    <row r="39" spans="2:6">
      <c r="B39" s="35"/>
      <c r="C39" s="36"/>
      <c r="D39" s="154"/>
      <c r="E39" s="38"/>
      <c r="F39" s="19"/>
    </row>
    <row r="40" spans="2:6">
      <c r="B40" s="35"/>
      <c r="C40" s="36"/>
      <c r="D40" s="154"/>
      <c r="E40" s="38"/>
      <c r="F40" s="19"/>
    </row>
    <row r="41" spans="2:6">
      <c r="B41" s="27"/>
      <c r="C41" s="155"/>
      <c r="D41" s="6"/>
      <c r="F41" s="19"/>
    </row>
    <row r="42" spans="2:6">
      <c r="B42" s="27"/>
      <c r="C42" s="27"/>
      <c r="D42" s="6"/>
      <c r="F42" s="19"/>
    </row>
    <row r="43" spans="2:6">
      <c r="B43" s="27"/>
      <c r="C43" s="27"/>
      <c r="D43" s="6"/>
      <c r="F43" s="19"/>
    </row>
    <row r="44" spans="2:6">
      <c r="B44" s="27"/>
      <c r="C44" s="27"/>
      <c r="D44" s="6"/>
      <c r="F44" s="19"/>
    </row>
    <row r="45" spans="2:6">
      <c r="B45" s="27"/>
      <c r="C45" s="27"/>
      <c r="D45" s="6"/>
      <c r="F45" s="19"/>
    </row>
    <row r="46" spans="2:6">
      <c r="B46" s="27"/>
      <c r="C46" s="27"/>
      <c r="D46" s="6"/>
      <c r="F46" s="19"/>
    </row>
    <row r="47" spans="2:6">
      <c r="B47" s="27"/>
      <c r="C47" s="27"/>
      <c r="D47" s="6"/>
      <c r="F47" s="19"/>
    </row>
    <row r="48" spans="2:6">
      <c r="B48" s="27"/>
      <c r="C48" s="27"/>
      <c r="D48" s="6"/>
    </row>
    <row r="49" spans="2:4">
      <c r="B49" s="27"/>
      <c r="C49" s="27"/>
      <c r="D49" s="6"/>
    </row>
    <row r="50" spans="2:4">
      <c r="B50" s="27"/>
      <c r="C50" s="27"/>
      <c r="D50" s="6"/>
    </row>
    <row r="51" spans="2:4">
      <c r="B51" s="27"/>
      <c r="C51" s="27"/>
      <c r="D51" s="6"/>
    </row>
    <row r="52" spans="2:4">
      <c r="B52" s="27"/>
      <c r="C52" s="27"/>
      <c r="D52" s="6"/>
    </row>
    <row r="53" spans="2:4">
      <c r="B53" s="27"/>
      <c r="C53" s="27"/>
      <c r="D53" s="6"/>
    </row>
    <row r="54" spans="2:4">
      <c r="B54" s="27"/>
      <c r="C54" s="27"/>
      <c r="D54" s="6"/>
    </row>
    <row r="55" spans="2:4">
      <c r="B55" s="27"/>
      <c r="C55" s="27"/>
      <c r="D55" s="6"/>
    </row>
    <row r="56" spans="2:4">
      <c r="B56" s="27"/>
      <c r="C56" s="27"/>
      <c r="D56" s="6"/>
    </row>
    <row r="57" spans="2:4">
      <c r="B57" s="27"/>
      <c r="C57" s="27"/>
      <c r="D57" s="6"/>
    </row>
    <row r="58" spans="2:4">
      <c r="B58" s="27"/>
      <c r="C58" s="27"/>
      <c r="D58" s="6"/>
    </row>
    <row r="59" spans="2:4">
      <c r="B59" s="27"/>
      <c r="C59" s="27"/>
      <c r="D59" s="6"/>
    </row>
    <row r="60" spans="2:4">
      <c r="B60" s="27"/>
      <c r="C60" s="27"/>
      <c r="D60" s="6"/>
    </row>
    <row r="61" spans="2:4">
      <c r="B61" s="27"/>
      <c r="C61" s="27"/>
      <c r="D61" s="6"/>
    </row>
    <row r="62" spans="2:4">
      <c r="B62" s="27"/>
      <c r="C62" s="27"/>
      <c r="D62" s="6"/>
    </row>
    <row r="63" spans="2:4">
      <c r="B63" s="27"/>
      <c r="C63" s="27"/>
      <c r="D63" s="6"/>
    </row>
    <row r="64" spans="2:4">
      <c r="B64" s="27"/>
      <c r="C64" s="27"/>
      <c r="D64" s="6"/>
    </row>
    <row r="65" spans="2:4">
      <c r="B65" s="27"/>
      <c r="C65" s="27"/>
      <c r="D65" s="6"/>
    </row>
    <row r="66" spans="2:4">
      <c r="B66" s="27"/>
      <c r="C66" s="27"/>
      <c r="D66" s="6"/>
    </row>
    <row r="67" spans="2:4">
      <c r="B67" s="27"/>
      <c r="C67" s="27"/>
      <c r="D67" s="6"/>
    </row>
    <row r="68" spans="2:4">
      <c r="B68" s="27"/>
      <c r="C68" s="27"/>
      <c r="D68" s="6"/>
    </row>
    <row r="69" spans="2:4">
      <c r="B69" s="27"/>
      <c r="C69" s="27"/>
      <c r="D69" s="6"/>
    </row>
    <row r="70" spans="2:4">
      <c r="B70" s="27"/>
      <c r="C70" s="27"/>
      <c r="D70" s="6"/>
    </row>
    <row r="71" spans="2:4">
      <c r="B71" s="27"/>
      <c r="C71" s="27"/>
      <c r="D71" s="6"/>
    </row>
    <row r="72" spans="2:4">
      <c r="B72" s="27"/>
      <c r="C72" s="27"/>
      <c r="D72" s="6"/>
    </row>
    <row r="73" spans="2:4">
      <c r="B73" s="27"/>
      <c r="C73" s="27"/>
      <c r="D73" s="6"/>
    </row>
    <row r="74" spans="2:4">
      <c r="B74" s="27"/>
      <c r="C74" s="27"/>
      <c r="D74" s="6"/>
    </row>
    <row r="75" spans="2:4">
      <c r="B75" s="27"/>
      <c r="C75" s="27"/>
      <c r="D75" s="6"/>
    </row>
    <row r="76" spans="2:4">
      <c r="B76" s="27"/>
      <c r="C76" s="27"/>
      <c r="D76" s="6"/>
    </row>
    <row r="77" spans="2:4">
      <c r="B77" s="27"/>
      <c r="C77" s="27"/>
      <c r="D77" s="6"/>
    </row>
    <row r="78" spans="2:4">
      <c r="B78" s="27"/>
      <c r="C78" s="27"/>
      <c r="D78" s="6"/>
    </row>
    <row r="79" spans="2:4">
      <c r="B79" s="27"/>
      <c r="C79" s="27"/>
      <c r="D79" s="6"/>
    </row>
    <row r="80" spans="2:4">
      <c r="B80" s="27"/>
      <c r="C80" s="27"/>
      <c r="D80" s="6"/>
    </row>
    <row r="81" spans="2:4">
      <c r="B81" s="27"/>
      <c r="C81" s="27"/>
      <c r="D81" s="6"/>
    </row>
    <row r="82" spans="2:4">
      <c r="B82" s="27"/>
      <c r="C82" s="27"/>
      <c r="D82" s="6"/>
    </row>
    <row r="83" spans="2:4">
      <c r="B83" s="27"/>
      <c r="C83" s="27"/>
      <c r="D83" s="6"/>
    </row>
    <row r="84" spans="2:4">
      <c r="B84" s="27"/>
      <c r="C84" s="27"/>
      <c r="D84" s="6"/>
    </row>
    <row r="85" spans="2:4">
      <c r="B85" s="27"/>
      <c r="C85" s="27"/>
      <c r="D85" s="6"/>
    </row>
    <row r="86" spans="2:4">
      <c r="B86" s="27"/>
      <c r="C86" s="27"/>
      <c r="D86" s="6"/>
    </row>
    <row r="87" spans="2:4">
      <c r="B87" s="27"/>
      <c r="C87" s="27"/>
      <c r="D87" s="6"/>
    </row>
    <row r="88" spans="2:4">
      <c r="B88" s="27"/>
      <c r="C88" s="27"/>
      <c r="D88" s="6"/>
    </row>
    <row r="89" spans="2:4">
      <c r="B89" s="27"/>
      <c r="C89" s="27"/>
      <c r="D89" s="6"/>
    </row>
    <row r="90" spans="2:4">
      <c r="B90" s="27"/>
      <c r="C90" s="27"/>
      <c r="D90" s="6"/>
    </row>
    <row r="91" spans="2:4">
      <c r="B91" s="27"/>
      <c r="C91" s="27"/>
      <c r="D91" s="6"/>
    </row>
    <row r="92" spans="2:4">
      <c r="B92" s="27"/>
      <c r="C92" s="27"/>
      <c r="D92" s="6"/>
    </row>
    <row r="93" spans="2:4">
      <c r="B93" s="27"/>
      <c r="C93" s="27"/>
      <c r="D93" s="6"/>
    </row>
    <row r="94" spans="2:4">
      <c r="B94" s="27"/>
      <c r="C94" s="27"/>
      <c r="D94" s="6"/>
    </row>
    <row r="95" spans="2:4">
      <c r="B95" s="27"/>
      <c r="C95" s="27"/>
      <c r="D95" s="6"/>
    </row>
    <row r="96" spans="2:4">
      <c r="B96" s="27"/>
      <c r="C96" s="27"/>
      <c r="D96" s="6"/>
    </row>
    <row r="97" spans="2:4">
      <c r="B97" s="27"/>
      <c r="C97" s="27"/>
      <c r="D97" s="6"/>
    </row>
    <row r="98" spans="2:4">
      <c r="B98" s="27"/>
      <c r="C98" s="27"/>
      <c r="D98" s="6"/>
    </row>
    <row r="99" spans="2:4">
      <c r="B99" s="27"/>
      <c r="C99" s="27"/>
      <c r="D99" s="6"/>
    </row>
    <row r="100" spans="2:4">
      <c r="B100" s="27"/>
      <c r="C100" s="27"/>
      <c r="D100" s="6"/>
    </row>
    <row r="101" spans="2:4">
      <c r="B101" s="27"/>
      <c r="C101" s="27"/>
      <c r="D101" s="6"/>
    </row>
    <row r="102" spans="2:4">
      <c r="B102" s="27"/>
      <c r="C102" s="27"/>
      <c r="D102" s="6"/>
    </row>
    <row r="103" spans="2:4">
      <c r="B103" s="27"/>
      <c r="C103" s="27"/>
      <c r="D103" s="6"/>
    </row>
    <row r="104" spans="2:4">
      <c r="B104" s="27"/>
      <c r="C104" s="27"/>
      <c r="D104" s="6"/>
    </row>
    <row r="105" spans="2:4">
      <c r="B105" s="27"/>
      <c r="C105" s="27"/>
      <c r="D105" s="6"/>
    </row>
    <row r="106" spans="2:4">
      <c r="B106" s="27"/>
      <c r="C106" s="27"/>
      <c r="D106" s="6"/>
    </row>
    <row r="107" spans="2:4">
      <c r="B107" s="27"/>
      <c r="C107" s="27"/>
      <c r="D107" s="6"/>
    </row>
    <row r="108" spans="2:4">
      <c r="B108" s="27"/>
      <c r="C108" s="27"/>
      <c r="D108" s="6"/>
    </row>
    <row r="109" spans="2:4">
      <c r="B109" s="27"/>
      <c r="C109" s="27"/>
      <c r="D109" s="6"/>
    </row>
    <row r="110" spans="2:4">
      <c r="B110" s="27"/>
      <c r="C110" s="27"/>
      <c r="D110" s="6"/>
    </row>
    <row r="111" spans="2:4">
      <c r="B111" s="27"/>
      <c r="C111" s="27"/>
      <c r="D111" s="6"/>
    </row>
    <row r="112" spans="2:4">
      <c r="B112" s="27"/>
      <c r="C112" s="27"/>
      <c r="D112" s="6"/>
    </row>
    <row r="113" spans="2:4">
      <c r="B113" s="27"/>
      <c r="C113" s="27"/>
      <c r="D113" s="6"/>
    </row>
    <row r="114" spans="2:4">
      <c r="B114" s="27"/>
      <c r="C114" s="27"/>
      <c r="D114" s="6"/>
    </row>
    <row r="115" spans="2:4">
      <c r="B115" s="27"/>
      <c r="C115" s="27"/>
      <c r="D115" s="6"/>
    </row>
    <row r="116" spans="2:4">
      <c r="B116" s="27"/>
      <c r="C116" s="27"/>
      <c r="D116" s="6"/>
    </row>
    <row r="117" spans="2:4">
      <c r="B117" s="27"/>
      <c r="C117" s="27"/>
      <c r="D117" s="6"/>
    </row>
    <row r="118" spans="2:4">
      <c r="B118" s="27"/>
      <c r="C118" s="27"/>
      <c r="D118" s="6"/>
    </row>
    <row r="119" spans="2:4">
      <c r="B119" s="27"/>
      <c r="C119" s="27"/>
      <c r="D119" s="6"/>
    </row>
    <row r="120" spans="2:4">
      <c r="B120" s="27"/>
      <c r="C120" s="27"/>
      <c r="D120" s="6"/>
    </row>
  </sheetData>
  <mergeCells count="4">
    <mergeCell ref="C2:D2"/>
    <mergeCell ref="E2:F2"/>
    <mergeCell ref="A2:A3"/>
    <mergeCell ref="A1:G1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5"/>
  <sheetViews>
    <sheetView tabSelected="1" zoomScale="80" workbookViewId="0">
      <selection activeCell="A5" sqref="A5:A11"/>
    </sheetView>
  </sheetViews>
  <sheetFormatPr defaultRowHeight="12.75"/>
  <cols>
    <col min="1" max="1" width="52" customWidth="1"/>
    <col min="2" max="2" width="12.7109375" customWidth="1"/>
    <col min="3" max="3" width="2.7109375" customWidth="1"/>
  </cols>
  <sheetData>
    <row r="1" spans="1:4" ht="15.75" thickBot="1">
      <c r="A1" s="64" t="s">
        <v>86</v>
      </c>
      <c r="B1" s="65" t="s">
        <v>169</v>
      </c>
      <c r="C1" s="10"/>
      <c r="D1" s="10"/>
    </row>
    <row r="2" spans="1:4" ht="14.25">
      <c r="A2" s="200" t="s">
        <v>170</v>
      </c>
      <c r="B2" s="137">
        <v>-3.4443025811205064E-2</v>
      </c>
      <c r="C2" s="10"/>
      <c r="D2" s="10"/>
    </row>
    <row r="3" spans="1:4" ht="14.25">
      <c r="A3" s="72" t="s">
        <v>160</v>
      </c>
      <c r="B3" s="137">
        <v>-1.6100295760218875E-2</v>
      </c>
      <c r="C3" s="10"/>
      <c r="D3" s="10"/>
    </row>
    <row r="4" spans="1:4" ht="14.25">
      <c r="A4" s="223" t="s">
        <v>171</v>
      </c>
      <c r="B4" s="137">
        <v>-1.3626638210963993E-3</v>
      </c>
      <c r="C4" s="10"/>
      <c r="D4" s="10"/>
    </row>
    <row r="5" spans="1:4" ht="14.25">
      <c r="A5" s="145" t="s">
        <v>114</v>
      </c>
      <c r="B5" s="138">
        <v>-1.7301995130840114E-2</v>
      </c>
      <c r="C5" s="10"/>
      <c r="D5" s="10"/>
    </row>
    <row r="6" spans="1:4" ht="14.25">
      <c r="A6" s="145" t="s">
        <v>20</v>
      </c>
      <c r="B6" s="138">
        <v>-4.2349097306580763E-2</v>
      </c>
      <c r="C6" s="10"/>
      <c r="D6" s="10"/>
    </row>
    <row r="7" spans="1:4" ht="14.25">
      <c r="A7" s="145" t="s">
        <v>19</v>
      </c>
      <c r="B7" s="138">
        <v>-2.8887275074639063E-2</v>
      </c>
      <c r="C7" s="10"/>
      <c r="D7" s="10"/>
    </row>
    <row r="8" spans="1:4" ht="14.25">
      <c r="A8" s="145" t="s">
        <v>151</v>
      </c>
      <c r="B8" s="138">
        <v>4.368964315133228E-2</v>
      </c>
      <c r="C8" s="10"/>
      <c r="D8" s="10"/>
    </row>
    <row r="9" spans="1:4" ht="14.25">
      <c r="A9" s="145" t="s">
        <v>152</v>
      </c>
      <c r="B9" s="138">
        <v>1.0638504875894572E-2</v>
      </c>
      <c r="C9" s="10"/>
      <c r="D9" s="10"/>
    </row>
    <row r="10" spans="1:4" ht="14.25">
      <c r="A10" s="145" t="s">
        <v>153</v>
      </c>
      <c r="B10" s="138">
        <v>1.7260273972602738E-2</v>
      </c>
      <c r="C10" s="10"/>
      <c r="D10" s="10"/>
    </row>
    <row r="11" spans="1:4" ht="15" thickBot="1">
      <c r="A11" s="213" t="s">
        <v>154</v>
      </c>
      <c r="B11" s="139">
        <v>2.3698629432629126E-3</v>
      </c>
      <c r="C11" s="10"/>
      <c r="D11" s="10"/>
    </row>
    <row r="12" spans="1:4">
      <c r="C12" s="10"/>
      <c r="D12" s="10"/>
    </row>
    <row r="13" spans="1:4">
      <c r="A13" s="10"/>
      <c r="B13" s="10"/>
      <c r="C13" s="10"/>
      <c r="D13" s="10"/>
    </row>
    <row r="14" spans="1:4">
      <c r="B14" s="10"/>
      <c r="C14" s="10"/>
      <c r="D14" s="10"/>
    </row>
    <row r="15" spans="1:4">
      <c r="C15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37"/>
  <sheetViews>
    <sheetView zoomScale="80" zoomScaleNormal="40" workbookViewId="0">
      <selection activeCell="G22" sqref="G22:G23"/>
    </sheetView>
  </sheetViews>
  <sheetFormatPr defaultRowHeight="14.25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55.710937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57" t="s">
        <v>39</v>
      </c>
      <c r="B1" s="157"/>
      <c r="C1" s="157"/>
      <c r="D1" s="157"/>
      <c r="E1" s="157"/>
      <c r="F1" s="157"/>
      <c r="G1" s="157"/>
      <c r="H1" s="157"/>
      <c r="I1" s="13"/>
    </row>
    <row r="2" spans="1:9" ht="45.75" thickBot="1">
      <c r="A2" s="15" t="s">
        <v>40</v>
      </c>
      <c r="B2" s="16" t="s">
        <v>41</v>
      </c>
      <c r="C2" s="17" t="s">
        <v>42</v>
      </c>
      <c r="D2" s="17" t="s">
        <v>43</v>
      </c>
      <c r="E2" s="17" t="s">
        <v>44</v>
      </c>
      <c r="F2" s="17" t="s">
        <v>45</v>
      </c>
      <c r="G2" s="17" t="s">
        <v>46</v>
      </c>
      <c r="H2" s="18" t="s">
        <v>47</v>
      </c>
      <c r="I2" s="19"/>
    </row>
    <row r="3" spans="1:9">
      <c r="A3" s="21">
        <v>1</v>
      </c>
      <c r="B3" s="184" t="s">
        <v>48</v>
      </c>
      <c r="C3" s="84">
        <v>21212925.392999999</v>
      </c>
      <c r="D3" s="85">
        <v>51896</v>
      </c>
      <c r="E3" s="84">
        <v>408.7583897217512</v>
      </c>
      <c r="F3" s="85">
        <v>100</v>
      </c>
      <c r="G3" s="185" t="s">
        <v>52</v>
      </c>
      <c r="H3" s="86" t="s">
        <v>11</v>
      </c>
      <c r="I3" s="19"/>
    </row>
    <row r="4" spans="1:9">
      <c r="A4" s="21">
        <v>2</v>
      </c>
      <c r="B4" s="83" t="s">
        <v>49</v>
      </c>
      <c r="C4" s="84">
        <v>5117381.63</v>
      </c>
      <c r="D4" s="85">
        <v>2186</v>
      </c>
      <c r="E4" s="84">
        <v>2340.9797026532478</v>
      </c>
      <c r="F4" s="85">
        <v>1000</v>
      </c>
      <c r="G4" s="186" t="s">
        <v>53</v>
      </c>
      <c r="H4" s="86" t="s">
        <v>4</v>
      </c>
      <c r="I4" s="19"/>
    </row>
    <row r="5" spans="1:9" ht="14.25" customHeight="1">
      <c r="A5" s="21">
        <v>3</v>
      </c>
      <c r="B5" s="83" t="s">
        <v>50</v>
      </c>
      <c r="C5" s="84">
        <v>3296270.08</v>
      </c>
      <c r="D5" s="85">
        <v>4643</v>
      </c>
      <c r="E5" s="84">
        <v>709.94401895326303</v>
      </c>
      <c r="F5" s="85">
        <v>1000</v>
      </c>
      <c r="G5" s="185" t="s">
        <v>52</v>
      </c>
      <c r="H5" s="86" t="s">
        <v>11</v>
      </c>
      <c r="I5" s="19"/>
    </row>
    <row r="6" spans="1:9">
      <c r="A6" s="21">
        <v>4</v>
      </c>
      <c r="B6" s="184" t="s">
        <v>51</v>
      </c>
      <c r="C6" s="84">
        <v>3058409.95</v>
      </c>
      <c r="D6" s="85">
        <v>1269</v>
      </c>
      <c r="E6" s="84">
        <v>2410.0945232466511</v>
      </c>
      <c r="F6" s="85">
        <v>1000</v>
      </c>
      <c r="G6" s="187" t="s">
        <v>54</v>
      </c>
      <c r="H6" s="86" t="s">
        <v>9</v>
      </c>
      <c r="I6" s="19"/>
    </row>
    <row r="7" spans="1:9" ht="14.25" customHeight="1">
      <c r="A7" s="21">
        <v>5</v>
      </c>
      <c r="B7" s="184" t="s">
        <v>55</v>
      </c>
      <c r="C7" s="84">
        <v>3048310.88</v>
      </c>
      <c r="D7" s="85">
        <v>1581</v>
      </c>
      <c r="E7" s="84">
        <v>1928.0903731815306</v>
      </c>
      <c r="F7" s="85">
        <v>1000</v>
      </c>
      <c r="G7" s="186" t="s">
        <v>53</v>
      </c>
      <c r="H7" s="86" t="s">
        <v>4</v>
      </c>
      <c r="I7" s="19"/>
    </row>
    <row r="8" spans="1:9">
      <c r="A8" s="21">
        <v>6</v>
      </c>
      <c r="B8" s="83" t="s">
        <v>56</v>
      </c>
      <c r="C8" s="84">
        <v>2892980.1376999998</v>
      </c>
      <c r="D8" s="85">
        <v>3927</v>
      </c>
      <c r="E8" s="84">
        <v>736.6896199898141</v>
      </c>
      <c r="F8" s="85">
        <v>1000</v>
      </c>
      <c r="G8" s="83" t="s">
        <v>75</v>
      </c>
      <c r="H8" s="86" t="s">
        <v>13</v>
      </c>
      <c r="I8" s="19"/>
    </row>
    <row r="9" spans="1:9">
      <c r="A9" s="21">
        <v>7</v>
      </c>
      <c r="B9" s="184" t="s">
        <v>57</v>
      </c>
      <c r="C9" s="84">
        <v>2473900.0099999998</v>
      </c>
      <c r="D9" s="85">
        <v>735</v>
      </c>
      <c r="E9" s="84">
        <v>3365.8503537414963</v>
      </c>
      <c r="F9" s="85">
        <v>1000</v>
      </c>
      <c r="G9" s="187" t="s">
        <v>76</v>
      </c>
      <c r="H9" s="86" t="s">
        <v>9</v>
      </c>
      <c r="I9" s="19"/>
    </row>
    <row r="10" spans="1:9">
      <c r="A10" s="21">
        <v>8</v>
      </c>
      <c r="B10" s="184" t="s">
        <v>58</v>
      </c>
      <c r="C10" s="84">
        <v>1925363.93</v>
      </c>
      <c r="D10" s="85">
        <v>14561</v>
      </c>
      <c r="E10" s="84">
        <v>132.22745209807019</v>
      </c>
      <c r="F10" s="85">
        <v>100</v>
      </c>
      <c r="G10" s="185" t="s">
        <v>52</v>
      </c>
      <c r="H10" s="86" t="s">
        <v>11</v>
      </c>
      <c r="I10" s="19"/>
    </row>
    <row r="11" spans="1:9">
      <c r="A11" s="21">
        <v>9</v>
      </c>
      <c r="B11" s="188" t="s">
        <v>59</v>
      </c>
      <c r="C11" s="84">
        <v>1795919.53</v>
      </c>
      <c r="D11" s="85">
        <v>2875715</v>
      </c>
      <c r="E11" s="84">
        <v>0.62451234910274489</v>
      </c>
      <c r="F11" s="85">
        <v>1</v>
      </c>
      <c r="G11" s="189" t="s">
        <v>77</v>
      </c>
      <c r="H11" s="86" t="s">
        <v>6</v>
      </c>
      <c r="I11" s="19"/>
    </row>
    <row r="12" spans="1:9">
      <c r="A12" s="21">
        <v>10</v>
      </c>
      <c r="B12" s="184" t="s">
        <v>60</v>
      </c>
      <c r="C12" s="84">
        <v>1599359.69</v>
      </c>
      <c r="D12" s="85">
        <v>1481</v>
      </c>
      <c r="E12" s="84">
        <v>1079.9187643484131</v>
      </c>
      <c r="F12" s="85">
        <v>1000</v>
      </c>
      <c r="G12" s="83" t="s">
        <v>78</v>
      </c>
      <c r="H12" s="86" t="s">
        <v>10</v>
      </c>
      <c r="I12" s="19"/>
    </row>
    <row r="13" spans="1:9">
      <c r="A13" s="21">
        <v>11</v>
      </c>
      <c r="B13" s="184" t="s">
        <v>61</v>
      </c>
      <c r="C13" s="84">
        <v>1148349.6100000001</v>
      </c>
      <c r="D13" s="85">
        <v>47459</v>
      </c>
      <c r="E13" s="84">
        <v>24.196666807138797</v>
      </c>
      <c r="F13" s="85">
        <v>100</v>
      </c>
      <c r="G13" s="187" t="s">
        <v>79</v>
      </c>
      <c r="H13" s="86" t="s">
        <v>3</v>
      </c>
      <c r="I13" s="19"/>
    </row>
    <row r="14" spans="1:9">
      <c r="A14" s="21">
        <v>12</v>
      </c>
      <c r="B14" s="83" t="s">
        <v>62</v>
      </c>
      <c r="C14" s="84">
        <v>1091196.6599999999</v>
      </c>
      <c r="D14" s="85">
        <v>25648</v>
      </c>
      <c r="E14" s="84">
        <v>42.54509747348721</v>
      </c>
      <c r="F14" s="85">
        <v>100</v>
      </c>
      <c r="G14" s="184" t="s">
        <v>80</v>
      </c>
      <c r="H14" s="86" t="s">
        <v>2</v>
      </c>
      <c r="I14" s="19"/>
    </row>
    <row r="15" spans="1:9">
      <c r="A15" s="21">
        <v>13</v>
      </c>
      <c r="B15" s="184" t="s">
        <v>63</v>
      </c>
      <c r="C15" s="84">
        <v>963544.15</v>
      </c>
      <c r="D15" s="85">
        <v>601</v>
      </c>
      <c r="E15" s="84">
        <v>1603.2348585690515</v>
      </c>
      <c r="F15" s="85">
        <v>1000</v>
      </c>
      <c r="G15" s="186" t="s">
        <v>53</v>
      </c>
      <c r="H15" s="86" t="s">
        <v>4</v>
      </c>
      <c r="I15" s="19"/>
    </row>
    <row r="16" spans="1:9">
      <c r="A16" s="21">
        <v>14</v>
      </c>
      <c r="B16" s="184" t="s">
        <v>64</v>
      </c>
      <c r="C16" s="84">
        <v>934002.21</v>
      </c>
      <c r="D16" s="85">
        <v>955</v>
      </c>
      <c r="E16" s="84">
        <v>978.01278534031405</v>
      </c>
      <c r="F16" s="85">
        <v>1000</v>
      </c>
      <c r="G16" s="184" t="s">
        <v>81</v>
      </c>
      <c r="H16" s="86" t="s">
        <v>1</v>
      </c>
      <c r="I16" s="19"/>
    </row>
    <row r="17" spans="1:9">
      <c r="A17" s="21">
        <v>15</v>
      </c>
      <c r="B17" s="184" t="s">
        <v>65</v>
      </c>
      <c r="C17" s="84">
        <v>927783.38</v>
      </c>
      <c r="D17" s="85">
        <v>422</v>
      </c>
      <c r="E17" s="84">
        <v>2198.5388151658767</v>
      </c>
      <c r="F17" s="85">
        <v>1000</v>
      </c>
      <c r="G17" s="189" t="s">
        <v>77</v>
      </c>
      <c r="H17" s="86" t="s">
        <v>6</v>
      </c>
      <c r="I17" s="19"/>
    </row>
    <row r="18" spans="1:9">
      <c r="A18" s="21">
        <v>16</v>
      </c>
      <c r="B18" s="83" t="s">
        <v>66</v>
      </c>
      <c r="C18" s="84">
        <v>769643.3199</v>
      </c>
      <c r="D18" s="85">
        <v>8925</v>
      </c>
      <c r="E18" s="84">
        <v>86.234545647058823</v>
      </c>
      <c r="F18" s="85">
        <v>100</v>
      </c>
      <c r="G18" s="83" t="s">
        <v>82</v>
      </c>
      <c r="H18" s="86" t="s">
        <v>12</v>
      </c>
      <c r="I18" s="19"/>
    </row>
    <row r="19" spans="1:9">
      <c r="A19" s="21">
        <v>17</v>
      </c>
      <c r="B19" s="184" t="s">
        <v>67</v>
      </c>
      <c r="C19" s="84">
        <v>627666</v>
      </c>
      <c r="D19" s="85">
        <v>1334</v>
      </c>
      <c r="E19" s="84">
        <v>470.51424287856071</v>
      </c>
      <c r="F19" s="85">
        <v>1000</v>
      </c>
      <c r="G19" s="186" t="s">
        <v>53</v>
      </c>
      <c r="H19" s="86" t="s">
        <v>4</v>
      </c>
      <c r="I19" s="19"/>
    </row>
    <row r="20" spans="1:9">
      <c r="A20" s="21">
        <v>18</v>
      </c>
      <c r="B20" s="83" t="s">
        <v>68</v>
      </c>
      <c r="C20" s="84">
        <v>511787.17</v>
      </c>
      <c r="D20" s="85">
        <v>199</v>
      </c>
      <c r="E20" s="84">
        <v>2571.7948241206032</v>
      </c>
      <c r="F20" s="85">
        <v>1000</v>
      </c>
      <c r="G20" s="187" t="s">
        <v>54</v>
      </c>
      <c r="H20" s="86" t="s">
        <v>9</v>
      </c>
      <c r="I20" s="19"/>
    </row>
    <row r="21" spans="1:9">
      <c r="A21" s="21">
        <v>19</v>
      </c>
      <c r="B21" s="184" t="s">
        <v>69</v>
      </c>
      <c r="C21" s="84">
        <v>448308.45</v>
      </c>
      <c r="D21" s="85">
        <v>1121</v>
      </c>
      <c r="E21" s="84">
        <v>399.91833184656559</v>
      </c>
      <c r="F21" s="85">
        <v>1000</v>
      </c>
      <c r="G21" s="187" t="s">
        <v>83</v>
      </c>
      <c r="H21" s="86" t="s">
        <v>5</v>
      </c>
      <c r="I21" s="19"/>
    </row>
    <row r="22" spans="1:9">
      <c r="A22" s="21">
        <v>20</v>
      </c>
      <c r="B22" s="184" t="s">
        <v>70</v>
      </c>
      <c r="C22" s="84">
        <v>397634.49040000001</v>
      </c>
      <c r="D22" s="85">
        <v>1878</v>
      </c>
      <c r="E22" s="84">
        <v>211.73295548455803</v>
      </c>
      <c r="F22" s="85">
        <v>1000</v>
      </c>
      <c r="G22" s="184" t="s">
        <v>80</v>
      </c>
      <c r="H22" s="86" t="s">
        <v>2</v>
      </c>
      <c r="I22" s="19"/>
    </row>
    <row r="23" spans="1:9">
      <c r="A23" s="21">
        <v>21</v>
      </c>
      <c r="B23" s="184" t="s">
        <v>71</v>
      </c>
      <c r="C23" s="84">
        <v>164725.5502</v>
      </c>
      <c r="D23" s="85">
        <v>7454</v>
      </c>
      <c r="E23" s="84">
        <v>22.098946900992754</v>
      </c>
      <c r="F23" s="85">
        <v>1000</v>
      </c>
      <c r="G23" s="184" t="s">
        <v>80</v>
      </c>
      <c r="H23" s="86" t="s">
        <v>2</v>
      </c>
      <c r="I23" s="19"/>
    </row>
    <row r="24" spans="1:9" ht="15" customHeight="1" thickBot="1">
      <c r="A24" s="159" t="s">
        <v>72</v>
      </c>
      <c r="B24" s="159"/>
      <c r="C24" s="98">
        <f>SUM(C3:C23)</f>
        <v>54405462.221199997</v>
      </c>
      <c r="D24" s="99">
        <f>SUM(D3:D23)</f>
        <v>3053990</v>
      </c>
      <c r="E24" s="54" t="s">
        <v>7</v>
      </c>
      <c r="F24" s="54" t="s">
        <v>7</v>
      </c>
      <c r="G24" s="54" t="s">
        <v>7</v>
      </c>
      <c r="H24" s="55" t="s">
        <v>7</v>
      </c>
    </row>
    <row r="25" spans="1:9" ht="15" customHeight="1" thickBot="1">
      <c r="A25" s="160" t="s">
        <v>73</v>
      </c>
      <c r="B25" s="160"/>
      <c r="C25" s="160"/>
      <c r="D25" s="160"/>
      <c r="E25" s="160"/>
      <c r="F25" s="160"/>
      <c r="G25" s="160"/>
      <c r="H25" s="160"/>
    </row>
    <row r="27" spans="1:9">
      <c r="B27" s="20" t="s">
        <v>74</v>
      </c>
      <c r="C27" s="23">
        <f>C24-SUM(C3:C12)</f>
        <v>7984640.9905000031</v>
      </c>
      <c r="D27" s="126">
        <f>C27/$C$24</f>
        <v>0.14676175267175021</v>
      </c>
    </row>
    <row r="28" spans="1:9">
      <c r="B28" s="83" t="str">
        <f t="shared" ref="B28:C37" si="0">B3</f>
        <v>KINTO-Klasychnyi</v>
      </c>
      <c r="C28" s="84">
        <f t="shared" si="0"/>
        <v>21212925.392999999</v>
      </c>
      <c r="D28" s="126">
        <f>C28/$C$24</f>
        <v>0.38990433178847306</v>
      </c>
      <c r="H28" s="19"/>
    </row>
    <row r="29" spans="1:9">
      <c r="B29" s="83" t="str">
        <f t="shared" si="0"/>
        <v>UNIVER.UA/Myhailo Grushevskyi: Fond Derzhavnyh Paperiv</v>
      </c>
      <c r="C29" s="84">
        <f t="shared" si="0"/>
        <v>5117381.63</v>
      </c>
      <c r="D29" s="126">
        <f t="shared" ref="D29:D37" si="1">C29/$C$24</f>
        <v>9.4060070828805992E-2</v>
      </c>
      <c r="H29" s="19"/>
    </row>
    <row r="30" spans="1:9">
      <c r="B30" s="83" t="str">
        <f t="shared" si="0"/>
        <v>KINTO-Ekviti</v>
      </c>
      <c r="C30" s="84">
        <f t="shared" si="0"/>
        <v>3296270.08</v>
      </c>
      <c r="D30" s="126">
        <f t="shared" si="1"/>
        <v>6.0587116539845394E-2</v>
      </c>
      <c r="H30" s="19"/>
    </row>
    <row r="31" spans="1:9">
      <c r="B31" s="83" t="str">
        <f t="shared" si="0"/>
        <v>Altus – Depozyt</v>
      </c>
      <c r="C31" s="84">
        <f t="shared" si="0"/>
        <v>3058409.95</v>
      </c>
      <c r="D31" s="126">
        <f t="shared" si="1"/>
        <v>5.6215126664400247E-2</v>
      </c>
      <c r="H31" s="19"/>
    </row>
    <row r="32" spans="1:9">
      <c r="B32" s="83" t="str">
        <f t="shared" si="0"/>
        <v>UNIVER.UA/Taras Shevchenko: Fond Zaoshchadzhen</v>
      </c>
      <c r="C32" s="84">
        <f t="shared" si="0"/>
        <v>3048310.88</v>
      </c>
      <c r="D32" s="126">
        <f t="shared" si="1"/>
        <v>5.6029500633709803E-2</v>
      </c>
      <c r="H32" s="19"/>
    </row>
    <row r="33" spans="2:8">
      <c r="B33" s="83" t="str">
        <f t="shared" si="0"/>
        <v>Sofiivskyi</v>
      </c>
      <c r="C33" s="84">
        <f t="shared" si="0"/>
        <v>2892980.1376999998</v>
      </c>
      <c r="D33" s="126">
        <f t="shared" si="1"/>
        <v>5.3174442778149984E-2</v>
      </c>
      <c r="H33" s="19"/>
    </row>
    <row r="34" spans="2:8">
      <c r="B34" s="83" t="str">
        <f t="shared" si="0"/>
        <v>Altus – Zbalansovanyi</v>
      </c>
      <c r="C34" s="84">
        <f t="shared" si="0"/>
        <v>2473900.0099999998</v>
      </c>
      <c r="D34" s="126">
        <f t="shared" si="1"/>
        <v>4.5471537397140306E-2</v>
      </c>
      <c r="H34" s="19"/>
    </row>
    <row r="35" spans="2:8">
      <c r="B35" s="83" t="str">
        <f t="shared" si="0"/>
        <v>KINTO-Kaznacheyskyi</v>
      </c>
      <c r="C35" s="84">
        <f t="shared" si="0"/>
        <v>1925363.93</v>
      </c>
      <c r="D35" s="126">
        <f t="shared" si="1"/>
        <v>3.5389165929184035E-2</v>
      </c>
      <c r="H35" s="19"/>
    </row>
    <row r="36" spans="2:8">
      <c r="B36" s="83" t="str">
        <f t="shared" si="0"/>
        <v>OTP Fond Aktsii</v>
      </c>
      <c r="C36" s="84">
        <f t="shared" si="0"/>
        <v>1795919.53</v>
      </c>
      <c r="D36" s="126">
        <f t="shared" si="1"/>
        <v>3.3009912179372866E-2</v>
      </c>
    </row>
    <row r="37" spans="2:8">
      <c r="B37" s="83" t="str">
        <f t="shared" si="0"/>
        <v>VSI</v>
      </c>
      <c r="C37" s="84">
        <f t="shared" si="0"/>
        <v>1599359.69</v>
      </c>
      <c r="D37" s="126">
        <f t="shared" si="1"/>
        <v>2.939704258916824E-2</v>
      </c>
    </row>
  </sheetData>
  <mergeCells count="3">
    <mergeCell ref="A1:H1"/>
    <mergeCell ref="A24:B24"/>
    <mergeCell ref="A25:H25"/>
  </mergeCells>
  <phoneticPr fontId="11" type="noConversion"/>
  <hyperlinks>
    <hyperlink ref="H24" r:id="rId1" display="http://art-capital.com.ua/"/>
  </hyperlinks>
  <pageMargins left="0.75" right="0.75" top="1" bottom="1" header="0.5" footer="0.5"/>
  <pageSetup paperSize="9" scale="29" orientation="portrait" verticalDpi="12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K57"/>
  <sheetViews>
    <sheetView zoomScale="80" workbookViewId="0">
      <selection activeCell="A26" sqref="A26:J26"/>
    </sheetView>
  </sheetViews>
  <sheetFormatPr defaultRowHeight="14.25"/>
  <cols>
    <col min="1" max="1" width="4.28515625" style="30" customWidth="1"/>
    <col min="2" max="2" width="61.7109375" style="30" bestFit="1" customWidth="1"/>
    <col min="3" max="4" width="14.7109375" style="31" customWidth="1"/>
    <col min="5" max="8" width="12.7109375" style="32" customWidth="1"/>
    <col min="9" max="9" width="16.140625" style="30" bestFit="1" customWidth="1"/>
    <col min="10" max="10" width="18.5703125" style="30" customWidth="1"/>
    <col min="11" max="16384" width="9.140625" style="30"/>
  </cols>
  <sheetData>
    <row r="1" spans="1:10" s="14" customFormat="1" ht="16.5" thickBot="1">
      <c r="A1" s="161" t="s">
        <v>84</v>
      </c>
      <c r="B1" s="161"/>
      <c r="C1" s="161"/>
      <c r="D1" s="161"/>
      <c r="E1" s="161"/>
      <c r="F1" s="161"/>
      <c r="G1" s="161"/>
      <c r="H1" s="161"/>
      <c r="I1" s="161"/>
      <c r="J1" s="101"/>
    </row>
    <row r="2" spans="1:10" s="20" customFormat="1" ht="15.75" customHeight="1" thickBot="1">
      <c r="A2" s="190" t="s">
        <v>40</v>
      </c>
      <c r="B2" s="102"/>
      <c r="C2" s="103"/>
      <c r="D2" s="104"/>
      <c r="E2" s="164" t="s">
        <v>85</v>
      </c>
      <c r="F2" s="164"/>
      <c r="G2" s="164"/>
      <c r="H2" s="164"/>
      <c r="I2" s="164"/>
      <c r="J2" s="164"/>
    </row>
    <row r="3" spans="1:10" s="22" customFormat="1" ht="64.5" thickBot="1">
      <c r="A3" s="190"/>
      <c r="B3" s="191" t="s">
        <v>86</v>
      </c>
      <c r="C3" s="192" t="s">
        <v>87</v>
      </c>
      <c r="D3" s="192" t="s">
        <v>88</v>
      </c>
      <c r="E3" s="193" t="s">
        <v>89</v>
      </c>
      <c r="F3" s="193" t="s">
        <v>90</v>
      </c>
      <c r="G3" s="193" t="s">
        <v>91</v>
      </c>
      <c r="H3" s="17" t="s">
        <v>92</v>
      </c>
      <c r="I3" s="194" t="s">
        <v>93</v>
      </c>
      <c r="J3" s="18" t="s">
        <v>94</v>
      </c>
    </row>
    <row r="4" spans="1:10" s="20" customFormat="1" collapsed="1">
      <c r="A4" s="21">
        <v>1</v>
      </c>
      <c r="B4" s="184" t="s">
        <v>48</v>
      </c>
      <c r="C4" s="146">
        <v>38118</v>
      </c>
      <c r="D4" s="146">
        <v>38182</v>
      </c>
      <c r="E4" s="147">
        <v>8.854885651499389E-3</v>
      </c>
      <c r="F4" s="147">
        <v>5.4717036471045866E-3</v>
      </c>
      <c r="G4" s="147">
        <v>-2.0603236328710972E-2</v>
      </c>
      <c r="H4" s="147">
        <v>6.2820004815684838E-2</v>
      </c>
      <c r="I4" s="147">
        <v>3.0875838972175833</v>
      </c>
      <c r="J4" s="148">
        <v>0.1306211096306289</v>
      </c>
    </row>
    <row r="5" spans="1:10" s="20" customFormat="1" collapsed="1">
      <c r="A5" s="21">
        <v>2</v>
      </c>
      <c r="B5" s="145" t="s">
        <v>70</v>
      </c>
      <c r="C5" s="146">
        <v>38492</v>
      </c>
      <c r="D5" s="146">
        <v>38629</v>
      </c>
      <c r="E5" s="147">
        <v>-3.5739614062523239E-3</v>
      </c>
      <c r="F5" s="147">
        <v>-8.7575662613401661E-3</v>
      </c>
      <c r="G5" s="147">
        <v>-0.3025100084957012</v>
      </c>
      <c r="H5" s="147">
        <v>-0.31929752937697453</v>
      </c>
      <c r="I5" s="147">
        <v>-0.78826704451543816</v>
      </c>
      <c r="J5" s="148">
        <v>-0.14062308710833282</v>
      </c>
    </row>
    <row r="6" spans="1:10" s="20" customFormat="1" collapsed="1">
      <c r="A6" s="21">
        <v>3</v>
      </c>
      <c r="B6" s="145" t="s">
        <v>57</v>
      </c>
      <c r="C6" s="146">
        <v>38828</v>
      </c>
      <c r="D6" s="146">
        <v>39028</v>
      </c>
      <c r="E6" s="147">
        <v>8.0038249627925051E-3</v>
      </c>
      <c r="F6" s="147">
        <v>2.9792064548681108E-2</v>
      </c>
      <c r="G6" s="147">
        <v>9.7095435684239506E-2</v>
      </c>
      <c r="H6" s="147">
        <v>0.23126388868329961</v>
      </c>
      <c r="I6" s="147">
        <v>2.3658503537415436</v>
      </c>
      <c r="J6" s="148">
        <v>0.14183060022820504</v>
      </c>
    </row>
    <row r="7" spans="1:10" s="20" customFormat="1" collapsed="1">
      <c r="A7" s="21">
        <v>4</v>
      </c>
      <c r="B7" s="145" t="s">
        <v>63</v>
      </c>
      <c r="C7" s="146">
        <v>38919</v>
      </c>
      <c r="D7" s="146">
        <v>39092</v>
      </c>
      <c r="E7" s="147">
        <v>-1.5432739735768641E-2</v>
      </c>
      <c r="F7" s="147">
        <v>-5.4590849053016921E-2</v>
      </c>
      <c r="G7" s="147">
        <v>-0.11208127405275248</v>
      </c>
      <c r="H7" s="147">
        <v>-4.6731259020143301E-2</v>
      </c>
      <c r="I7" s="147">
        <v>0.60323485856907411</v>
      </c>
      <c r="J7" s="148">
        <v>5.3998605351880835E-2</v>
      </c>
    </row>
    <row r="8" spans="1:10" s="20" customFormat="1" collapsed="1">
      <c r="A8" s="21">
        <v>5</v>
      </c>
      <c r="B8" s="145" t="s">
        <v>67</v>
      </c>
      <c r="C8" s="146">
        <v>38919</v>
      </c>
      <c r="D8" s="146">
        <v>39092</v>
      </c>
      <c r="E8" s="147">
        <v>-2.4537679813694924E-2</v>
      </c>
      <c r="F8" s="147">
        <v>-0.16729006320022577</v>
      </c>
      <c r="G8" s="147">
        <v>-0.29893193378455041</v>
      </c>
      <c r="H8" s="147">
        <v>-0.25885192746449237</v>
      </c>
      <c r="I8" s="147">
        <v>-0.52948575712143897</v>
      </c>
      <c r="J8" s="148">
        <v>-8.0568772741512418E-2</v>
      </c>
    </row>
    <row r="9" spans="1:10" s="20" customFormat="1" collapsed="1">
      <c r="A9" s="21">
        <v>6</v>
      </c>
      <c r="B9" s="145" t="s">
        <v>66</v>
      </c>
      <c r="C9" s="146">
        <v>38968</v>
      </c>
      <c r="D9" s="146">
        <v>39140</v>
      </c>
      <c r="E9" s="147">
        <v>-2.4550800884592938E-4</v>
      </c>
      <c r="F9" s="147">
        <v>-5.3659505272160013E-3</v>
      </c>
      <c r="G9" s="147">
        <v>-2.2101703652071092E-2</v>
      </c>
      <c r="H9" s="147">
        <v>0.17073882485012248</v>
      </c>
      <c r="I9" s="147">
        <v>-0.13765454352941975</v>
      </c>
      <c r="J9" s="148">
        <v>-1.6606615835348726E-2</v>
      </c>
    </row>
    <row r="10" spans="1:10" s="20" customFormat="1" collapsed="1">
      <c r="A10" s="21">
        <v>7</v>
      </c>
      <c r="B10" s="145" t="s">
        <v>62</v>
      </c>
      <c r="C10" s="146">
        <v>39269</v>
      </c>
      <c r="D10" s="146">
        <v>39471</v>
      </c>
      <c r="E10" s="147">
        <v>-4.3382379768428514E-3</v>
      </c>
      <c r="F10" s="147">
        <v>-7.0569215559118659E-3</v>
      </c>
      <c r="G10" s="147">
        <v>-6.8610869899142668E-2</v>
      </c>
      <c r="H10" s="147">
        <v>-6.8095847538956922E-2</v>
      </c>
      <c r="I10" s="147">
        <v>-0.57454902526513019</v>
      </c>
      <c r="J10" s="148">
        <v>-0.10207955873677144</v>
      </c>
    </row>
    <row r="11" spans="1:10" s="20" customFormat="1" collapsed="1">
      <c r="A11" s="21">
        <v>8</v>
      </c>
      <c r="B11" s="145" t="s">
        <v>71</v>
      </c>
      <c r="C11" s="146">
        <v>39378</v>
      </c>
      <c r="D11" s="146">
        <v>39478</v>
      </c>
      <c r="E11" s="147">
        <v>-3.8281054167415007E-3</v>
      </c>
      <c r="F11" s="147">
        <v>-2.323029010337363E-2</v>
      </c>
      <c r="G11" s="147">
        <v>-0.92853761981028204</v>
      </c>
      <c r="H11" s="147">
        <v>-0.92943689198412482</v>
      </c>
      <c r="I11" s="147">
        <v>-0.97790105309900788</v>
      </c>
      <c r="J11" s="148">
        <v>-0.38212853250045109</v>
      </c>
    </row>
    <row r="12" spans="1:10" s="20" customFormat="1" collapsed="1">
      <c r="A12" s="21">
        <v>9</v>
      </c>
      <c r="B12" s="145" t="s">
        <v>65</v>
      </c>
      <c r="C12" s="146">
        <v>39413</v>
      </c>
      <c r="D12" s="146">
        <v>39589</v>
      </c>
      <c r="E12" s="147">
        <v>1.267023059369965E-2</v>
      </c>
      <c r="F12" s="147">
        <v>2.6505140813503747E-2</v>
      </c>
      <c r="G12" s="147">
        <v>9.689393021202819E-2</v>
      </c>
      <c r="H12" s="147">
        <v>0.18476424194106844</v>
      </c>
      <c r="I12" s="147">
        <v>1.1985388151659064</v>
      </c>
      <c r="J12" s="148">
        <v>0.1090130421356108</v>
      </c>
    </row>
    <row r="13" spans="1:10" s="20" customFormat="1" collapsed="1">
      <c r="A13" s="21">
        <v>10</v>
      </c>
      <c r="B13" s="72" t="s">
        <v>64</v>
      </c>
      <c r="C13" s="146">
        <v>39429</v>
      </c>
      <c r="D13" s="146">
        <v>39618</v>
      </c>
      <c r="E13" s="147">
        <v>4.5217784807358719E-3</v>
      </c>
      <c r="F13" s="147">
        <v>2.5336122085506396E-4</v>
      </c>
      <c r="G13" s="147">
        <v>-3.6278645574032375E-2</v>
      </c>
      <c r="H13" s="147">
        <v>-4.9717253769640979E-2</v>
      </c>
      <c r="I13" s="147">
        <v>-2.1987214659669463E-2</v>
      </c>
      <c r="J13" s="148">
        <v>-2.946514361234609E-3</v>
      </c>
    </row>
    <row r="14" spans="1:10" s="20" customFormat="1" collapsed="1">
      <c r="A14" s="21">
        <v>11</v>
      </c>
      <c r="B14" s="145" t="s">
        <v>69</v>
      </c>
      <c r="C14" s="146">
        <v>39429</v>
      </c>
      <c r="D14" s="146">
        <v>39651</v>
      </c>
      <c r="E14" s="147">
        <v>-4.693570619267895E-3</v>
      </c>
      <c r="F14" s="147">
        <v>-3.7439153742245712E-2</v>
      </c>
      <c r="G14" s="147">
        <v>-9.2568935477523318E-2</v>
      </c>
      <c r="H14" s="147">
        <v>-0.17994770861257847</v>
      </c>
      <c r="I14" s="147">
        <v>-0.60008166815343433</v>
      </c>
      <c r="J14" s="148">
        <v>-0.11584361646811647</v>
      </c>
    </row>
    <row r="15" spans="1:10" s="20" customFormat="1" collapsed="1">
      <c r="A15" s="21">
        <v>12</v>
      </c>
      <c r="B15" s="145" t="s">
        <v>68</v>
      </c>
      <c r="C15" s="146">
        <v>39527</v>
      </c>
      <c r="D15" s="146">
        <v>39715</v>
      </c>
      <c r="E15" s="147">
        <v>1.0769118067789796E-2</v>
      </c>
      <c r="F15" s="147">
        <v>1.9605850500792554E-2</v>
      </c>
      <c r="G15" s="147">
        <v>5.9727253159720384E-2</v>
      </c>
      <c r="H15" s="147">
        <v>0.24253417898333929</v>
      </c>
      <c r="I15" s="147">
        <v>1.5717948241205897</v>
      </c>
      <c r="J15" s="148">
        <v>0.13878136783609074</v>
      </c>
    </row>
    <row r="16" spans="1:10" s="20" customFormat="1" collapsed="1">
      <c r="A16" s="21">
        <v>13</v>
      </c>
      <c r="B16" s="145" t="s">
        <v>50</v>
      </c>
      <c r="C16" s="146">
        <v>39884</v>
      </c>
      <c r="D16" s="146">
        <v>40001</v>
      </c>
      <c r="E16" s="147">
        <v>-1.8059461258195242E-3</v>
      </c>
      <c r="F16" s="147">
        <v>-2.2895313863498856E-2</v>
      </c>
      <c r="G16" s="147">
        <v>-0.11681164261254628</v>
      </c>
      <c r="H16" s="147">
        <v>-3.5704884314338159E-2</v>
      </c>
      <c r="I16" s="147">
        <v>-0.29005598104663344</v>
      </c>
      <c r="J16" s="148">
        <v>-5.1454394362058342E-2</v>
      </c>
    </row>
    <row r="17" spans="1:11" s="20" customFormat="1" collapsed="1">
      <c r="A17" s="21">
        <v>14</v>
      </c>
      <c r="B17" s="184" t="s">
        <v>61</v>
      </c>
      <c r="C17" s="146">
        <v>40031</v>
      </c>
      <c r="D17" s="146">
        <v>40129</v>
      </c>
      <c r="E17" s="147">
        <v>-3.9541407367209569E-3</v>
      </c>
      <c r="F17" s="147">
        <v>-8.4598883569549144E-2</v>
      </c>
      <c r="G17" s="147">
        <v>-0.29377437112759075</v>
      </c>
      <c r="H17" s="147">
        <v>-0.32180159368141703</v>
      </c>
      <c r="I17" s="147">
        <v>-0.75803333192861355</v>
      </c>
      <c r="J17" s="148">
        <v>-0.20651208136234567</v>
      </c>
    </row>
    <row r="18" spans="1:11" s="20" customFormat="1" collapsed="1">
      <c r="A18" s="21">
        <v>15</v>
      </c>
      <c r="B18" s="188" t="s">
        <v>59</v>
      </c>
      <c r="C18" s="146">
        <v>40253</v>
      </c>
      <c r="D18" s="146">
        <v>40366</v>
      </c>
      <c r="E18" s="147">
        <v>4.2356023945522514E-2</v>
      </c>
      <c r="F18" s="147">
        <v>-3.8590278982374548E-2</v>
      </c>
      <c r="G18" s="147">
        <v>-0.13064770650570245</v>
      </c>
      <c r="H18" s="147">
        <v>-0.12009074674590958</v>
      </c>
      <c r="I18" s="147">
        <v>-0.37548765089725988</v>
      </c>
      <c r="J18" s="148">
        <v>-8.2251856692860392E-2</v>
      </c>
    </row>
    <row r="19" spans="1:11" s="20" customFormat="1" collapsed="1">
      <c r="A19" s="21">
        <v>16</v>
      </c>
      <c r="B19" s="145" t="s">
        <v>56</v>
      </c>
      <c r="C19" s="146">
        <v>40114</v>
      </c>
      <c r="D19" s="146">
        <v>40401</v>
      </c>
      <c r="E19" s="147">
        <v>-2.1071698249743975E-2</v>
      </c>
      <c r="F19" s="147">
        <v>-5.093900103585558E-2</v>
      </c>
      <c r="G19" s="147">
        <v>-0.14484042293272548</v>
      </c>
      <c r="H19" s="147">
        <v>-0.1189254305488695</v>
      </c>
      <c r="I19" s="147">
        <v>-0.26331038001018592</v>
      </c>
      <c r="J19" s="148">
        <v>-5.5127767273954853E-2</v>
      </c>
    </row>
    <row r="20" spans="1:11" s="20" customFormat="1" collapsed="1">
      <c r="A20" s="21">
        <v>17</v>
      </c>
      <c r="B20" s="145" t="s">
        <v>51</v>
      </c>
      <c r="C20" s="146">
        <v>40226</v>
      </c>
      <c r="D20" s="146">
        <v>40430</v>
      </c>
      <c r="E20" s="147">
        <v>8.3488567361049704E-3</v>
      </c>
      <c r="F20" s="147">
        <v>2.965340653983084E-2</v>
      </c>
      <c r="G20" s="147">
        <v>9.6923853407082206E-2</v>
      </c>
      <c r="H20" s="147">
        <v>0.24079794522710718</v>
      </c>
      <c r="I20" s="147">
        <v>1.4100945232466384</v>
      </c>
      <c r="J20" s="148">
        <v>0.18018943415576794</v>
      </c>
    </row>
    <row r="21" spans="1:11" s="20" customFormat="1">
      <c r="A21" s="21">
        <v>18</v>
      </c>
      <c r="B21" s="72" t="s">
        <v>55</v>
      </c>
      <c r="C21" s="146">
        <v>40427</v>
      </c>
      <c r="D21" s="146">
        <v>40543</v>
      </c>
      <c r="E21" s="147">
        <v>2.4580480248053149E-3</v>
      </c>
      <c r="F21" s="147">
        <v>2.2124525967711195E-2</v>
      </c>
      <c r="G21" s="147">
        <v>7.9550781642734547E-2</v>
      </c>
      <c r="H21" s="147">
        <v>0.24313701025166612</v>
      </c>
      <c r="I21" s="147">
        <v>0.92809037318151599</v>
      </c>
      <c r="J21" s="148">
        <v>0.14031668059933233</v>
      </c>
    </row>
    <row r="22" spans="1:11" s="20" customFormat="1">
      <c r="A22" s="21">
        <v>19</v>
      </c>
      <c r="B22" s="195" t="s">
        <v>60</v>
      </c>
      <c r="C22" s="146">
        <v>40444</v>
      </c>
      <c r="D22" s="146">
        <v>40638</v>
      </c>
      <c r="E22" s="147">
        <v>7.273451497243455E-3</v>
      </c>
      <c r="F22" s="147">
        <v>2.3960936236619101E-2</v>
      </c>
      <c r="G22" s="147">
        <v>9.1949479210396534E-2</v>
      </c>
      <c r="H22" s="147">
        <v>0.27897591121844267</v>
      </c>
      <c r="I22" s="147">
        <v>7.9918764348412941E-2</v>
      </c>
      <c r="J22" s="148">
        <v>1.6353858824541101E-2</v>
      </c>
    </row>
    <row r="23" spans="1:11" s="20" customFormat="1">
      <c r="A23" s="21">
        <v>20</v>
      </c>
      <c r="B23" s="72" t="s">
        <v>95</v>
      </c>
      <c r="C23" s="146">
        <v>40427</v>
      </c>
      <c r="D23" s="146">
        <v>40708</v>
      </c>
      <c r="E23" s="147">
        <v>1.8399674927127796E-2</v>
      </c>
      <c r="F23" s="147">
        <v>3.6924660521722608E-2</v>
      </c>
      <c r="G23" s="147">
        <v>0.12466252509807041</v>
      </c>
      <c r="H23" s="147">
        <v>0.30916613209604882</v>
      </c>
      <c r="I23" s="147">
        <v>1.3409797026532475</v>
      </c>
      <c r="J23" s="148">
        <v>0.20565479262560915</v>
      </c>
    </row>
    <row r="24" spans="1:11" s="20" customFormat="1" collapsed="1">
      <c r="A24" s="21">
        <v>21</v>
      </c>
      <c r="B24" s="72" t="s">
        <v>58</v>
      </c>
      <c r="C24" s="146">
        <v>41026</v>
      </c>
      <c r="D24" s="146">
        <v>41242</v>
      </c>
      <c r="E24" s="147">
        <v>-6.882914114866745E-3</v>
      </c>
      <c r="F24" s="147">
        <v>-3.3780211330802112E-2</v>
      </c>
      <c r="G24" s="147">
        <v>-5.6677246915769919E-2</v>
      </c>
      <c r="H24" s="147">
        <v>8.0254080558907814E-2</v>
      </c>
      <c r="I24" s="147">
        <v>0.32227452098071185</v>
      </c>
      <c r="J24" s="148">
        <v>9.4780797384462323E-2</v>
      </c>
    </row>
    <row r="25" spans="1:11" s="20" customFormat="1" ht="15.75" thickBot="1">
      <c r="A25" s="144"/>
      <c r="B25" s="149" t="s">
        <v>96</v>
      </c>
      <c r="C25" s="150" t="s">
        <v>7</v>
      </c>
      <c r="D25" s="150" t="s">
        <v>7</v>
      </c>
      <c r="E25" s="151">
        <f>AVERAGE(E4:E24)</f>
        <v>1.585304318226476E-3</v>
      </c>
      <c r="F25" s="151">
        <f>AVERAGE(F4:F24)</f>
        <v>-1.6202039677551881E-2</v>
      </c>
      <c r="G25" s="151">
        <f>AVERAGE(G4:G24)</f>
        <v>-9.4198683750230008E-2</v>
      </c>
      <c r="H25" s="151">
        <f>AVERAGE(H4:H24)</f>
        <v>-1.9245183544369448E-2</v>
      </c>
      <c r="I25" s="151">
        <f>AVERAGE(I4:I24)</f>
        <v>0.36150223728566638</v>
      </c>
      <c r="J25" s="150" t="s">
        <v>7</v>
      </c>
      <c r="K25" s="152"/>
    </row>
    <row r="26" spans="1:11" s="20" customFormat="1">
      <c r="A26" s="165" t="s">
        <v>97</v>
      </c>
      <c r="B26" s="165"/>
      <c r="C26" s="165"/>
      <c r="D26" s="165"/>
      <c r="E26" s="165"/>
      <c r="F26" s="165"/>
      <c r="G26" s="165"/>
      <c r="H26" s="165"/>
      <c r="I26" s="165"/>
      <c r="J26" s="165"/>
    </row>
    <row r="27" spans="1:11" s="20" customFormat="1" collapsed="1"/>
    <row r="28" spans="1:11" s="20" customFormat="1" collapsed="1"/>
    <row r="29" spans="1:11" s="20" customFormat="1" collapsed="1"/>
    <row r="30" spans="1:11" s="20" customFormat="1" collapsed="1"/>
    <row r="31" spans="1:11" s="20" customFormat="1" collapsed="1"/>
    <row r="32" spans="1:11" s="20" customFormat="1" collapsed="1"/>
    <row r="33" spans="3:8" s="20" customFormat="1" collapsed="1"/>
    <row r="34" spans="3:8" s="20" customFormat="1" collapsed="1"/>
    <row r="35" spans="3:8" s="20" customFormat="1" collapsed="1"/>
    <row r="36" spans="3:8" s="20" customFormat="1"/>
    <row r="37" spans="3:8" s="20" customFormat="1"/>
    <row r="38" spans="3:8" s="27" customFormat="1">
      <c r="C38" s="28"/>
      <c r="D38" s="28"/>
      <c r="E38" s="29"/>
      <c r="F38" s="29"/>
      <c r="G38" s="29"/>
      <c r="H38" s="29"/>
    </row>
    <row r="39" spans="3:8" s="27" customFormat="1">
      <c r="C39" s="28"/>
      <c r="D39" s="28"/>
      <c r="E39" s="29"/>
      <c r="F39" s="29"/>
      <c r="G39" s="29"/>
      <c r="H39" s="29"/>
    </row>
    <row r="40" spans="3:8" s="27" customFormat="1">
      <c r="C40" s="28"/>
      <c r="D40" s="28"/>
      <c r="E40" s="29"/>
      <c r="F40" s="29"/>
      <c r="G40" s="29"/>
      <c r="H40" s="29"/>
    </row>
    <row r="41" spans="3:8" s="27" customFormat="1">
      <c r="C41" s="28"/>
      <c r="D41" s="28"/>
      <c r="E41" s="29"/>
      <c r="F41" s="29"/>
      <c r="G41" s="29"/>
      <c r="H41" s="29"/>
    </row>
    <row r="42" spans="3:8" s="27" customFormat="1">
      <c r="C42" s="28"/>
      <c r="D42" s="28"/>
      <c r="E42" s="29"/>
      <c r="F42" s="29"/>
      <c r="G42" s="29"/>
      <c r="H42" s="29"/>
    </row>
    <row r="43" spans="3:8" s="27" customFormat="1">
      <c r="C43" s="28"/>
      <c r="D43" s="28"/>
      <c r="E43" s="29"/>
      <c r="F43" s="29"/>
      <c r="G43" s="29"/>
      <c r="H43" s="29"/>
    </row>
    <row r="44" spans="3:8" s="27" customFormat="1">
      <c r="C44" s="28"/>
      <c r="D44" s="28"/>
      <c r="E44" s="29"/>
      <c r="F44" s="29"/>
      <c r="G44" s="29"/>
      <c r="H44" s="29"/>
    </row>
    <row r="45" spans="3:8" s="27" customFormat="1">
      <c r="C45" s="28"/>
      <c r="D45" s="28"/>
      <c r="E45" s="29"/>
      <c r="F45" s="29"/>
      <c r="G45" s="29"/>
      <c r="H45" s="29"/>
    </row>
    <row r="46" spans="3:8" s="27" customFormat="1">
      <c r="C46" s="28"/>
      <c r="D46" s="28"/>
      <c r="E46" s="29"/>
      <c r="F46" s="29"/>
      <c r="G46" s="29"/>
      <c r="H46" s="29"/>
    </row>
    <row r="47" spans="3:8" s="27" customFormat="1">
      <c r="C47" s="28"/>
      <c r="D47" s="28"/>
      <c r="E47" s="29"/>
      <c r="F47" s="29"/>
      <c r="G47" s="29"/>
      <c r="H47" s="29"/>
    </row>
    <row r="48" spans="3:8" s="27" customFormat="1">
      <c r="C48" s="28"/>
      <c r="D48" s="28"/>
      <c r="E48" s="29"/>
      <c r="F48" s="29"/>
      <c r="G48" s="29"/>
      <c r="H48" s="29"/>
    </row>
    <row r="49" spans="3:8" s="27" customFormat="1">
      <c r="C49" s="28"/>
      <c r="D49" s="28"/>
      <c r="E49" s="29"/>
      <c r="F49" s="29"/>
      <c r="G49" s="29"/>
      <c r="H49" s="29"/>
    </row>
    <row r="50" spans="3:8" s="27" customFormat="1">
      <c r="C50" s="28"/>
      <c r="D50" s="28"/>
      <c r="E50" s="29"/>
      <c r="F50" s="29"/>
      <c r="G50" s="29"/>
      <c r="H50" s="29"/>
    </row>
    <row r="51" spans="3:8" s="27" customFormat="1">
      <c r="C51" s="28"/>
      <c r="D51" s="28"/>
      <c r="E51" s="29"/>
      <c r="F51" s="29"/>
      <c r="G51" s="29"/>
      <c r="H51" s="29"/>
    </row>
    <row r="52" spans="3:8" s="27" customFormat="1">
      <c r="C52" s="28"/>
      <c r="D52" s="28"/>
      <c r="E52" s="29"/>
      <c r="F52" s="29"/>
      <c r="G52" s="29"/>
      <c r="H52" s="29"/>
    </row>
    <row r="53" spans="3:8" s="27" customFormat="1">
      <c r="C53" s="28"/>
      <c r="D53" s="28"/>
      <c r="E53" s="29"/>
      <c r="F53" s="29"/>
      <c r="G53" s="29"/>
      <c r="H53" s="29"/>
    </row>
    <row r="54" spans="3:8" s="27" customFormat="1">
      <c r="C54" s="28"/>
      <c r="D54" s="28"/>
      <c r="E54" s="29"/>
      <c r="F54" s="29"/>
      <c r="G54" s="29"/>
      <c r="H54" s="29"/>
    </row>
    <row r="55" spans="3:8" s="27" customFormat="1">
      <c r="C55" s="28"/>
      <c r="D55" s="28"/>
      <c r="E55" s="29"/>
      <c r="F55" s="29"/>
      <c r="G55" s="29"/>
      <c r="H55" s="29"/>
    </row>
    <row r="56" spans="3:8" s="27" customFormat="1">
      <c r="C56" s="28"/>
      <c r="D56" s="28"/>
      <c r="E56" s="29"/>
      <c r="F56" s="29"/>
      <c r="G56" s="29"/>
      <c r="H56" s="29"/>
    </row>
    <row r="57" spans="3:8" s="27" customFormat="1">
      <c r="C57" s="28"/>
      <c r="D57" s="28"/>
      <c r="E57" s="29"/>
      <c r="F57" s="29"/>
      <c r="G57" s="29"/>
      <c r="H57" s="29"/>
    </row>
  </sheetData>
  <mergeCells count="4">
    <mergeCell ref="A1:I1"/>
    <mergeCell ref="A2:A3"/>
    <mergeCell ref="E2:J2"/>
    <mergeCell ref="A26:J26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71"/>
  <sheetViews>
    <sheetView topLeftCell="A40" zoomScale="80" workbookViewId="0">
      <selection activeCell="B71" sqref="B71"/>
    </sheetView>
  </sheetViews>
  <sheetFormatPr defaultRowHeight="14.25"/>
  <cols>
    <col min="1" max="1" width="3.85546875" style="27" customWidth="1"/>
    <col min="2" max="2" width="64.42578125" style="27" bestFit="1" customWidth="1"/>
    <col min="3" max="3" width="24.7109375" style="27" customWidth="1"/>
    <col min="4" max="4" width="24.7109375" style="39" customWidth="1"/>
    <col min="5" max="7" width="24.7109375" style="27" customWidth="1"/>
    <col min="8" max="16384" width="9.140625" style="27"/>
  </cols>
  <sheetData>
    <row r="1" spans="1:8" ht="16.5" thickBot="1">
      <c r="A1" s="166" t="s">
        <v>98</v>
      </c>
      <c r="B1" s="166"/>
      <c r="C1" s="166"/>
      <c r="D1" s="166"/>
      <c r="E1" s="166"/>
      <c r="F1" s="166"/>
      <c r="G1" s="166"/>
    </row>
    <row r="2" spans="1:8" ht="15.75" customHeight="1" thickBot="1">
      <c r="A2" s="190" t="s">
        <v>99</v>
      </c>
      <c r="B2" s="90"/>
      <c r="C2" s="167" t="s">
        <v>100</v>
      </c>
      <c r="D2" s="168"/>
      <c r="E2" s="167" t="s">
        <v>101</v>
      </c>
      <c r="F2" s="168"/>
      <c r="G2" s="91"/>
    </row>
    <row r="3" spans="1:8" ht="45.75" thickBot="1">
      <c r="A3" s="164"/>
      <c r="B3" s="196" t="s">
        <v>86</v>
      </c>
      <c r="C3" s="40" t="s">
        <v>102</v>
      </c>
      <c r="D3" s="33" t="s">
        <v>103</v>
      </c>
      <c r="E3" s="33" t="s">
        <v>104</v>
      </c>
      <c r="F3" s="33" t="s">
        <v>103</v>
      </c>
      <c r="G3" s="197" t="s">
        <v>105</v>
      </c>
    </row>
    <row r="4" spans="1:8" ht="15" customHeight="1">
      <c r="A4" s="21">
        <v>1</v>
      </c>
      <c r="B4" s="198" t="s">
        <v>95</v>
      </c>
      <c r="C4" s="36">
        <v>853.32159999999953</v>
      </c>
      <c r="D4" s="96">
        <v>0.20011950910550372</v>
      </c>
      <c r="E4" s="37">
        <v>331</v>
      </c>
      <c r="F4" s="96">
        <v>0.1784366576819407</v>
      </c>
      <c r="G4" s="38">
        <v>758.06099816172514</v>
      </c>
      <c r="H4" s="51"/>
    </row>
    <row r="5" spans="1:8" ht="14.25" customHeight="1">
      <c r="A5" s="21">
        <v>2</v>
      </c>
      <c r="B5" s="199" t="s">
        <v>106</v>
      </c>
      <c r="C5" s="36">
        <v>201.73414999999991</v>
      </c>
      <c r="D5" s="96">
        <v>7.086903643732094E-2</v>
      </c>
      <c r="E5" s="37">
        <v>101</v>
      </c>
      <c r="F5" s="96">
        <v>6.824324324324324E-2</v>
      </c>
      <c r="G5" s="38">
        <v>192.14381672972948</v>
      </c>
      <c r="H5" s="51"/>
    </row>
    <row r="6" spans="1:8">
      <c r="A6" s="21">
        <v>3</v>
      </c>
      <c r="B6" s="35" t="s">
        <v>51</v>
      </c>
      <c r="C6" s="36">
        <v>25.322810000000057</v>
      </c>
      <c r="D6" s="96">
        <v>8.3488567361108042E-3</v>
      </c>
      <c r="E6" s="37">
        <v>0</v>
      </c>
      <c r="F6" s="96">
        <v>0</v>
      </c>
      <c r="G6" s="38">
        <v>0</v>
      </c>
    </row>
    <row r="7" spans="1:8">
      <c r="A7" s="21">
        <v>4</v>
      </c>
      <c r="B7" s="200" t="s">
        <v>57</v>
      </c>
      <c r="C7" s="36">
        <v>19.643439999999941</v>
      </c>
      <c r="D7" s="96">
        <v>8.0038249627666039E-3</v>
      </c>
      <c r="E7" s="37">
        <v>0</v>
      </c>
      <c r="F7" s="96">
        <v>0</v>
      </c>
      <c r="G7" s="38">
        <v>0</v>
      </c>
    </row>
    <row r="8" spans="1:8">
      <c r="A8" s="21">
        <v>5</v>
      </c>
      <c r="B8" s="72" t="s">
        <v>64</v>
      </c>
      <c r="C8" s="36">
        <v>4.2043399999999673</v>
      </c>
      <c r="D8" s="96">
        <v>4.5217784807357834E-3</v>
      </c>
      <c r="E8" s="37">
        <v>0</v>
      </c>
      <c r="F8" s="96">
        <v>0</v>
      </c>
      <c r="G8" s="38">
        <v>0</v>
      </c>
    </row>
    <row r="9" spans="1:8">
      <c r="A9" s="21">
        <v>6</v>
      </c>
      <c r="B9" s="35" t="s">
        <v>66</v>
      </c>
      <c r="C9" s="36">
        <v>-0.18900000000000003</v>
      </c>
      <c r="D9" s="96">
        <v>-2.455080088408744E-4</v>
      </c>
      <c r="E9" s="37">
        <v>0</v>
      </c>
      <c r="F9" s="96">
        <v>0</v>
      </c>
      <c r="G9" s="38">
        <v>0</v>
      </c>
    </row>
    <row r="10" spans="1:8">
      <c r="A10" s="21">
        <v>7</v>
      </c>
      <c r="B10" s="35" t="s">
        <v>0</v>
      </c>
      <c r="C10" s="36">
        <v>-0.63301000000000929</v>
      </c>
      <c r="D10" s="96">
        <v>-3.8281054167040897E-3</v>
      </c>
      <c r="E10" s="37">
        <v>0</v>
      </c>
      <c r="F10" s="96">
        <v>0</v>
      </c>
      <c r="G10" s="38">
        <v>0</v>
      </c>
      <c r="H10" s="51"/>
    </row>
    <row r="11" spans="1:8">
      <c r="A11" s="21">
        <v>8</v>
      </c>
      <c r="B11" s="35" t="s">
        <v>69</v>
      </c>
      <c r="C11" s="36">
        <v>-2.1140899999999672</v>
      </c>
      <c r="D11" s="96">
        <v>-4.6935706192677814E-3</v>
      </c>
      <c r="E11" s="37">
        <v>0</v>
      </c>
      <c r="F11" s="96">
        <v>0</v>
      </c>
      <c r="G11" s="38">
        <v>0</v>
      </c>
    </row>
    <row r="12" spans="1:8">
      <c r="A12" s="21">
        <v>9</v>
      </c>
      <c r="B12" s="72" t="s">
        <v>58</v>
      </c>
      <c r="C12" s="36">
        <v>-13.343959900000133</v>
      </c>
      <c r="D12" s="96">
        <v>-6.8829141148687564E-3</v>
      </c>
      <c r="E12" s="37">
        <v>0</v>
      </c>
      <c r="F12" s="96">
        <v>0</v>
      </c>
      <c r="G12" s="38">
        <v>0</v>
      </c>
    </row>
    <row r="13" spans="1:8">
      <c r="A13" s="21">
        <v>10</v>
      </c>
      <c r="B13" s="184" t="s">
        <v>63</v>
      </c>
      <c r="C13" s="36">
        <v>-15.103209999999963</v>
      </c>
      <c r="D13" s="96">
        <v>-1.5432739735792025E-2</v>
      </c>
      <c r="E13" s="37">
        <v>0</v>
      </c>
      <c r="F13" s="96">
        <v>0</v>
      </c>
      <c r="G13" s="38">
        <v>0</v>
      </c>
    </row>
    <row r="14" spans="1:8">
      <c r="A14" s="21">
        <v>11</v>
      </c>
      <c r="B14" s="35" t="s">
        <v>56</v>
      </c>
      <c r="C14" s="36">
        <v>-62.272185200000173</v>
      </c>
      <c r="D14" s="96">
        <v>-2.1071698249742764E-2</v>
      </c>
      <c r="E14" s="37">
        <v>0</v>
      </c>
      <c r="F14" s="96">
        <v>0</v>
      </c>
      <c r="G14" s="38">
        <v>0</v>
      </c>
    </row>
    <row r="15" spans="1:8">
      <c r="A15" s="21">
        <v>12</v>
      </c>
      <c r="B15" s="72" t="s">
        <v>70</v>
      </c>
      <c r="C15" s="36">
        <v>-1.6387199999999722</v>
      </c>
      <c r="D15" s="96">
        <v>-4.1042573288557717E-3</v>
      </c>
      <c r="E15" s="37">
        <v>-1</v>
      </c>
      <c r="F15" s="96">
        <v>-5.3219797764768491E-4</v>
      </c>
      <c r="G15" s="38">
        <v>-0.21255740840873288</v>
      </c>
    </row>
    <row r="16" spans="1:8">
      <c r="A16" s="21">
        <v>13</v>
      </c>
      <c r="B16" s="35" t="s">
        <v>62</v>
      </c>
      <c r="C16" s="36">
        <v>-7.745630000000121</v>
      </c>
      <c r="D16" s="96">
        <v>-7.0482591037606904E-3</v>
      </c>
      <c r="E16" s="37">
        <v>-70</v>
      </c>
      <c r="F16" s="96">
        <v>-2.7218290691344584E-3</v>
      </c>
      <c r="G16" s="38">
        <v>-2.9815063690799897</v>
      </c>
    </row>
    <row r="17" spans="1:8">
      <c r="A17" s="21">
        <v>14</v>
      </c>
      <c r="B17" s="35" t="s">
        <v>67</v>
      </c>
      <c r="C17" s="36">
        <v>-20.130040000000037</v>
      </c>
      <c r="D17" s="96">
        <v>-3.1074657387532095E-2</v>
      </c>
      <c r="E17" s="37">
        <v>-9</v>
      </c>
      <c r="F17" s="96">
        <v>-6.7014147431124346E-3</v>
      </c>
      <c r="G17" s="38">
        <v>-4.2145936485480533</v>
      </c>
    </row>
    <row r="18" spans="1:8">
      <c r="A18" s="21">
        <v>15</v>
      </c>
      <c r="B18" s="35" t="s">
        <v>59</v>
      </c>
      <c r="C18" s="36">
        <v>66.092929999999939</v>
      </c>
      <c r="D18" s="96">
        <v>3.8207835398068185E-2</v>
      </c>
      <c r="E18" s="37">
        <v>-11490</v>
      </c>
      <c r="F18" s="96">
        <v>-3.9796273558683915E-3</v>
      </c>
      <c r="G18" s="38">
        <v>-6.8779439309590105</v>
      </c>
    </row>
    <row r="19" spans="1:8">
      <c r="A19" s="21">
        <v>16</v>
      </c>
      <c r="B19" s="201" t="s">
        <v>50</v>
      </c>
      <c r="C19" s="36">
        <v>-27.300509999999775</v>
      </c>
      <c r="D19" s="96">
        <v>-8.2142109700157687E-3</v>
      </c>
      <c r="E19" s="37">
        <v>-30</v>
      </c>
      <c r="F19" s="96">
        <v>-6.4198587631072116E-3</v>
      </c>
      <c r="G19" s="38">
        <v>-21.300530729724056</v>
      </c>
    </row>
    <row r="20" spans="1:8">
      <c r="A20" s="21">
        <v>17</v>
      </c>
      <c r="B20" s="72" t="s">
        <v>48</v>
      </c>
      <c r="C20" s="36">
        <v>137.97403599999845</v>
      </c>
      <c r="D20" s="96">
        <v>6.5468258342703438E-3</v>
      </c>
      <c r="E20" s="37">
        <v>-119</v>
      </c>
      <c r="F20" s="96">
        <v>-2.2878015956935499E-3</v>
      </c>
      <c r="G20" s="38">
        <v>-48.14896092082958</v>
      </c>
    </row>
    <row r="21" spans="1:8">
      <c r="A21" s="21">
        <v>18</v>
      </c>
      <c r="B21" s="35" t="s">
        <v>61</v>
      </c>
      <c r="C21" s="36">
        <v>-103.18721999999998</v>
      </c>
      <c r="D21" s="96">
        <v>-8.2448408649707886E-2</v>
      </c>
      <c r="E21" s="37">
        <v>-4060</v>
      </c>
      <c r="F21" s="96">
        <v>-7.8805877443273359E-2</v>
      </c>
      <c r="G21" s="38">
        <v>-95.532766160057491</v>
      </c>
    </row>
    <row r="22" spans="1:8" ht="13.5" customHeight="1">
      <c r="A22" s="21">
        <v>19</v>
      </c>
      <c r="B22" s="72" t="s">
        <v>65</v>
      </c>
      <c r="C22" s="36">
        <v>-103.45651000000001</v>
      </c>
      <c r="D22" s="96">
        <v>-0.10032244776722127</v>
      </c>
      <c r="E22" s="37">
        <v>-53</v>
      </c>
      <c r="F22" s="96">
        <v>-0.11157894736842106</v>
      </c>
      <c r="G22" s="38">
        <v>-115.71078728940412</v>
      </c>
    </row>
    <row r="23" spans="1:8">
      <c r="A23" s="21">
        <v>20</v>
      </c>
      <c r="B23" s="35" t="s">
        <v>68</v>
      </c>
      <c r="C23" s="36">
        <v>-139.57767999999999</v>
      </c>
      <c r="D23" s="96">
        <v>-0.21428494337697221</v>
      </c>
      <c r="E23" s="37">
        <v>-57</v>
      </c>
      <c r="F23" s="96">
        <v>-0.22265625</v>
      </c>
      <c r="G23" s="38">
        <v>-145.13980582031249</v>
      </c>
    </row>
    <row r="24" spans="1:8">
      <c r="A24" s="21">
        <v>21</v>
      </c>
      <c r="B24" s="35" t="s">
        <v>60</v>
      </c>
      <c r="C24" s="36">
        <v>-326.16917000000018</v>
      </c>
      <c r="D24" s="96">
        <v>-0.16939199239008038</v>
      </c>
      <c r="E24" s="37">
        <v>-315</v>
      </c>
      <c r="F24" s="96">
        <v>-0.17538975501113585</v>
      </c>
      <c r="G24" s="38">
        <v>-335.0277246825076</v>
      </c>
    </row>
    <row r="25" spans="1:8" ht="15.75" thickBot="1">
      <c r="A25" s="89"/>
      <c r="B25" s="92" t="s">
        <v>72</v>
      </c>
      <c r="C25" s="93">
        <v>485.43237089999758</v>
      </c>
      <c r="D25" s="97">
        <v>9.0028208858140453E-3</v>
      </c>
      <c r="E25" s="94">
        <v>-15772</v>
      </c>
      <c r="F25" s="97">
        <v>-5.1378575928687628E-3</v>
      </c>
      <c r="G25" s="95">
        <v>175.05763793162339</v>
      </c>
      <c r="H25" s="51"/>
    </row>
    <row r="26" spans="1:8">
      <c r="B26" s="66"/>
      <c r="C26" s="67"/>
      <c r="D26" s="68"/>
      <c r="E26" s="69"/>
      <c r="F26" s="68"/>
      <c r="G26" s="67"/>
      <c r="H26" s="51"/>
    </row>
    <row r="45" spans="2:5" ht="15">
      <c r="B45" s="58"/>
      <c r="C45" s="59"/>
      <c r="D45" s="60"/>
      <c r="E45" s="61"/>
    </row>
    <row r="46" spans="2:5" ht="15">
      <c r="B46" s="58"/>
      <c r="C46" s="59"/>
      <c r="D46" s="60"/>
      <c r="E46" s="61"/>
    </row>
    <row r="47" spans="2:5" ht="15">
      <c r="B47" s="58"/>
      <c r="C47" s="59"/>
      <c r="D47" s="60"/>
      <c r="E47" s="61"/>
    </row>
    <row r="48" spans="2:5" ht="15">
      <c r="B48" s="58"/>
      <c r="C48" s="59"/>
      <c r="D48" s="60"/>
      <c r="E48" s="61"/>
    </row>
    <row r="49" spans="2:6" ht="15">
      <c r="B49" s="58"/>
      <c r="C49" s="59"/>
      <c r="D49" s="60"/>
      <c r="E49" s="61"/>
    </row>
    <row r="50" spans="2:6" ht="15">
      <c r="B50" s="58"/>
      <c r="C50" s="59"/>
      <c r="D50" s="60"/>
      <c r="E50" s="61"/>
    </row>
    <row r="51" spans="2:6" ht="15.75" thickBot="1">
      <c r="B51" s="79"/>
      <c r="C51" s="79"/>
      <c r="D51" s="79"/>
      <c r="E51" s="79"/>
    </row>
    <row r="54" spans="2:6" ht="14.25" customHeight="1"/>
    <row r="55" spans="2:6">
      <c r="F55" s="51"/>
    </row>
    <row r="57" spans="2:6">
      <c r="F57"/>
    </row>
    <row r="58" spans="2:6">
      <c r="F58"/>
    </row>
    <row r="59" spans="2:6" ht="30.75" thickBot="1">
      <c r="B59" s="40" t="s">
        <v>86</v>
      </c>
      <c r="C59" s="33" t="s">
        <v>107</v>
      </c>
      <c r="D59" s="33" t="s">
        <v>108</v>
      </c>
      <c r="E59" s="34" t="s">
        <v>109</v>
      </c>
      <c r="F59"/>
    </row>
    <row r="60" spans="2:6">
      <c r="B60" s="35" t="str">
        <f t="shared" ref="B60:D64" si="0">B4</f>
        <v xml:space="preserve">UNIVER.UA/Myhailo Grushevskyi: Fond Derzhavnyh Paperiv   </v>
      </c>
      <c r="C60" s="36">
        <f t="shared" si="0"/>
        <v>853.32159999999953</v>
      </c>
      <c r="D60" s="96">
        <f t="shared" si="0"/>
        <v>0.20011950910550372</v>
      </c>
      <c r="E60" s="38">
        <f>G4</f>
        <v>758.06099816172514</v>
      </c>
    </row>
    <row r="61" spans="2:6">
      <c r="B61" s="35" t="str">
        <f t="shared" si="0"/>
        <v>UNIVER.UA/Taras Shevchenko: Fond Zaoshchadzhen</v>
      </c>
      <c r="C61" s="36">
        <f t="shared" si="0"/>
        <v>201.73414999999991</v>
      </c>
      <c r="D61" s="96">
        <f t="shared" si="0"/>
        <v>7.086903643732094E-2</v>
      </c>
      <c r="E61" s="38">
        <f>G5</f>
        <v>192.14381672972948</v>
      </c>
    </row>
    <row r="62" spans="2:6">
      <c r="B62" s="35" t="str">
        <f t="shared" si="0"/>
        <v>Altus – Depozyt</v>
      </c>
      <c r="C62" s="36">
        <f t="shared" si="0"/>
        <v>25.322810000000057</v>
      </c>
      <c r="D62" s="96">
        <f t="shared" si="0"/>
        <v>8.3488567361108042E-3</v>
      </c>
      <c r="E62" s="38">
        <f>G6</f>
        <v>0</v>
      </c>
    </row>
    <row r="63" spans="2:6">
      <c r="B63" s="35" t="str">
        <f t="shared" si="0"/>
        <v>Altus – Zbalansovanyi</v>
      </c>
      <c r="C63" s="36">
        <f t="shared" si="0"/>
        <v>19.643439999999941</v>
      </c>
      <c r="D63" s="96">
        <f t="shared" si="0"/>
        <v>8.0038249627666039E-3</v>
      </c>
      <c r="E63" s="38">
        <f>G7</f>
        <v>0</v>
      </c>
    </row>
    <row r="64" spans="2:6">
      <c r="B64" s="122" t="str">
        <f t="shared" si="0"/>
        <v>TASK Resurs</v>
      </c>
      <c r="C64" s="123">
        <f t="shared" si="0"/>
        <v>4.2043399999999673</v>
      </c>
      <c r="D64" s="124">
        <f t="shared" si="0"/>
        <v>4.5217784807357834E-3</v>
      </c>
      <c r="E64" s="125">
        <f>G8</f>
        <v>0</v>
      </c>
    </row>
    <row r="65" spans="2:5">
      <c r="B65" s="118" t="str">
        <f t="shared" ref="B65:D68" si="1">B20</f>
        <v>KINTO-Klasychnyi</v>
      </c>
      <c r="C65" s="119">
        <f t="shared" si="1"/>
        <v>137.97403599999845</v>
      </c>
      <c r="D65" s="120">
        <f t="shared" si="1"/>
        <v>6.5468258342703438E-3</v>
      </c>
      <c r="E65" s="121">
        <f>G20</f>
        <v>-48.14896092082958</v>
      </c>
    </row>
    <row r="66" spans="2:5">
      <c r="B66" s="118" t="str">
        <f t="shared" si="1"/>
        <v>Argentum</v>
      </c>
      <c r="C66" s="119">
        <f t="shared" si="1"/>
        <v>-103.18721999999998</v>
      </c>
      <c r="D66" s="120">
        <f t="shared" si="1"/>
        <v>-8.2448408649707886E-2</v>
      </c>
      <c r="E66" s="121">
        <f>G21</f>
        <v>-95.532766160057491</v>
      </c>
    </row>
    <row r="67" spans="2:5">
      <c r="B67" s="118" t="str">
        <f t="shared" si="1"/>
        <v xml:space="preserve">OTP Klasychnyi </v>
      </c>
      <c r="C67" s="119">
        <f t="shared" si="1"/>
        <v>-103.45651000000001</v>
      </c>
      <c r="D67" s="120">
        <f t="shared" si="1"/>
        <v>-0.10032244776722127</v>
      </c>
      <c r="E67" s="121">
        <f>G22</f>
        <v>-115.71078728940412</v>
      </c>
    </row>
    <row r="68" spans="2:5">
      <c r="B68" s="118" t="str">
        <f t="shared" si="1"/>
        <v>Altus-Strategichnyi</v>
      </c>
      <c r="C68" s="119">
        <f t="shared" si="1"/>
        <v>-139.57767999999999</v>
      </c>
      <c r="D68" s="120">
        <f t="shared" si="1"/>
        <v>-0.21428494337697221</v>
      </c>
      <c r="E68" s="121">
        <f>G23</f>
        <v>-145.13980582031249</v>
      </c>
    </row>
    <row r="69" spans="2:5">
      <c r="B69" s="118" t="str">
        <f>B24</f>
        <v>VSI</v>
      </c>
      <c r="C69" s="119">
        <f>C24</f>
        <v>-326.16917000000018</v>
      </c>
      <c r="D69" s="120">
        <f>D24</f>
        <v>-0.16939199239008038</v>
      </c>
      <c r="E69" s="121">
        <f>G24</f>
        <v>-335.0277246825076</v>
      </c>
    </row>
    <row r="70" spans="2:5">
      <c r="B70" s="132" t="s">
        <v>74</v>
      </c>
      <c r="C70" s="133">
        <f>C25-SUM(C60:C69)</f>
        <v>-84.377425100000153</v>
      </c>
      <c r="D70" s="134"/>
      <c r="E70" s="133">
        <f>G25-SUM(E60:E69)</f>
        <v>-35.587132086719862</v>
      </c>
    </row>
    <row r="71" spans="2:5" ht="15">
      <c r="B71" s="130" t="s">
        <v>72</v>
      </c>
      <c r="C71" s="131">
        <f>SUM(C60:C70)</f>
        <v>485.43237089999758</v>
      </c>
      <c r="D71" s="131"/>
      <c r="E71" s="131">
        <f>SUM(E60:E70)</f>
        <v>175.05763793162339</v>
      </c>
    </row>
  </sheetData>
  <mergeCells count="4"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11"/>
  <sheetViews>
    <sheetView topLeftCell="A10" zoomScale="80" workbookViewId="0">
      <selection activeCell="A59" sqref="A59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4" t="s">
        <v>86</v>
      </c>
      <c r="B1" s="65" t="s">
        <v>110</v>
      </c>
      <c r="C1" s="10"/>
    </row>
    <row r="2" spans="1:3" ht="14.25">
      <c r="A2" s="35" t="s">
        <v>67</v>
      </c>
      <c r="B2" s="140">
        <v>-2.4537679813694924E-2</v>
      </c>
      <c r="C2" s="10"/>
    </row>
    <row r="3" spans="1:3" ht="14.25">
      <c r="A3" s="35" t="s">
        <v>56</v>
      </c>
      <c r="B3" s="141">
        <v>-2.1071698249743975E-2</v>
      </c>
      <c r="C3" s="10"/>
    </row>
    <row r="4" spans="1:3" ht="14.25">
      <c r="A4" s="184" t="s">
        <v>63</v>
      </c>
      <c r="B4" s="141">
        <v>-1.5432739735768641E-2</v>
      </c>
      <c r="C4" s="10"/>
    </row>
    <row r="5" spans="1:3" ht="14.25">
      <c r="A5" s="184" t="s">
        <v>58</v>
      </c>
      <c r="B5" s="142">
        <v>-6.882914114866745E-3</v>
      </c>
      <c r="C5" s="10"/>
    </row>
    <row r="6" spans="1:3" ht="14.25">
      <c r="A6" s="35" t="s">
        <v>69</v>
      </c>
      <c r="B6" s="141">
        <v>-4.693570619267895E-3</v>
      </c>
      <c r="C6" s="10"/>
    </row>
    <row r="7" spans="1:3" ht="14.25">
      <c r="A7" s="136" t="s">
        <v>111</v>
      </c>
      <c r="B7" s="141">
        <v>-4.3382379768428514E-3</v>
      </c>
      <c r="C7" s="10"/>
    </row>
    <row r="8" spans="1:3" ht="14.25">
      <c r="A8" s="184" t="s">
        <v>61</v>
      </c>
      <c r="B8" s="141">
        <v>-3.9541407367209569E-3</v>
      </c>
      <c r="C8" s="10"/>
    </row>
    <row r="9" spans="1:3" ht="14.25">
      <c r="A9" s="35" t="s">
        <v>71</v>
      </c>
      <c r="B9" s="142">
        <v>-3.8281054167415007E-3</v>
      </c>
      <c r="C9" s="10"/>
    </row>
    <row r="10" spans="1:3" ht="14.25">
      <c r="A10" s="35" t="s">
        <v>70</v>
      </c>
      <c r="B10" s="141">
        <v>-3.5739614062523239E-3</v>
      </c>
      <c r="C10" s="10"/>
    </row>
    <row r="11" spans="1:3" ht="14.25">
      <c r="A11" s="201" t="s">
        <v>50</v>
      </c>
      <c r="B11" s="141">
        <v>-1.8059461258195242E-3</v>
      </c>
      <c r="C11" s="10"/>
    </row>
    <row r="12" spans="1:3" ht="14.25">
      <c r="A12" s="202" t="s">
        <v>66</v>
      </c>
      <c r="B12" s="141">
        <v>-2.4550800884592938E-4</v>
      </c>
      <c r="C12" s="10"/>
    </row>
    <row r="13" spans="1:3" ht="15">
      <c r="A13" s="203" t="s">
        <v>112</v>
      </c>
      <c r="B13" s="141">
        <v>2.4580480248053149E-3</v>
      </c>
      <c r="C13" s="10"/>
    </row>
    <row r="14" spans="1:3" ht="14.25">
      <c r="A14" s="72" t="s">
        <v>64</v>
      </c>
      <c r="B14" s="141">
        <v>4.5217784807358719E-3</v>
      </c>
      <c r="C14" s="10"/>
    </row>
    <row r="15" spans="1:3" ht="14.25">
      <c r="A15" s="184" t="s">
        <v>60</v>
      </c>
      <c r="B15" s="141">
        <v>7.273451497243455E-3</v>
      </c>
      <c r="C15" s="10"/>
    </row>
    <row r="16" spans="1:3" ht="14.25">
      <c r="A16" s="200" t="s">
        <v>57</v>
      </c>
      <c r="B16" s="141">
        <v>8.0038249627925051E-3</v>
      </c>
      <c r="C16" s="10"/>
    </row>
    <row r="17" spans="1:3" ht="14.25">
      <c r="A17" s="35" t="s">
        <v>51</v>
      </c>
      <c r="B17" s="141">
        <v>8.3488567361049704E-3</v>
      </c>
      <c r="C17" s="10"/>
    </row>
    <row r="18" spans="1:3" ht="14.25">
      <c r="A18" s="135" t="s">
        <v>113</v>
      </c>
      <c r="B18" s="141">
        <v>8.854885651499389E-3</v>
      </c>
      <c r="C18" s="10"/>
    </row>
    <row r="19" spans="1:3" ht="14.25">
      <c r="A19" s="35" t="s">
        <v>68</v>
      </c>
      <c r="B19" s="141">
        <v>1.0769118067789796E-2</v>
      </c>
      <c r="C19" s="10"/>
    </row>
    <row r="20" spans="1:3" ht="14.25">
      <c r="A20" s="72" t="s">
        <v>65</v>
      </c>
      <c r="B20" s="141">
        <v>1.267023059369965E-2</v>
      </c>
      <c r="C20" s="10"/>
    </row>
    <row r="21" spans="1:3" ht="14.25">
      <c r="A21" s="198" t="s">
        <v>95</v>
      </c>
      <c r="B21" s="141">
        <v>1.8399674927127796E-2</v>
      </c>
      <c r="C21" s="10"/>
    </row>
    <row r="22" spans="1:3" ht="14.25">
      <c r="A22" s="72" t="s">
        <v>59</v>
      </c>
      <c r="B22" s="141">
        <v>4.2356023945522514E-2</v>
      </c>
      <c r="C22" s="10"/>
    </row>
    <row r="23" spans="1:3" ht="14.25">
      <c r="A23" s="178" t="s">
        <v>114</v>
      </c>
      <c r="B23" s="140">
        <v>1.585304318226476E-3</v>
      </c>
      <c r="C23" s="10"/>
    </row>
    <row r="24" spans="1:3" ht="14.25">
      <c r="A24" s="145" t="s">
        <v>20</v>
      </c>
      <c r="B24" s="140">
        <v>-4.2349097306580763E-2</v>
      </c>
      <c r="C24" s="10"/>
    </row>
    <row r="25" spans="1:3" ht="14.25">
      <c r="A25" s="145" t="s">
        <v>19</v>
      </c>
      <c r="B25" s="140">
        <v>-2.8887275074639063E-2</v>
      </c>
      <c r="C25" s="56"/>
    </row>
    <row r="26" spans="1:3" ht="14.25">
      <c r="A26" s="145" t="s">
        <v>115</v>
      </c>
      <c r="B26" s="140">
        <v>4.368964315133228E-2</v>
      </c>
      <c r="C26" s="9"/>
    </row>
    <row r="27" spans="1:3" ht="14.25">
      <c r="A27" s="145" t="s">
        <v>116</v>
      </c>
      <c r="B27" s="140">
        <v>1.0638504875894572E-2</v>
      </c>
      <c r="C27" s="75"/>
    </row>
    <row r="28" spans="1:3" ht="14.25">
      <c r="A28" s="145" t="s">
        <v>117</v>
      </c>
      <c r="B28" s="140">
        <v>1.7260273972602738E-2</v>
      </c>
      <c r="C28" s="10"/>
    </row>
    <row r="29" spans="1:3" ht="15" thickBot="1">
      <c r="A29" s="204" t="s">
        <v>118</v>
      </c>
      <c r="B29" s="143">
        <v>2.3698629432629126E-3</v>
      </c>
      <c r="C29" s="10"/>
    </row>
    <row r="30" spans="1:3">
      <c r="B30" s="10"/>
      <c r="C30" s="10"/>
    </row>
    <row r="31" spans="1:3">
      <c r="C31" s="10"/>
    </row>
    <row r="32" spans="1:3">
      <c r="B32" s="10"/>
      <c r="C32" s="10"/>
    </row>
    <row r="33" spans="2:3">
      <c r="C33" s="10"/>
    </row>
    <row r="34" spans="2:3">
      <c r="B34" s="10"/>
    </row>
    <row r="35" spans="2:3">
      <c r="B35" s="10"/>
    </row>
    <row r="36" spans="2:3">
      <c r="B36" s="10"/>
    </row>
    <row r="37" spans="2:3">
      <c r="B37" s="10"/>
    </row>
    <row r="38" spans="2:3">
      <c r="B38" s="10"/>
    </row>
    <row r="39" spans="2:3">
      <c r="B39" s="10"/>
    </row>
    <row r="40" spans="2:3">
      <c r="B40" s="10"/>
    </row>
    <row r="41" spans="2:3">
      <c r="B41" s="10"/>
    </row>
    <row r="42" spans="2:3">
      <c r="B42" s="10"/>
    </row>
    <row r="43" spans="2:3">
      <c r="B43" s="10"/>
    </row>
    <row r="44" spans="2:3">
      <c r="B44" s="10"/>
    </row>
    <row r="45" spans="2:3">
      <c r="B45" s="10"/>
    </row>
    <row r="46" spans="2:3">
      <c r="B46" s="10"/>
    </row>
    <row r="47" spans="2:3">
      <c r="B47" s="10"/>
    </row>
    <row r="48" spans="2:3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  <row r="106" spans="2:2">
      <c r="B106" s="10"/>
    </row>
    <row r="107" spans="2:2">
      <c r="B107" s="10"/>
    </row>
    <row r="108" spans="2:2">
      <c r="B108" s="10"/>
    </row>
    <row r="109" spans="2:2">
      <c r="B109" s="10"/>
    </row>
    <row r="110" spans="2:2">
      <c r="B110" s="10"/>
    </row>
    <row r="111" spans="2:2">
      <c r="B111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9"/>
  <sheetViews>
    <sheetView zoomScale="80" workbookViewId="0">
      <selection activeCell="I7" sqref="I7:I8"/>
    </sheetView>
  </sheetViews>
  <sheetFormatPr defaultRowHeight="14.25"/>
  <cols>
    <col min="1" max="1" width="4.7109375" style="29" customWidth="1"/>
    <col min="2" max="2" width="48.85546875" style="27" bestFit="1" customWidth="1"/>
    <col min="3" max="4" width="12.7109375" style="29" customWidth="1"/>
    <col min="5" max="5" width="16.7109375" style="39" customWidth="1"/>
    <col min="6" max="6" width="14.7109375" style="44" customWidth="1"/>
    <col min="7" max="7" width="14.7109375" style="39" customWidth="1"/>
    <col min="8" max="8" width="12.7109375" style="44" customWidth="1"/>
    <col min="9" max="9" width="47.85546875" style="27" bestFit="1" customWidth="1"/>
    <col min="10" max="10" width="34.7109375" style="27" customWidth="1"/>
    <col min="11" max="20" width="4.7109375" style="27" customWidth="1"/>
    <col min="21" max="16384" width="9.140625" style="27"/>
  </cols>
  <sheetData>
    <row r="1" spans="1:13" s="41" customFormat="1" ht="16.5" thickBot="1">
      <c r="A1" s="157" t="s">
        <v>119</v>
      </c>
      <c r="B1" s="157"/>
      <c r="C1" s="157"/>
      <c r="D1" s="157"/>
      <c r="E1" s="157"/>
      <c r="F1" s="157"/>
      <c r="G1" s="157"/>
      <c r="H1" s="157"/>
      <c r="I1" s="157"/>
      <c r="J1" s="157"/>
      <c r="K1" s="13"/>
      <c r="L1" s="14"/>
      <c r="M1" s="14"/>
    </row>
    <row r="2" spans="1:13" ht="45.75" thickBot="1">
      <c r="A2" s="15" t="s">
        <v>99</v>
      </c>
      <c r="B2" s="15" t="s">
        <v>86</v>
      </c>
      <c r="C2" s="42" t="s">
        <v>120</v>
      </c>
      <c r="D2" s="42" t="s">
        <v>121</v>
      </c>
      <c r="E2" s="42" t="s">
        <v>42</v>
      </c>
      <c r="F2" s="42" t="s">
        <v>43</v>
      </c>
      <c r="G2" s="42" t="s">
        <v>44</v>
      </c>
      <c r="H2" s="42" t="s">
        <v>45</v>
      </c>
      <c r="I2" s="17" t="s">
        <v>46</v>
      </c>
      <c r="J2" s="18" t="s">
        <v>47</v>
      </c>
    </row>
    <row r="3" spans="1:13">
      <c r="A3" s="21">
        <v>1</v>
      </c>
      <c r="B3" s="72" t="s">
        <v>122</v>
      </c>
      <c r="C3" s="206" t="s">
        <v>128</v>
      </c>
      <c r="D3" s="207" t="s">
        <v>129</v>
      </c>
      <c r="E3" s="84">
        <v>8778824.8200000003</v>
      </c>
      <c r="F3" s="85">
        <v>32163</v>
      </c>
      <c r="G3" s="84">
        <v>272.94794701986757</v>
      </c>
      <c r="H3" s="50">
        <v>100</v>
      </c>
      <c r="I3" s="187" t="s">
        <v>131</v>
      </c>
      <c r="J3" s="86" t="s">
        <v>8</v>
      </c>
    </row>
    <row r="4" spans="1:13" ht="14.25" customHeight="1">
      <c r="A4" s="21">
        <v>2</v>
      </c>
      <c r="B4" s="184" t="s">
        <v>123</v>
      </c>
      <c r="C4" s="206" t="s">
        <v>128</v>
      </c>
      <c r="D4" s="207" t="s">
        <v>129</v>
      </c>
      <c r="E4" s="84">
        <v>2363082.5</v>
      </c>
      <c r="F4" s="85">
        <v>44741</v>
      </c>
      <c r="G4" s="84">
        <v>52.816935249547392</v>
      </c>
      <c r="H4" s="82">
        <v>100</v>
      </c>
      <c r="I4" s="184" t="s">
        <v>132</v>
      </c>
      <c r="J4" s="86" t="s">
        <v>2</v>
      </c>
    </row>
    <row r="5" spans="1:13">
      <c r="A5" s="21">
        <v>3</v>
      </c>
      <c r="B5" s="184" t="s">
        <v>124</v>
      </c>
      <c r="C5" s="206" t="s">
        <v>128</v>
      </c>
      <c r="D5" s="207" t="s">
        <v>130</v>
      </c>
      <c r="E5" s="84">
        <v>1556638.68</v>
      </c>
      <c r="F5" s="85">
        <v>55489</v>
      </c>
      <c r="G5" s="84">
        <v>28.053103858422389</v>
      </c>
      <c r="H5" s="50">
        <v>100</v>
      </c>
      <c r="I5" s="187" t="s">
        <v>133</v>
      </c>
      <c r="J5" s="86" t="s">
        <v>3</v>
      </c>
    </row>
    <row r="6" spans="1:13">
      <c r="A6" s="21">
        <v>4</v>
      </c>
      <c r="B6" s="184" t="s">
        <v>125</v>
      </c>
      <c r="C6" s="206" t="s">
        <v>128</v>
      </c>
      <c r="D6" s="207" t="s">
        <v>130</v>
      </c>
      <c r="E6" s="84">
        <v>1234952.6102</v>
      </c>
      <c r="F6" s="85">
        <v>2940</v>
      </c>
      <c r="G6" s="84">
        <v>420.05190823129254</v>
      </c>
      <c r="H6" s="50">
        <v>1000</v>
      </c>
      <c r="I6" s="184" t="s">
        <v>134</v>
      </c>
      <c r="J6" s="86" t="s">
        <v>1</v>
      </c>
    </row>
    <row r="7" spans="1:13" s="43" customFormat="1" collapsed="1">
      <c r="A7" s="21">
        <v>5</v>
      </c>
      <c r="B7" s="72" t="s">
        <v>126</v>
      </c>
      <c r="C7" s="206" t="s">
        <v>128</v>
      </c>
      <c r="D7" s="207" t="s">
        <v>129</v>
      </c>
      <c r="E7" s="84">
        <v>731675.43</v>
      </c>
      <c r="F7" s="85">
        <v>910</v>
      </c>
      <c r="G7" s="84">
        <v>804.03893406593409</v>
      </c>
      <c r="H7" s="50">
        <v>1000</v>
      </c>
      <c r="I7" s="187" t="s">
        <v>135</v>
      </c>
      <c r="J7" s="86" t="s">
        <v>4</v>
      </c>
    </row>
    <row r="8" spans="1:13" s="43" customFormat="1">
      <c r="A8" s="21">
        <v>6</v>
      </c>
      <c r="B8" s="205" t="s">
        <v>127</v>
      </c>
      <c r="C8" s="206" t="s">
        <v>128</v>
      </c>
      <c r="D8" s="207" t="s">
        <v>129</v>
      </c>
      <c r="E8" s="84">
        <v>603619.38</v>
      </c>
      <c r="F8" s="85">
        <v>679</v>
      </c>
      <c r="G8" s="84">
        <v>888.9828865979382</v>
      </c>
      <c r="H8" s="50">
        <v>1000</v>
      </c>
      <c r="I8" s="184" t="s">
        <v>136</v>
      </c>
      <c r="J8" s="86" t="s">
        <v>5</v>
      </c>
    </row>
    <row r="9" spans="1:13" ht="15.75" customHeight="1" thickBot="1">
      <c r="A9" s="158" t="s">
        <v>72</v>
      </c>
      <c r="B9" s="159"/>
      <c r="C9" s="109" t="s">
        <v>7</v>
      </c>
      <c r="D9" s="109" t="s">
        <v>7</v>
      </c>
      <c r="E9" s="98">
        <f>SUM(E3:E8)</f>
        <v>15268793.4202</v>
      </c>
      <c r="F9" s="99">
        <f>SUM(F3:F8)</f>
        <v>136922</v>
      </c>
      <c r="G9" s="109" t="s">
        <v>7</v>
      </c>
      <c r="H9" s="109" t="s">
        <v>7</v>
      </c>
      <c r="I9" s="109" t="s">
        <v>7</v>
      </c>
      <c r="J9" s="110" t="s">
        <v>7</v>
      </c>
    </row>
  </sheetData>
  <mergeCells count="2">
    <mergeCell ref="A1:J1"/>
    <mergeCell ref="A9:B9"/>
  </mergeCells>
  <phoneticPr fontId="11" type="noConversion"/>
  <hyperlinks>
    <hyperlink ref="J9" r:id="rId1" display="http://www.sem.biz.ua/"/>
  </hyperlinks>
  <pageMargins left="0.75" right="0.75" top="1" bottom="1" header="0.5" footer="0.5"/>
  <pageSetup paperSize="9" scale="60" orientation="landscape" verticalDpi="12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J31"/>
  <sheetViews>
    <sheetView zoomScale="80" workbookViewId="0">
      <selection activeCell="A11" sqref="A11:J11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5" customWidth="1"/>
    <col min="5" max="8" width="12.7109375" style="5" customWidth="1"/>
    <col min="9" max="9" width="16.140625" style="5" bestFit="1" customWidth="1"/>
    <col min="10" max="10" width="18.28515625" style="5" customWidth="1"/>
    <col min="11" max="16384" width="9.140625" style="5"/>
  </cols>
  <sheetData>
    <row r="1" spans="1:10" s="11" customFormat="1" ht="16.5" thickBot="1">
      <c r="A1" s="169" t="s">
        <v>137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customFormat="1" ht="15.75" customHeight="1" thickBot="1">
      <c r="A2" s="190" t="s">
        <v>40</v>
      </c>
      <c r="B2" s="102"/>
      <c r="C2" s="103"/>
      <c r="D2" s="104"/>
      <c r="E2" s="164" t="s">
        <v>85</v>
      </c>
      <c r="F2" s="164"/>
      <c r="G2" s="164"/>
      <c r="H2" s="164"/>
      <c r="I2" s="164"/>
      <c r="J2" s="164"/>
    </row>
    <row r="3" spans="1:10" customFormat="1" ht="64.5" thickBot="1">
      <c r="A3" s="190"/>
      <c r="B3" s="191" t="s">
        <v>86</v>
      </c>
      <c r="C3" s="192" t="s">
        <v>87</v>
      </c>
      <c r="D3" s="192" t="s">
        <v>88</v>
      </c>
      <c r="E3" s="193" t="s">
        <v>89</v>
      </c>
      <c r="F3" s="193" t="s">
        <v>90</v>
      </c>
      <c r="G3" s="17" t="s">
        <v>138</v>
      </c>
      <c r="H3" s="17" t="s">
        <v>92</v>
      </c>
      <c r="I3" s="194" t="s">
        <v>93</v>
      </c>
      <c r="J3" s="194" t="s">
        <v>94</v>
      </c>
    </row>
    <row r="4" spans="1:10" customFormat="1" collapsed="1">
      <c r="A4" s="21">
        <v>1</v>
      </c>
      <c r="B4" s="72" t="s">
        <v>139</v>
      </c>
      <c r="C4" s="105">
        <v>38441</v>
      </c>
      <c r="D4" s="105">
        <v>38625</v>
      </c>
      <c r="E4" s="100">
        <v>-3.6511809606160073E-3</v>
      </c>
      <c r="F4" s="100">
        <v>-3.1583218992640938E-2</v>
      </c>
      <c r="G4" s="100">
        <v>-5.2304516999329365E-2</v>
      </c>
      <c r="H4" s="100">
        <v>-7.258798688777357E-2</v>
      </c>
      <c r="I4" s="100">
        <v>-0.11101711340206111</v>
      </c>
      <c r="J4" s="106">
        <v>-1.1409753280061441E-2</v>
      </c>
    </row>
    <row r="5" spans="1:10" customFormat="1" collapsed="1">
      <c r="A5" s="21">
        <v>2</v>
      </c>
      <c r="B5" s="145" t="s">
        <v>122</v>
      </c>
      <c r="C5" s="105">
        <v>38862</v>
      </c>
      <c r="D5" s="105">
        <v>38958</v>
      </c>
      <c r="E5" s="100">
        <v>4.2618122909952039E-3</v>
      </c>
      <c r="F5" s="100">
        <v>-2.2012745552663859E-2</v>
      </c>
      <c r="G5" s="100">
        <v>-0.20218128996686147</v>
      </c>
      <c r="H5" s="100">
        <v>-9.073538134462944E-2</v>
      </c>
      <c r="I5" s="100">
        <v>1.7294794701986391</v>
      </c>
      <c r="J5" s="106">
        <v>0.11346652946639835</v>
      </c>
    </row>
    <row r="6" spans="1:10" customFormat="1">
      <c r="A6" s="21">
        <v>3</v>
      </c>
      <c r="B6" s="145" t="s">
        <v>140</v>
      </c>
      <c r="C6" s="105">
        <v>39048</v>
      </c>
      <c r="D6" s="105">
        <v>39140</v>
      </c>
      <c r="E6" s="100">
        <v>1.5421421268884128E-3</v>
      </c>
      <c r="F6" s="100">
        <v>-1.8399375093293147E-2</v>
      </c>
      <c r="G6" s="100">
        <v>-0.11203200337193198</v>
      </c>
      <c r="H6" s="100">
        <v>-0.17068294511448601</v>
      </c>
      <c r="I6" s="100">
        <v>-0.57994809176871298</v>
      </c>
      <c r="J6" s="106">
        <v>-9.3420917677648041E-2</v>
      </c>
    </row>
    <row r="7" spans="1:10" customFormat="1">
      <c r="A7" s="21">
        <v>4</v>
      </c>
      <c r="B7" s="145" t="s">
        <v>123</v>
      </c>
      <c r="C7" s="105">
        <v>39269</v>
      </c>
      <c r="D7" s="105">
        <v>39420</v>
      </c>
      <c r="E7" s="100">
        <v>-1.8124476223563279E-3</v>
      </c>
      <c r="F7" s="100">
        <v>-3.8158117699910177E-3</v>
      </c>
      <c r="G7" s="100" t="s">
        <v>141</v>
      </c>
      <c r="H7" s="100">
        <v>-2.5141266344112956E-2</v>
      </c>
      <c r="I7" s="100">
        <v>-0.47183064750453629</v>
      </c>
      <c r="J7" s="106">
        <v>-7.5991883771391766E-2</v>
      </c>
    </row>
    <row r="8" spans="1:10" customFormat="1">
      <c r="A8" s="21">
        <v>5</v>
      </c>
      <c r="B8" s="205" t="s">
        <v>126</v>
      </c>
      <c r="C8" s="105">
        <v>39647</v>
      </c>
      <c r="D8" s="105">
        <v>39861</v>
      </c>
      <c r="E8" s="100">
        <v>6.9690286704771509E-2</v>
      </c>
      <c r="F8" s="100">
        <v>2.6062800181141821E-2</v>
      </c>
      <c r="G8" s="100">
        <v>-8.5286559640475601E-2</v>
      </c>
      <c r="H8" s="100">
        <v>-8.338745771609879E-2</v>
      </c>
      <c r="I8" s="100">
        <v>-0.19596106593405738</v>
      </c>
      <c r="J8" s="106">
        <v>-3.1255905237911774E-2</v>
      </c>
    </row>
    <row r="9" spans="1:10" customFormat="1">
      <c r="A9" s="21">
        <v>6</v>
      </c>
      <c r="B9" s="208" t="s">
        <v>124</v>
      </c>
      <c r="C9" s="105">
        <v>40253</v>
      </c>
      <c r="D9" s="105">
        <v>40445</v>
      </c>
      <c r="E9" s="100">
        <v>-1.7441198100701438E-2</v>
      </c>
      <c r="F9" s="100">
        <v>-5.9757894418716373E-2</v>
      </c>
      <c r="G9" s="100">
        <v>-0.21225267208776377</v>
      </c>
      <c r="H9" s="100">
        <v>-0.23105096451304463</v>
      </c>
      <c r="I9" s="100">
        <v>-0.71946896141577432</v>
      </c>
      <c r="J9" s="106">
        <v>-0.21436180815460815</v>
      </c>
    </row>
    <row r="10" spans="1:10" ht="15.75" thickBot="1">
      <c r="A10" s="144"/>
      <c r="B10" s="209" t="s">
        <v>96</v>
      </c>
      <c r="C10" s="150" t="s">
        <v>7</v>
      </c>
      <c r="D10" s="150" t="s">
        <v>7</v>
      </c>
      <c r="E10" s="151">
        <f>AVERAGE(E4:E9)</f>
        <v>8.7649024064968915E-3</v>
      </c>
      <c r="F10" s="151">
        <f>AVERAGE(F4:F9)</f>
        <v>-1.8251040941027252E-2</v>
      </c>
      <c r="G10" s="151">
        <f>AVERAGE(G4:G9)</f>
        <v>-0.13281140841327244</v>
      </c>
      <c r="H10" s="151">
        <f>AVERAGE(H4:H9)</f>
        <v>-0.11226433365335757</v>
      </c>
      <c r="I10" s="151">
        <f>AVERAGE(I4:I9)</f>
        <v>-5.8124401637750477E-2</v>
      </c>
      <c r="J10" s="150" t="s">
        <v>7</v>
      </c>
    </row>
    <row r="11" spans="1:10" ht="15" thickBot="1">
      <c r="A11" s="170" t="s">
        <v>97</v>
      </c>
      <c r="B11" s="170"/>
      <c r="C11" s="170"/>
      <c r="D11" s="170"/>
      <c r="E11" s="170"/>
      <c r="F11" s="170"/>
      <c r="G11" s="170"/>
      <c r="H11" s="170"/>
      <c r="I11" s="170"/>
      <c r="J11" s="170"/>
    </row>
    <row r="12" spans="1:10">
      <c r="B12" s="27"/>
      <c r="C12" s="28"/>
      <c r="D12" s="28"/>
      <c r="E12" s="27"/>
      <c r="F12" s="27"/>
      <c r="G12" s="27"/>
      <c r="H12" s="27"/>
      <c r="I12" s="27"/>
    </row>
    <row r="13" spans="1:10">
      <c r="B13" s="27"/>
      <c r="C13" s="28"/>
      <c r="D13" s="28"/>
      <c r="E13" s="27"/>
      <c r="F13" s="27"/>
      <c r="G13" s="27"/>
      <c r="H13" s="27"/>
      <c r="I13" s="27"/>
    </row>
    <row r="14" spans="1:10">
      <c r="B14" s="27"/>
      <c r="C14" s="28"/>
      <c r="D14" s="28"/>
      <c r="E14" s="115"/>
      <c r="F14" s="27"/>
      <c r="G14" s="27"/>
      <c r="H14" s="27"/>
      <c r="I14" s="27"/>
    </row>
    <row r="15" spans="1:10">
      <c r="B15" s="27"/>
      <c r="C15" s="28"/>
      <c r="D15" s="28"/>
      <c r="E15" s="27"/>
      <c r="F15" s="27"/>
      <c r="G15" s="27"/>
      <c r="H15" s="27"/>
      <c r="I15" s="27"/>
    </row>
    <row r="16" spans="1:10">
      <c r="B16" s="27"/>
      <c r="C16" s="28"/>
      <c r="D16" s="28"/>
      <c r="E16" s="27"/>
      <c r="F16" s="27"/>
      <c r="G16" s="27"/>
      <c r="H16" s="27"/>
      <c r="I16" s="27"/>
    </row>
    <row r="17" spans="2:9">
      <c r="B17" s="27"/>
      <c r="C17" s="28"/>
      <c r="D17" s="28"/>
      <c r="E17" s="27"/>
      <c r="F17" s="27"/>
      <c r="G17" s="27"/>
      <c r="H17" s="27"/>
      <c r="I17" s="27"/>
    </row>
    <row r="18" spans="2:9">
      <c r="B18" s="27"/>
      <c r="C18" s="28"/>
      <c r="D18" s="28"/>
      <c r="E18" s="27"/>
      <c r="F18" s="27"/>
      <c r="G18" s="27"/>
      <c r="H18" s="27"/>
      <c r="I18" s="27"/>
    </row>
    <row r="19" spans="2:9">
      <c r="B19" s="27"/>
      <c r="C19" s="28"/>
      <c r="D19" s="28"/>
      <c r="E19" s="27"/>
      <c r="F19" s="27"/>
      <c r="G19" s="27"/>
      <c r="H19" s="27"/>
      <c r="I19" s="27"/>
    </row>
    <row r="20" spans="2:9">
      <c r="B20" s="27"/>
      <c r="C20" s="28"/>
      <c r="D20" s="28"/>
      <c r="E20" s="27"/>
      <c r="F20" s="27"/>
      <c r="G20" s="27"/>
      <c r="H20" s="27"/>
      <c r="I20" s="27"/>
    </row>
    <row r="24" spans="2:9">
      <c r="C24" s="5"/>
    </row>
    <row r="25" spans="2:9">
      <c r="C25" s="5"/>
    </row>
    <row r="26" spans="2:9">
      <c r="C26" s="5"/>
    </row>
    <row r="27" spans="2:9">
      <c r="C27" s="5"/>
    </row>
    <row r="28" spans="2:9">
      <c r="C28" s="5"/>
    </row>
    <row r="29" spans="2:9">
      <c r="C29" s="5"/>
    </row>
    <row r="30" spans="2:9">
      <c r="C30" s="5"/>
    </row>
    <row r="31" spans="2:9">
      <c r="C31" s="5"/>
    </row>
  </sheetData>
  <mergeCells count="4">
    <mergeCell ref="A2:A3"/>
    <mergeCell ref="A1:J1"/>
    <mergeCell ref="E2:J2"/>
    <mergeCell ref="A11:J11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I47"/>
  <sheetViews>
    <sheetView zoomScale="80" workbookViewId="0">
      <selection activeCell="B37" sqref="B37:E37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7" s="29" customFormat="1" ht="16.5" thickBot="1">
      <c r="A1" s="166" t="s">
        <v>142</v>
      </c>
      <c r="B1" s="166"/>
      <c r="C1" s="166"/>
      <c r="D1" s="166"/>
      <c r="E1" s="166"/>
      <c r="F1" s="166"/>
      <c r="G1" s="166"/>
    </row>
    <row r="2" spans="1:7" s="29" customFormat="1" ht="15.75" customHeight="1" thickBot="1">
      <c r="A2" s="162" t="s">
        <v>99</v>
      </c>
      <c r="B2" s="90"/>
      <c r="C2" s="167" t="s">
        <v>100</v>
      </c>
      <c r="D2" s="168"/>
      <c r="E2" s="167" t="s">
        <v>101</v>
      </c>
      <c r="F2" s="168"/>
      <c r="G2" s="91"/>
    </row>
    <row r="3" spans="1:7" s="29" customFormat="1" ht="45.75" thickBot="1">
      <c r="A3" s="163"/>
      <c r="B3" s="33" t="s">
        <v>86</v>
      </c>
      <c r="C3" s="33" t="s">
        <v>102</v>
      </c>
      <c r="D3" s="33" t="s">
        <v>103</v>
      </c>
      <c r="E3" s="33" t="s">
        <v>104</v>
      </c>
      <c r="F3" s="33" t="s">
        <v>103</v>
      </c>
      <c r="G3" s="34" t="s">
        <v>143</v>
      </c>
    </row>
    <row r="4" spans="1:7" s="29" customFormat="1">
      <c r="A4" s="21">
        <v>1</v>
      </c>
      <c r="B4" s="35" t="s">
        <v>144</v>
      </c>
      <c r="C4" s="36">
        <v>47.668630000000007</v>
      </c>
      <c r="D4" s="100">
        <v>6.9690286704752066E-2</v>
      </c>
      <c r="E4" s="37">
        <v>0</v>
      </c>
      <c r="F4" s="100">
        <v>0</v>
      </c>
      <c r="G4" s="38">
        <v>0</v>
      </c>
    </row>
    <row r="5" spans="1:7" s="29" customFormat="1">
      <c r="A5" s="21">
        <v>2</v>
      </c>
      <c r="B5" s="210" t="s">
        <v>145</v>
      </c>
      <c r="C5" s="36">
        <v>37.254929999999703</v>
      </c>
      <c r="D5" s="100">
        <v>4.2618122910185532E-3</v>
      </c>
      <c r="E5" s="37">
        <v>0</v>
      </c>
      <c r="F5" s="100">
        <v>0</v>
      </c>
      <c r="G5" s="38">
        <v>0</v>
      </c>
    </row>
    <row r="6" spans="1:7" s="29" customFormat="1">
      <c r="A6" s="21">
        <v>3</v>
      </c>
      <c r="B6" s="72" t="s">
        <v>125</v>
      </c>
      <c r="C6" s="36">
        <v>1.9015400000000371</v>
      </c>
      <c r="D6" s="100">
        <v>1.5421421269206706E-3</v>
      </c>
      <c r="E6" s="37">
        <v>0</v>
      </c>
      <c r="F6" s="100">
        <v>0</v>
      </c>
      <c r="G6" s="38">
        <v>0</v>
      </c>
    </row>
    <row r="7" spans="1:7" s="29" customFormat="1">
      <c r="A7" s="21">
        <v>4</v>
      </c>
      <c r="B7" s="35" t="s">
        <v>139</v>
      </c>
      <c r="C7" s="36">
        <v>-2.2119999999999997</v>
      </c>
      <c r="D7" s="100">
        <v>-3.6511809606164665E-3</v>
      </c>
      <c r="E7" s="37">
        <v>0</v>
      </c>
      <c r="F7" s="100">
        <v>0</v>
      </c>
      <c r="G7" s="38">
        <v>0</v>
      </c>
    </row>
    <row r="8" spans="1:7" s="29" customFormat="1">
      <c r="A8" s="21">
        <v>5</v>
      </c>
      <c r="B8" s="35" t="s">
        <v>146</v>
      </c>
      <c r="C8" s="36">
        <v>-4.2907400000002243</v>
      </c>
      <c r="D8" s="100">
        <v>-1.8124476223277002E-3</v>
      </c>
      <c r="E8" s="37">
        <v>0</v>
      </c>
      <c r="F8" s="100">
        <v>0</v>
      </c>
      <c r="G8" s="38">
        <v>0</v>
      </c>
    </row>
    <row r="9" spans="1:7" s="29" customFormat="1">
      <c r="A9" s="21">
        <v>6</v>
      </c>
      <c r="B9" s="35" t="s">
        <v>147</v>
      </c>
      <c r="C9" s="36">
        <v>-22.520930000000167</v>
      </c>
      <c r="D9" s="100">
        <v>-1.4261338662277568E-2</v>
      </c>
      <c r="E9" s="37">
        <v>179</v>
      </c>
      <c r="F9" s="100">
        <v>3.2363044657385646E-3</v>
      </c>
      <c r="G9" s="38">
        <v>4.9475301289098921</v>
      </c>
    </row>
    <row r="10" spans="1:7" s="29" customFormat="1" ht="15.75" thickBot="1">
      <c r="A10" s="111"/>
      <c r="B10" s="92" t="s">
        <v>72</v>
      </c>
      <c r="C10" s="112">
        <v>57.801429999999357</v>
      </c>
      <c r="D10" s="97">
        <v>3.7999776764881038E-3</v>
      </c>
      <c r="E10" s="94">
        <v>179</v>
      </c>
      <c r="F10" s="97">
        <v>1.3090249592300886E-3</v>
      </c>
      <c r="G10" s="95">
        <v>4.9475301289098921</v>
      </c>
    </row>
    <row r="11" spans="1:7" s="29" customFormat="1">
      <c r="D11" s="39"/>
    </row>
    <row r="12" spans="1:7" s="29" customFormat="1">
      <c r="D12" s="39"/>
    </row>
    <row r="13" spans="1:7" s="29" customFormat="1">
      <c r="D13" s="39"/>
    </row>
    <row r="14" spans="1:7" s="29" customFormat="1">
      <c r="D14" s="39"/>
    </row>
    <row r="15" spans="1:7" s="29" customFormat="1">
      <c r="D15" s="39"/>
    </row>
    <row r="16" spans="1:7" s="29" customFormat="1">
      <c r="D16" s="39"/>
    </row>
    <row r="17" spans="4:4" s="29" customFormat="1">
      <c r="D17" s="39"/>
    </row>
    <row r="18" spans="4:4" s="29" customFormat="1">
      <c r="D18" s="39"/>
    </row>
    <row r="19" spans="4:4" s="29" customFormat="1">
      <c r="D19" s="39"/>
    </row>
    <row r="20" spans="4:4" s="29" customFormat="1">
      <c r="D20" s="39"/>
    </row>
    <row r="21" spans="4:4" s="29" customFormat="1">
      <c r="D21" s="39"/>
    </row>
    <row r="22" spans="4:4" s="29" customFormat="1">
      <c r="D22" s="39"/>
    </row>
    <row r="23" spans="4:4" s="29" customFormat="1">
      <c r="D23" s="39"/>
    </row>
    <row r="24" spans="4:4" s="29" customFormat="1">
      <c r="D24" s="39"/>
    </row>
    <row r="25" spans="4:4" s="29" customFormat="1">
      <c r="D25" s="39"/>
    </row>
    <row r="26" spans="4:4" s="29" customFormat="1">
      <c r="D26" s="39"/>
    </row>
    <row r="27" spans="4:4" s="29" customFormat="1">
      <c r="D27" s="39"/>
    </row>
    <row r="28" spans="4:4" s="29" customFormat="1">
      <c r="D28" s="39"/>
    </row>
    <row r="29" spans="4:4" s="29" customFormat="1">
      <c r="D29" s="39"/>
    </row>
    <row r="30" spans="4:4" s="29" customFormat="1">
      <c r="D30" s="39"/>
    </row>
    <row r="31" spans="4:4" s="29" customFormat="1">
      <c r="D31" s="39"/>
    </row>
    <row r="32" spans="4:4" s="29" customFormat="1"/>
    <row r="33" spans="1:9" s="29" customFormat="1"/>
    <row r="34" spans="1:9" s="29" customFormat="1">
      <c r="H34" s="22"/>
      <c r="I34" s="22"/>
    </row>
    <row r="37" spans="1:9" ht="30.75" thickBot="1">
      <c r="B37" s="40" t="s">
        <v>86</v>
      </c>
      <c r="C37" s="33" t="s">
        <v>148</v>
      </c>
      <c r="D37" s="33" t="s">
        <v>149</v>
      </c>
      <c r="E37" s="34" t="s">
        <v>150</v>
      </c>
    </row>
    <row r="38" spans="1:9">
      <c r="A38" s="22">
        <v>1</v>
      </c>
      <c r="B38" s="35" t="str">
        <f t="shared" ref="B38:D43" si="0">B4</f>
        <v>"UNIVER.UA/Otaman: Fond Perspectyvnyh Aktsii"</v>
      </c>
      <c r="C38" s="116">
        <f t="shared" si="0"/>
        <v>47.668630000000007</v>
      </c>
      <c r="D38" s="100">
        <f t="shared" si="0"/>
        <v>6.9690286704752066E-2</v>
      </c>
      <c r="E38" s="117">
        <f t="shared" ref="E38:E43" si="1">G4</f>
        <v>0</v>
      </c>
    </row>
    <row r="39" spans="1:9">
      <c r="A39" s="22">
        <v>2</v>
      </c>
      <c r="B39" s="35" t="str">
        <f t="shared" si="0"/>
        <v xml:space="preserve">Platynum </v>
      </c>
      <c r="C39" s="116">
        <f t="shared" si="0"/>
        <v>37.254929999999703</v>
      </c>
      <c r="D39" s="100">
        <f t="shared" si="0"/>
        <v>4.2618122910185532E-3</v>
      </c>
      <c r="E39" s="117">
        <f t="shared" si="1"/>
        <v>0</v>
      </c>
    </row>
    <row r="40" spans="1:9">
      <c r="A40" s="22">
        <v>3</v>
      </c>
      <c r="B40" s="35" t="str">
        <f t="shared" si="0"/>
        <v>TASK Ukrainskyi Kapital</v>
      </c>
      <c r="C40" s="116">
        <f t="shared" si="0"/>
        <v>1.9015400000000371</v>
      </c>
      <c r="D40" s="100">
        <f t="shared" si="0"/>
        <v>1.5421421269206706E-3</v>
      </c>
      <c r="E40" s="117">
        <f t="shared" si="1"/>
        <v>0</v>
      </c>
    </row>
    <row r="41" spans="1:9">
      <c r="A41" s="22">
        <v>4</v>
      </c>
      <c r="B41" s="35" t="str">
        <f t="shared" si="0"/>
        <v>Optimum</v>
      </c>
      <c r="C41" s="116">
        <f t="shared" si="0"/>
        <v>-2.2119999999999997</v>
      </c>
      <c r="D41" s="100">
        <f t="shared" si="0"/>
        <v>-3.6511809606164665E-3</v>
      </c>
      <c r="E41" s="117">
        <f t="shared" si="1"/>
        <v>0</v>
      </c>
    </row>
    <row r="42" spans="1:9">
      <c r="A42" s="22">
        <v>5</v>
      </c>
      <c r="B42" s="35" t="str">
        <f t="shared" si="0"/>
        <v>Кonkord Perspektyva</v>
      </c>
      <c r="C42" s="116">
        <f t="shared" si="0"/>
        <v>-4.2907400000002243</v>
      </c>
      <c r="D42" s="100">
        <f t="shared" si="0"/>
        <v>-1.8124476223277002E-3</v>
      </c>
      <c r="E42" s="117">
        <f t="shared" si="1"/>
        <v>0</v>
      </c>
    </row>
    <row r="43" spans="1:9">
      <c r="A43" s="22">
        <v>6</v>
      </c>
      <c r="B43" s="35" t="str">
        <f t="shared" si="0"/>
        <v>Аurum</v>
      </c>
      <c r="C43" s="116">
        <f t="shared" si="0"/>
        <v>-22.520930000000167</v>
      </c>
      <c r="D43" s="100">
        <f t="shared" si="0"/>
        <v>-1.4261338662277568E-2</v>
      </c>
      <c r="E43" s="117">
        <f t="shared" si="1"/>
        <v>4.9475301289098921</v>
      </c>
    </row>
    <row r="44" spans="1:9">
      <c r="B44" s="35"/>
      <c r="C44" s="116"/>
      <c r="D44" s="100"/>
      <c r="E44" s="117"/>
    </row>
    <row r="45" spans="1:9">
      <c r="B45" s="35"/>
      <c r="C45" s="116"/>
      <c r="D45" s="100"/>
      <c r="E45" s="117"/>
    </row>
    <row r="46" spans="1:9">
      <c r="B46" s="35"/>
      <c r="C46" s="116"/>
      <c r="D46" s="100"/>
      <c r="E46" s="117"/>
    </row>
    <row r="47" spans="1:9">
      <c r="B47" s="35"/>
      <c r="C47" s="116"/>
      <c r="D47" s="100"/>
      <c r="E47" s="117"/>
    </row>
  </sheetData>
  <mergeCells count="4"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7"/>
  <sheetViews>
    <sheetView zoomScale="80" workbookViewId="0">
      <selection activeCell="A8" sqref="A8:A14"/>
    </sheetView>
  </sheetViews>
  <sheetFormatPr defaultRowHeight="12.75"/>
  <cols>
    <col min="1" max="1" width="51" customWidth="1"/>
    <col min="2" max="2" width="12.7109375" customWidth="1"/>
    <col min="3" max="3" width="2.7109375" customWidth="1"/>
  </cols>
  <sheetData>
    <row r="1" spans="1:4" ht="15.75" thickBot="1">
      <c r="A1" s="64" t="s">
        <v>86</v>
      </c>
      <c r="B1" s="65" t="s">
        <v>110</v>
      </c>
      <c r="C1" s="10"/>
      <c r="D1" s="10"/>
    </row>
    <row r="2" spans="1:4" ht="14.25">
      <c r="A2" s="211" t="s">
        <v>124</v>
      </c>
      <c r="B2" s="137">
        <v>-1.7441198100701438E-2</v>
      </c>
      <c r="C2" s="10"/>
      <c r="D2" s="10"/>
    </row>
    <row r="3" spans="1:4" ht="14.25">
      <c r="A3" s="76" t="s">
        <v>139</v>
      </c>
      <c r="B3" s="137">
        <v>-3.6511809606160073E-3</v>
      </c>
      <c r="C3" s="10"/>
      <c r="D3" s="10"/>
    </row>
    <row r="4" spans="1:4" ht="14.25">
      <c r="A4" s="145" t="s">
        <v>123</v>
      </c>
      <c r="B4" s="137">
        <v>-1.8124476223563279E-3</v>
      </c>
      <c r="C4" s="10"/>
      <c r="D4" s="10"/>
    </row>
    <row r="5" spans="1:4" ht="14.25">
      <c r="A5" s="72" t="s">
        <v>125</v>
      </c>
      <c r="B5" s="137">
        <v>1.5421421268884128E-3</v>
      </c>
      <c r="C5" s="10"/>
      <c r="D5" s="10"/>
    </row>
    <row r="6" spans="1:4" ht="14.25">
      <c r="A6" s="212" t="s">
        <v>122</v>
      </c>
      <c r="B6" s="137">
        <v>4.2618122909952039E-3</v>
      </c>
      <c r="C6" s="10"/>
      <c r="D6" s="10"/>
    </row>
    <row r="7" spans="1:4" ht="14.25">
      <c r="A7" s="35" t="s">
        <v>144</v>
      </c>
      <c r="B7" s="137">
        <v>6.9690286704771509E-2</v>
      </c>
      <c r="C7" s="10"/>
      <c r="D7" s="10"/>
    </row>
    <row r="8" spans="1:4" ht="14.25">
      <c r="A8" s="145" t="s">
        <v>114</v>
      </c>
      <c r="B8" s="138">
        <v>8.7649024064968915E-3</v>
      </c>
      <c r="C8" s="10"/>
      <c r="D8" s="10"/>
    </row>
    <row r="9" spans="1:4" ht="14.25">
      <c r="A9" s="145" t="s">
        <v>20</v>
      </c>
      <c r="B9" s="138">
        <v>-4.2349097306580763E-2</v>
      </c>
      <c r="C9" s="10"/>
      <c r="D9" s="10"/>
    </row>
    <row r="10" spans="1:4" ht="14.25">
      <c r="A10" s="145" t="s">
        <v>19</v>
      </c>
      <c r="B10" s="138">
        <v>-2.8887275074639063E-2</v>
      </c>
      <c r="C10" s="10"/>
      <c r="D10" s="10"/>
    </row>
    <row r="11" spans="1:4" ht="14.25">
      <c r="A11" s="145" t="s">
        <v>151</v>
      </c>
      <c r="B11" s="138">
        <v>4.368964315133228E-2</v>
      </c>
      <c r="C11" s="10"/>
      <c r="D11" s="10"/>
    </row>
    <row r="12" spans="1:4" ht="14.25">
      <c r="A12" s="145" t="s">
        <v>152</v>
      </c>
      <c r="B12" s="138">
        <v>1.0638504875894572E-2</v>
      </c>
      <c r="C12" s="10"/>
      <c r="D12" s="10"/>
    </row>
    <row r="13" spans="1:4" ht="14.25">
      <c r="A13" s="145" t="s">
        <v>153</v>
      </c>
      <c r="B13" s="138">
        <v>1.7260273972602738E-2</v>
      </c>
      <c r="C13" s="10"/>
      <c r="D13" s="10"/>
    </row>
    <row r="14" spans="1:4" ht="15" thickBot="1">
      <c r="A14" s="213" t="s">
        <v>154</v>
      </c>
      <c r="B14" s="139">
        <v>2.3698629432629126E-3</v>
      </c>
      <c r="C14" s="10"/>
      <c r="D14" s="10"/>
    </row>
    <row r="15" spans="1:4" ht="14.25">
      <c r="B15" s="156"/>
      <c r="C15" s="10"/>
      <c r="D15" s="10"/>
    </row>
    <row r="16" spans="1:4" ht="14.25">
      <c r="A16" s="52"/>
      <c r="B16" s="53"/>
      <c r="C16" s="10"/>
      <c r="D16" s="10"/>
    </row>
    <row r="17" spans="1:4" ht="14.25">
      <c r="A17" s="52"/>
      <c r="B17" s="53"/>
      <c r="C17" s="10"/>
      <c r="D17" s="10"/>
    </row>
    <row r="18" spans="1:4" ht="14.25">
      <c r="A18" s="52"/>
      <c r="B18" s="53"/>
      <c r="C18" s="10"/>
      <c r="D18" s="10"/>
    </row>
    <row r="19" spans="1:4" ht="14.25">
      <c r="A19" s="52"/>
      <c r="B19" s="53"/>
      <c r="C19" s="10"/>
      <c r="D19" s="10"/>
    </row>
    <row r="20" spans="1:4" ht="14.25">
      <c r="A20" s="52"/>
      <c r="B20" s="53"/>
      <c r="C20" s="10"/>
      <c r="D20" s="10"/>
    </row>
    <row r="21" spans="1:4">
      <c r="B21" s="10"/>
    </row>
    <row r="25" spans="1:4">
      <c r="A25" s="7"/>
      <c r="B25" s="8"/>
    </row>
    <row r="26" spans="1:4">
      <c r="B26" s="8"/>
    </row>
    <row r="27" spans="1:4">
      <c r="B27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2016-01-26T21:17:02Z</dcterms:modified>
</cp:coreProperties>
</file>