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10650" windowHeight="11805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ВЧА'!$B$3:$G$19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ВЧА'!$B$33:$E$33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'інд+дох'!$A$27:$C$27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1" i="14"/>
  <c r="E62"/>
  <c r="E63"/>
  <c r="E64"/>
  <c r="D61"/>
  <c r="D62"/>
  <c r="D63"/>
  <c r="D64"/>
  <c r="C61"/>
  <c r="C62"/>
  <c r="C63"/>
  <c r="C64"/>
  <c r="E65"/>
  <c r="D65"/>
  <c r="C65"/>
  <c r="E37" i="20"/>
  <c r="D37"/>
  <c r="C37"/>
  <c r="B37"/>
  <c r="B36" i="17"/>
  <c r="E36"/>
  <c r="D36"/>
  <c r="C36"/>
  <c r="B61" i="14"/>
  <c r="B62"/>
  <c r="B63"/>
  <c r="B64"/>
  <c r="B65"/>
  <c r="C19" i="12"/>
  <c r="C23"/>
  <c r="D23"/>
  <c r="C26"/>
  <c r="D26"/>
  <c r="C27"/>
  <c r="D27"/>
  <c r="C28"/>
  <c r="D28"/>
  <c r="C29"/>
  <c r="D29"/>
  <c r="C30"/>
  <c r="D30"/>
  <c r="C31"/>
  <c r="D31"/>
  <c r="C32"/>
  <c r="D32"/>
  <c r="C33"/>
  <c r="D33"/>
  <c r="B26"/>
  <c r="B27"/>
  <c r="B28"/>
  <c r="B29"/>
  <c r="B30"/>
  <c r="B31"/>
  <c r="B32"/>
  <c r="B33"/>
  <c r="I7" i="16"/>
  <c r="H7"/>
  <c r="G7"/>
  <c r="F7"/>
  <c r="E7"/>
  <c r="B35" i="17"/>
  <c r="C25" i="12"/>
  <c r="B25"/>
  <c r="C24"/>
  <c r="B24"/>
  <c r="E36" i="20"/>
  <c r="D36"/>
  <c r="C36"/>
  <c r="B36"/>
  <c r="I6" i="24"/>
  <c r="H6"/>
  <c r="G6"/>
  <c r="F6"/>
  <c r="E6"/>
  <c r="E35" i="17"/>
  <c r="D35"/>
  <c r="C35"/>
  <c r="E34"/>
  <c r="D34"/>
  <c r="C34"/>
  <c r="B34"/>
  <c r="E6" i="22"/>
  <c r="E60" i="14"/>
  <c r="E59"/>
  <c r="E58"/>
  <c r="E57"/>
  <c r="E56"/>
  <c r="D60"/>
  <c r="D59"/>
  <c r="D58"/>
  <c r="D57"/>
  <c r="D56"/>
  <c r="C60"/>
  <c r="C59"/>
  <c r="C58"/>
  <c r="C57"/>
  <c r="C56"/>
  <c r="B60"/>
  <c r="B59"/>
  <c r="B58"/>
  <c r="B57"/>
  <c r="B56"/>
  <c r="I20" i="21"/>
  <c r="H20"/>
  <c r="G20"/>
  <c r="F20"/>
  <c r="E20"/>
  <c r="E66" i="14"/>
  <c r="E67"/>
  <c r="C66"/>
  <c r="C67"/>
  <c r="D25" i="12"/>
  <c r="D24"/>
  <c r="F5" i="23"/>
  <c r="E5"/>
  <c r="F6" i="22"/>
  <c r="D19" i="12"/>
</calcChain>
</file>

<file path=xl/sharedStrings.xml><?xml version="1.0" encoding="utf-8"?>
<sst xmlns="http://schemas.openxmlformats.org/spreadsheetml/2006/main" count="348" uniqueCount="149">
  <si>
    <t>http://www.task.ua/</t>
  </si>
  <si>
    <t>http://univer.ua/</t>
  </si>
  <si>
    <t>http://www.sem.biz.ua/</t>
  </si>
  <si>
    <t>http://otpcapital.com.ua/</t>
  </si>
  <si>
    <t>Разом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</si>
  <si>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</si>
  <si>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</si>
  <si>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</si>
  <si>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</si>
  <si>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</si>
  <si>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</si>
  <si>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</si>
  <si>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</si>
  <si>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</si>
  <si>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</si>
  <si>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</si>
  <si>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</si>
  <si>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</si>
  <si>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</si>
  <si>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</si>
  <si>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</si>
  <si>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August</t>
  </si>
  <si>
    <t>September</t>
  </si>
  <si>
    <t>YTD 2018</t>
  </si>
  <si>
    <t>Index</t>
  </si>
  <si>
    <t>Monthly change</t>
  </si>
  <si>
    <t>YTD change</t>
  </si>
  <si>
    <t>WIG20 (Poland)</t>
  </si>
  <si>
    <t>DAX (Germany)</t>
  </si>
  <si>
    <t>HANG SENG (Hong Kong)</t>
  </si>
  <si>
    <t>S&amp;P 500 (USA)</t>
  </si>
  <si>
    <t>FTSE 100 (Great Britain)</t>
  </si>
  <si>
    <t>CAC 40 (France)</t>
  </si>
  <si>
    <t>SHANGHAI SE COMPOSITE (China)</t>
  </si>
  <si>
    <t>NIKKEI 225 (Japan)</t>
  </si>
  <si>
    <t>MICEX (Russia)</t>
  </si>
  <si>
    <t>RTSI (Russia)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</si>
  <si>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</si>
  <si>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</si>
  <si>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</si>
  <si>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</si>
  <si>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</si>
  <si>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</si>
  <si>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</si>
  <si>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</si>
  <si>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</si>
  <si>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* All funds are diversified unit funds.</t>
  </si>
  <si>
    <t>КІNТО-Klasychnyi</t>
  </si>
  <si>
    <t>ОТP Fond Aktsii</t>
  </si>
  <si>
    <t>UNIVER.UA/Myhailo Hrushevskyi: Fond Derzhavnykh Paperiv</t>
  </si>
  <si>
    <t>PrJSC “KINTO”</t>
  </si>
  <si>
    <t>LLC AMC "OTP Kapital"</t>
  </si>
  <si>
    <t>LLC AMC “Univer Menedzhment”</t>
  </si>
  <si>
    <t>Sofiivskyi</t>
  </si>
  <si>
    <t>KINTO-Ekviti</t>
  </si>
  <si>
    <t>ОТP Klasychnyi</t>
  </si>
  <si>
    <t>LLC AMC  "IVEKS ESSET MENEDZHMENT"</t>
  </si>
  <si>
    <t>Altus – Depozyt</t>
  </si>
  <si>
    <t>Altus – Zbalansovanyi</t>
  </si>
  <si>
    <t>KINTO-Kaznacheiskyi</t>
  </si>
  <si>
    <t>VSI</t>
  </si>
  <si>
    <t>LLC AMC "Altus Assets Activitis"</t>
  </si>
  <si>
    <t>LLC AMC "Altus Essets Activitis"</t>
  </si>
  <si>
    <t>LLC AMC "Vsesvit"</t>
  </si>
  <si>
    <t>UNIVER.UA/Volodymyr Velykyi: Fond Zbalansovanyi</t>
  </si>
  <si>
    <t>UNIVER.UA/Iaroslav Mudryi: Fond Aktsii</t>
  </si>
  <si>
    <t>ТАSK Resurs</t>
  </si>
  <si>
    <t>UNIVER.UA/Taras Shevchenko: Fond Zaoshchadzhen</t>
  </si>
  <si>
    <t>Nadbannia</t>
  </si>
  <si>
    <t>Bonum Optimum</t>
  </si>
  <si>
    <t>Total</t>
  </si>
  <si>
    <t>Others</t>
  </si>
  <si>
    <t>LLC AMC "TASK-Invest"</t>
  </si>
  <si>
    <t>LLC AMC "АRT-KAPITAL Menedzhment"</t>
  </si>
  <si>
    <t>LLC AMC "Bonum Grup"</t>
  </si>
  <si>
    <t>Rates of Return of Open-Ended CII. Sorting by Date of Reaching Compliance with Standards</t>
  </si>
  <si>
    <t>Rates of Return of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</si>
  <si>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</si>
  <si>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</si>
  <si>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</si>
  <si>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</si>
  <si>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 </t>
  </si>
  <si>
    <t xml:space="preserve">6 months  </t>
  </si>
  <si>
    <t>1 year</t>
  </si>
  <si>
    <t>YTD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</si>
  <si>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</si>
  <si>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</si>
  <si>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</si>
  <si>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</si>
  <si>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</si>
  <si>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</si>
  <si>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</si>
  <si>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</si>
  <si>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</si>
  <si>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</si>
  <si>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</si>
  <si>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</si>
  <si>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</si>
  <si>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</si>
  <si>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</si>
  <si>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</si>
  <si>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ОТP - Кlasychnyi</t>
  </si>
  <si>
    <t>ТАSК Resurs</t>
  </si>
  <si>
    <t>KINTO- Кlasychnyi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</si>
  <si>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</si>
  <si>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</si>
  <si>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</si>
  <si>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</si>
  <si>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</si>
  <si>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</si>
  <si>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</si>
  <si>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</si>
  <si>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</si>
  <si>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</si>
  <si>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</si>
  <si>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</si>
  <si>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</si>
  <si>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</si>
  <si>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</si>
  <si>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</si>
  <si>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</si>
  <si>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</si>
  <si>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</si>
  <si>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</si>
  <si>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</si>
  <si>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</si>
  <si>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</si>
  <si>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</si>
  <si>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</si>
  <si>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 xml:space="preserve">Rates of Return of Investment Certificates </t>
  </si>
  <si>
    <t>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</si>
  <si>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</si>
  <si>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</si>
  <si>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</si>
  <si>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</si>
  <si>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</si>
  <si>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</si>
  <si>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</si>
  <si>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</si>
  <si>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</si>
  <si>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</si>
  <si>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</si>
  <si>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</si>
  <si>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</si>
  <si>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</si>
  <si>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Rates of Return of Closed-End CII. Sorting by Date of Reaching Compliance with Standards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</si>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</sst>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6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8" xfId="5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19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0" xfId="4" applyFont="1" applyFill="1" applyBorder="1" applyAlignment="1">
      <alignment vertical="center" wrapText="1"/>
    </xf>
    <xf numFmtId="10" fontId="14" fillId="0" borderId="21" xfId="5" applyNumberFormat="1" applyFont="1" applyFill="1" applyBorder="1" applyAlignment="1">
      <alignment horizontal="center"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4" fontId="9" fillId="0" borderId="23" xfId="0" applyNumberFormat="1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 wrapText="1"/>
    </xf>
    <xf numFmtId="4" fontId="14" fillId="0" borderId="6" xfId="3" applyNumberFormat="1" applyFont="1" applyFill="1" applyBorder="1" applyAlignment="1">
      <alignment horizontal="right" vertical="center" wrapText="1" indent="1"/>
    </xf>
    <xf numFmtId="3" fontId="14" fillId="0" borderId="6" xfId="3" applyNumberFormat="1" applyFont="1" applyFill="1" applyBorder="1" applyAlignment="1">
      <alignment horizontal="right" vertical="center" wrapText="1" indent="1"/>
    </xf>
    <xf numFmtId="0" fontId="15" fillId="0" borderId="18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0" xfId="9" applyNumberFormat="1" applyFont="1" applyFill="1" applyBorder="1" applyAlignment="1">
      <alignment horizontal="right" vertical="center" indent="1"/>
    </xf>
    <xf numFmtId="10" fontId="10" fillId="0" borderId="14" xfId="0" applyNumberFormat="1" applyFont="1" applyFill="1" applyBorder="1" applyAlignment="1">
      <alignment horizontal="right" vertical="center" indent="1"/>
    </xf>
    <xf numFmtId="4" fontId="20" fillId="0" borderId="14" xfId="6" applyNumberFormat="1" applyFont="1" applyFill="1" applyBorder="1" applyAlignment="1">
      <alignment horizontal="right" vertical="center" wrapText="1" indent="1"/>
    </xf>
    <xf numFmtId="3" fontId="20" fillId="0" borderId="14" xfId="6" applyNumberFormat="1" applyFont="1" applyFill="1" applyBorder="1" applyAlignment="1">
      <alignment horizontal="right" vertical="center" wrapText="1" indent="1"/>
    </xf>
    <xf numFmtId="10" fontId="14" fillId="0" borderId="6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6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6" xfId="3" applyNumberFormat="1" applyFont="1" applyFill="1" applyBorder="1" applyAlignment="1">
      <alignment horizontal="center" vertical="center" wrapText="1"/>
    </xf>
    <xf numFmtId="3" fontId="14" fillId="0" borderId="6" xfId="3" applyNumberFormat="1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7" xfId="0" applyNumberFormat="1" applyFont="1" applyBorder="1" applyAlignment="1">
      <alignment horizontal="right" vertical="center" indent="1"/>
    </xf>
    <xf numFmtId="10" fontId="9" fillId="0" borderId="18" xfId="0" applyNumberFormat="1" applyFont="1" applyBorder="1" applyAlignment="1">
      <alignment horizontal="right" vertical="center" indent="1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10" fontId="9" fillId="0" borderId="46" xfId="9" applyNumberFormat="1" applyFont="1" applyFill="1" applyBorder="1" applyAlignment="1">
      <alignment horizontal="right" vertical="center" indent="1"/>
    </xf>
    <xf numFmtId="0" fontId="14" fillId="0" borderId="9" xfId="4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10" fontId="14" fillId="0" borderId="6" xfId="5" applyNumberFormat="1" applyFont="1" applyFill="1" applyBorder="1" applyAlignment="1">
      <alignment horizontal="right" vertical="center" indent="1"/>
    </xf>
    <xf numFmtId="10" fontId="14" fillId="0" borderId="18" xfId="5" applyNumberFormat="1" applyFont="1" applyFill="1" applyBorder="1" applyAlignment="1">
      <alignment horizontal="right" vertical="center" indent="1"/>
    </xf>
    <xf numFmtId="10" fontId="14" fillId="0" borderId="22" xfId="5" applyNumberFormat="1" applyFont="1" applyFill="1" applyBorder="1" applyAlignment="1">
      <alignment horizontal="right" vertical="center" indent="1"/>
    </xf>
    <xf numFmtId="10" fontId="14" fillId="0" borderId="11" xfId="5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indent="1"/>
    </xf>
    <xf numFmtId="10" fontId="19" fillId="0" borderId="47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6" xfId="4" applyNumberFormat="1" applyFont="1" applyFill="1" applyBorder="1" applyAlignment="1">
      <alignment horizontal="center" vertical="center" wrapText="1"/>
    </xf>
    <xf numFmtId="10" fontId="21" fillId="0" borderId="6" xfId="5" applyNumberFormat="1" applyFont="1" applyFill="1" applyBorder="1" applyAlignment="1">
      <alignment horizontal="right" vertical="center" wrapText="1" indent="1"/>
    </xf>
    <xf numFmtId="10" fontId="21" fillId="0" borderId="35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3" xfId="5" applyNumberFormat="1" applyFont="1" applyFill="1" applyBorder="1" applyAlignment="1">
      <alignment horizontal="right" vertical="center" wrapText="1" indent="1"/>
    </xf>
    <xf numFmtId="10" fontId="14" fillId="0" borderId="10" xfId="5" applyNumberFormat="1" applyFont="1" applyFill="1" applyBorder="1" applyAlignment="1">
      <alignment horizontal="right" vertical="center" wrapText="1" indent="1"/>
    </xf>
    <xf numFmtId="0" fontId="9" fillId="0" borderId="48" xfId="0" applyFont="1" applyFill="1" applyBorder="1" applyAlignment="1">
      <alignment horizontal="left" vertical="center" wrapText="1" shrinkToFit="1"/>
    </xf>
    <xf numFmtId="4" fontId="9" fillId="0" borderId="49" xfId="0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wrapText="1" indent="1"/>
    </xf>
    <xf numFmtId="4" fontId="9" fillId="0" borderId="50" xfId="0" applyNumberFormat="1" applyFont="1" applyFill="1" applyBorder="1" applyAlignment="1">
      <alignment horizontal="right" vertical="center" indent="1"/>
    </xf>
    <xf numFmtId="4" fontId="9" fillId="0" borderId="16" xfId="0" applyNumberFormat="1" applyFont="1" applyFill="1" applyBorder="1" applyAlignment="1">
      <alignment horizontal="right" vertical="center" indent="1"/>
    </xf>
    <xf numFmtId="10" fontId="12" fillId="0" borderId="37" xfId="0" applyNumberFormat="1" applyFont="1" applyBorder="1" applyAlignment="1">
      <alignment horizontal="right" vertical="center" indent="1"/>
    </xf>
    <xf numFmtId="10" fontId="12" fillId="0" borderId="18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10" fontId="20" fillId="0" borderId="51" xfId="5" applyNumberFormat="1" applyFont="1" applyFill="1" applyBorder="1" applyAlignment="1">
      <alignment horizontal="center" vertical="center" wrapText="1"/>
    </xf>
    <xf numFmtId="10" fontId="20" fillId="0" borderId="51" xfId="5" applyNumberFormat="1" applyFont="1" applyFill="1" applyBorder="1" applyAlignment="1">
      <alignment horizontal="right" vertical="center" wrapText="1" indent="1"/>
    </xf>
    <xf numFmtId="0" fontId="9" fillId="0" borderId="52" xfId="0" applyFont="1" applyFill="1" applyBorder="1" applyAlignment="1">
      <alignment horizontal="center" vertical="center"/>
    </xf>
    <xf numFmtId="0" fontId="14" fillId="0" borderId="42" xfId="4" applyFont="1" applyFill="1" applyBorder="1" applyAlignment="1">
      <alignment horizontal="left" vertical="center" wrapText="1"/>
    </xf>
    <xf numFmtId="10" fontId="14" fillId="0" borderId="44" xfId="5" applyNumberFormat="1" applyFont="1" applyFill="1" applyBorder="1" applyAlignment="1">
      <alignment horizontal="right" vertical="center" indent="1"/>
    </xf>
    <xf numFmtId="0" fontId="10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53" xfId="3" applyFont="1" applyFill="1" applyBorder="1" applyAlignment="1">
      <alignment vertical="center" wrapText="1"/>
    </xf>
    <xf numFmtId="0" fontId="21" fillId="0" borderId="54" xfId="0" applyFont="1" applyBorder="1"/>
    <xf numFmtId="0" fontId="21" fillId="0" borderId="6" xfId="3" applyFont="1" applyFill="1" applyBorder="1" applyAlignment="1">
      <alignment vertical="center" wrapText="1"/>
    </xf>
    <xf numFmtId="0" fontId="21" fillId="0" borderId="0" xfId="0" applyFont="1"/>
    <xf numFmtId="0" fontId="17" fillId="0" borderId="12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5" xfId="0" applyFont="1" applyBorder="1"/>
    <xf numFmtId="0" fontId="10" fillId="0" borderId="5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7" xfId="0" applyFont="1" applyBorder="1"/>
    <xf numFmtId="0" fontId="9" fillId="0" borderId="58" xfId="0" applyFont="1" applyBorder="1"/>
    <xf numFmtId="0" fontId="21" fillId="0" borderId="9" xfId="4" applyFont="1" applyFill="1" applyBorder="1" applyAlignment="1">
      <alignment horizontal="left" vertical="center" wrapText="1"/>
    </xf>
    <xf numFmtId="0" fontId="9" fillId="0" borderId="59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0" xfId="4" applyFont="1" applyFill="1" applyBorder="1" applyAlignment="1">
      <alignment vertical="center" wrapText="1"/>
    </xf>
    <xf numFmtId="10" fontId="21" fillId="0" borderId="22" xfId="5" applyNumberFormat="1" applyFont="1" applyFill="1" applyBorder="1" applyAlignment="1">
      <alignment horizontal="left" vertical="center" wrapText="1"/>
    </xf>
    <xf numFmtId="0" fontId="9" fillId="0" borderId="61" xfId="0" applyFont="1" applyBorder="1"/>
    <xf numFmtId="0" fontId="10" fillId="0" borderId="56" xfId="0" applyFont="1" applyBorder="1" applyAlignment="1">
      <alignment horizontal="center" vertical="center" wrapText="1"/>
    </xf>
    <xf numFmtId="4" fontId="21" fillId="0" borderId="6" xfId="3" applyNumberFormat="1" applyFont="1" applyFill="1" applyBorder="1" applyAlignment="1">
      <alignment horizontal="center" vertical="center" wrapText="1"/>
    </xf>
    <xf numFmtId="3" fontId="21" fillId="0" borderId="6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 wrapText="1"/>
    </xf>
    <xf numFmtId="0" fontId="20" fillId="0" borderId="62" xfId="6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65" xfId="0" applyFont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65" xfId="0" applyBorder="1" applyAlignment="1"/>
    <xf numFmtId="0" fontId="8" fillId="0" borderId="19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2818269509"/>
          <c:y val="1.40845070422535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89E-2"/>
          <c:y val="0.25070457018124198"/>
          <c:w val="0.94700933744769777"/>
          <c:h val="0.42535269772323092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492148597381558E-3"/>
                  <c:y val="1.670578582811307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3.7254130605822278E-2</c:v>
                </c:pt>
                <c:pt idx="1">
                  <c:v>1.9475101452573362E-2</c:v>
                </c:pt>
                <c:pt idx="2">
                  <c:v>0.70637338919570869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645582446466295E-3"/>
                  <c:y val="1.561045562673357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-2.5765448533510149E-4</c:v>
                </c:pt>
                <c:pt idx="1">
                  <c:v>1.7169120128615045E-2</c:v>
                </c:pt>
                <c:pt idx="2">
                  <c:v>0.21614185937316588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55E-4"/>
                  <c:y val="-2.516880779056776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3.248050112182054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79E-4"/>
                  <c:y val="-1.472611044641458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9.7441304666681175E-3</c:v>
                </c:pt>
                <c:pt idx="1">
                  <c:v>1.191326986572408E-2</c:v>
                </c:pt>
                <c:pt idx="2">
                  <c:v>7.2544023811361519E-2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9.159702497432652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730500800143445E-4"/>
                  <c:y val="-6.179458373346277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-6.5834980609576676E-4</c:v>
                </c:pt>
                <c:pt idx="1">
                  <c:v>2.893416299452271E-2</c:v>
                </c:pt>
                <c:pt idx="2">
                  <c:v>3.8714243020547857E-2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-1.0827342105669324E-2</c:v>
                </c:pt>
                <c:pt idx="1">
                  <c:v>1.4287909853524017E-2</c:v>
                </c:pt>
                <c:pt idx="2">
                  <c:v>0.18370508547861275</c:v>
                </c:pt>
              </c:numCache>
            </c:numRef>
          </c:val>
        </c:ser>
        <c:dLbls>
          <c:showVal val="1"/>
        </c:dLbls>
        <c:gapWidth val="400"/>
        <c:overlap val="-10"/>
        <c:axId val="78589952"/>
        <c:axId val="78591488"/>
      </c:barChart>
      <c:catAx>
        <c:axId val="7858995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8591488"/>
        <c:crosses val="autoZero"/>
        <c:auto val="1"/>
        <c:lblAlgn val="ctr"/>
        <c:lblOffset val="0"/>
        <c:tickLblSkip val="1"/>
        <c:tickMarkSkip val="1"/>
      </c:catAx>
      <c:valAx>
        <c:axId val="78591488"/>
        <c:scaling>
          <c:orientation val="minMax"/>
          <c:max val="0.71000000000000019"/>
          <c:min val="-0.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8589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2307769354107699E-2"/>
          <c:y val="0.89295897469049113"/>
          <c:w val="0.64273557920637958"/>
          <c:h val="6.1971916224576672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1737067349339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57"/>
          <c:y val="0.15727735584781188"/>
          <c:w val="0.53846153846153844"/>
          <c:h val="0.6384991162776838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'інд+дох'!$A$28:$A$40</c:f>
              <c:strCache>
                <c:ptCount val="13"/>
                <c:pt idx="0">
                  <c:v>WIG20 (Poland)</c:v>
                </c:pt>
                <c:pt idx="1">
                  <c:v>DAX (Germany)</c:v>
                </c:pt>
                <c:pt idx="2">
                  <c:v>HANG SENG (Hong Kong)</c:v>
                </c:pt>
                <c:pt idx="3">
                  <c:v>S&amp;P 500 (USA)</c:v>
                </c:pt>
                <c:pt idx="4">
                  <c:v>FTSE 100 (Great Britain)</c:v>
                </c:pt>
                <c:pt idx="5">
                  <c:v>CAC 40 (France)</c:v>
                </c:pt>
                <c:pt idx="6">
                  <c:v>UX Index</c:v>
                </c:pt>
                <c:pt idx="7">
                  <c:v>UX Index</c:v>
                </c:pt>
                <c:pt idx="8">
                  <c:v>PFTS Index</c:v>
                </c:pt>
                <c:pt idx="9">
                  <c:v>SHANGHAI SE COMPOSITE (China)</c:v>
                </c:pt>
                <c:pt idx="10">
                  <c:v>NIKKEI 225 (Japan)</c:v>
                </c:pt>
                <c:pt idx="11">
                  <c:v>MICEX (Russia)</c:v>
                </c:pt>
                <c:pt idx="12">
                  <c:v>RTSI (Russia)</c:v>
                </c:pt>
              </c:strCache>
            </c:strRef>
          </c:cat>
          <c:val>
            <c:numRef>
              <c:f>'інд+дох'!$B$28:$B$40</c:f>
              <c:numCache>
                <c:formatCode>0.00%</c:formatCode>
                <c:ptCount val="13"/>
                <c:pt idx="0">
                  <c:v>-2.2605177162996815E-2</c:v>
                </c:pt>
                <c:pt idx="1">
                  <c:v>-9.4896013121903433E-3</c:v>
                </c:pt>
                <c:pt idx="2">
                  <c:v>-3.5867766520668587E-3</c:v>
                </c:pt>
                <c:pt idx="3">
                  <c:v>4.2943009181395375E-3</c:v>
                </c:pt>
                <c:pt idx="4">
                  <c:v>1.0464962959574331E-2</c:v>
                </c:pt>
                <c:pt idx="5">
                  <c:v>1.6024117554583439E-2</c:v>
                </c:pt>
                <c:pt idx="6">
                  <c:v>1.7169120128615045E-2</c:v>
                </c:pt>
                <c:pt idx="7">
                  <c:v>1.9006101332495362E-2</c:v>
                </c:pt>
                <c:pt idx="8">
                  <c:v>1.9475101452573362E-2</c:v>
                </c:pt>
                <c:pt idx="9">
                  <c:v>3.5262819924777533E-2</c:v>
                </c:pt>
                <c:pt idx="10">
                  <c:v>5.4882211575257411E-2</c:v>
                </c:pt>
                <c:pt idx="11">
                  <c:v>5.5208133512373081E-2</c:v>
                </c:pt>
                <c:pt idx="12">
                  <c:v>9.1321901692773988E-2</c:v>
                </c:pt>
              </c:numCache>
            </c:numRef>
          </c:val>
        </c:ser>
        <c:ser>
          <c:idx val="1"/>
          <c:order val="1"/>
          <c:tx>
            <c:strRef>
              <c:f>'інд+дох'!$C$27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'інд+дох'!$A$28:$A$40</c:f>
              <c:strCache>
                <c:ptCount val="13"/>
                <c:pt idx="0">
                  <c:v>WIG20 (Poland)</c:v>
                </c:pt>
                <c:pt idx="1">
                  <c:v>DAX (Germany)</c:v>
                </c:pt>
                <c:pt idx="2">
                  <c:v>HANG SENG (Hong Kong)</c:v>
                </c:pt>
                <c:pt idx="3">
                  <c:v>S&amp;P 500 (USA)</c:v>
                </c:pt>
                <c:pt idx="4">
                  <c:v>FTSE 100 (Great Britain)</c:v>
                </c:pt>
                <c:pt idx="5">
                  <c:v>CAC 40 (France)</c:v>
                </c:pt>
                <c:pt idx="6">
                  <c:v>UX Index</c:v>
                </c:pt>
                <c:pt idx="7">
                  <c:v>UX Index</c:v>
                </c:pt>
                <c:pt idx="8">
                  <c:v>PFTS Index</c:v>
                </c:pt>
                <c:pt idx="9">
                  <c:v>SHANGHAI SE COMPOSITE (China)</c:v>
                </c:pt>
                <c:pt idx="10">
                  <c:v>NIKKEI 225 (Japan)</c:v>
                </c:pt>
                <c:pt idx="11">
                  <c:v>MICEX (Russia)</c:v>
                </c:pt>
                <c:pt idx="12">
                  <c:v>RTSI (Russia)</c:v>
                </c:pt>
              </c:strCache>
            </c:strRef>
          </c:cat>
          <c:val>
            <c:numRef>
              <c:f>'інд+дох'!$C$28:$C$40</c:f>
              <c:numCache>
                <c:formatCode>0.00%</c:formatCode>
                <c:ptCount val="13"/>
                <c:pt idx="0">
                  <c:v>-7.1550172476139706E-2</c:v>
                </c:pt>
                <c:pt idx="1">
                  <c:v>-5.1937505612480339E-2</c:v>
                </c:pt>
                <c:pt idx="2">
                  <c:v>-7.1212918816209725E-2</c:v>
                </c:pt>
                <c:pt idx="3">
                  <c:v>8.990466073959924E-2</c:v>
                </c:pt>
                <c:pt idx="4">
                  <c:v>-2.3097725348182996E-2</c:v>
                </c:pt>
                <c:pt idx="5">
                  <c:v>3.4057027120634853E-2</c:v>
                </c:pt>
                <c:pt idx="6">
                  <c:v>0.21614185937316588</c:v>
                </c:pt>
                <c:pt idx="7">
                  <c:v>7.0353757116931703E-2</c:v>
                </c:pt>
                <c:pt idx="8">
                  <c:v>0.70637338919570869</c:v>
                </c:pt>
                <c:pt idx="9">
                  <c:v>-0.14689952624175584</c:v>
                </c:pt>
                <c:pt idx="10">
                  <c:v>5.9525744412241011E-2</c:v>
                </c:pt>
                <c:pt idx="11">
                  <c:v>0.17330097547565115</c:v>
                </c:pt>
                <c:pt idx="12">
                  <c:v>3.2578848436024543E-2</c:v>
                </c:pt>
              </c:numCache>
            </c:numRef>
          </c:val>
        </c:ser>
        <c:dLbls>
          <c:showVal val="1"/>
        </c:dLbls>
        <c:gapWidth val="100"/>
        <c:overlap val="-20"/>
        <c:axId val="78633216"/>
        <c:axId val="78651392"/>
      </c:barChart>
      <c:catAx>
        <c:axId val="7863321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8651392"/>
        <c:crosses val="autoZero"/>
        <c:lblAlgn val="ctr"/>
        <c:lblOffset val="100"/>
        <c:tickLblSkip val="1"/>
        <c:tickMarkSkip val="1"/>
      </c:catAx>
      <c:valAx>
        <c:axId val="78651392"/>
        <c:scaling>
          <c:orientation val="minMax"/>
          <c:max val="0.71000000000000019"/>
          <c:min val="-0.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8633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57283142389524"/>
          <c:y val="0.89162668809013246"/>
          <c:w val="0.58428805237315873"/>
          <c:h val="5.41872572872456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Open-Ended CII</a:t>
            </a:r>
            <a:endParaRPr lang="ru-RU" sz="1400"/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15"/>
          <c:y val="0.32017612428069392"/>
          <c:w val="0.34048257372654178"/>
          <c:h val="0.353070931569806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2266154398260513E-2"/>
                  <c:y val="-0.1202129718191358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8920014354774018E-2"/>
                  <c:y val="-0.1064218383968306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9725711229795941E-2"/>
                  <c:y val="-9.317903905040199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32885098477971"/>
                  <c:y val="-1.7150596385586237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1939301823197086E-2"/>
                  <c:y val="9.024448467531384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2265098900171057E-2"/>
                  <c:y val="0.1689742533223004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2.947274352100095E-2"/>
                  <c:y val="0.10266612744113865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5930984498251395E-2"/>
                  <c:y val="0.10593122686199855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877231498877695E-2"/>
                  <c:y val="-1.4009489972513185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6390618732980105E-2"/>
                  <c:y val="-0.1136586643331805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799722755835132E-2"/>
                  <c:y val="-0.1197799762039571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6300241.7498999983</c:v>
                </c:pt>
                <c:pt idx="1">
                  <c:v>30672133.440000001</c:v>
                </c:pt>
                <c:pt idx="2">
                  <c:v>13210324.310000001</c:v>
                </c:pt>
                <c:pt idx="3">
                  <c:v>6634987.0300000003</c:v>
                </c:pt>
                <c:pt idx="4">
                  <c:v>6151275.2599999998</c:v>
                </c:pt>
                <c:pt idx="5">
                  <c:v>5802265.29</c:v>
                </c:pt>
                <c:pt idx="6">
                  <c:v>5034856.93</c:v>
                </c:pt>
                <c:pt idx="7">
                  <c:v>4104064.07</c:v>
                </c:pt>
                <c:pt idx="8">
                  <c:v>3067413.33</c:v>
                </c:pt>
                <c:pt idx="9">
                  <c:v>2254050.9</c:v>
                </c:pt>
                <c:pt idx="10">
                  <c:v>1656856.55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7.4217874753965976E-2</c:v>
                </c:pt>
                <c:pt idx="1">
                  <c:v>0.36132273148454735</c:v>
                </c:pt>
                <c:pt idx="2">
                  <c:v>0.15561977365621157</c:v>
                </c:pt>
                <c:pt idx="3">
                  <c:v>7.8161228717063908E-2</c:v>
                </c:pt>
                <c:pt idx="4">
                  <c:v>7.2463025221388672E-2</c:v>
                </c:pt>
                <c:pt idx="5">
                  <c:v>6.8351630886122644E-2</c:v>
                </c:pt>
                <c:pt idx="6">
                  <c:v>5.9311435317669976E-2</c:v>
                </c:pt>
                <c:pt idx="7">
                  <c:v>4.8346543707524649E-2</c:v>
                </c:pt>
                <c:pt idx="8">
                  <c:v>3.6134629016132479E-2</c:v>
                </c:pt>
                <c:pt idx="9">
                  <c:v>2.6553087012561011E-2</c:v>
                </c:pt>
                <c:pt idx="10">
                  <c:v>1.9518040226811934E-2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 sz="1400" b="1" i="1" baseline="0"/>
          </a:p>
        </c:rich>
      </c:tx>
      <c:layout>
        <c:manualLayout>
          <c:xMode val="edge"/>
          <c:yMode val="edge"/>
          <c:x val="0.39304642475246149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6016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4146908173775079E-3"/>
                  <c:y val="-3.2553116944078219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KINTO-Ekviti</c:v>
                </c:pt>
                <c:pt idx="1">
                  <c:v>ОТP - Кlasychnyi</c:v>
                </c:pt>
                <c:pt idx="2">
                  <c:v>Sofiivskyi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UNIVER.UA/Myhailo Hrushevskyi: Fond Derzhavnykh Paperiv   </c:v>
                </c:pt>
                <c:pt idx="6">
                  <c:v>UNIVER.UA/Taras Shevchenko: Fond Zaoshchadzhen</c:v>
                </c:pt>
                <c:pt idx="7">
                  <c:v>KINTO-Kaznacheiskyi</c:v>
                </c:pt>
                <c:pt idx="8">
                  <c:v>ОТP Fond Aktsii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ВЧА'!$C$56:$C$66</c:f>
              <c:numCache>
                <c:formatCode>#,##0.00</c:formatCode>
                <c:ptCount val="11"/>
                <c:pt idx="0">
                  <c:v>63.368599999999631</c:v>
                </c:pt>
                <c:pt idx="1">
                  <c:v>52.610819999999372</c:v>
                </c:pt>
                <c:pt idx="2">
                  <c:v>50.171040000000033</c:v>
                </c:pt>
                <c:pt idx="3">
                  <c:v>12.844419999999925</c:v>
                </c:pt>
                <c:pt idx="4">
                  <c:v>10.674829999999609</c:v>
                </c:pt>
                <c:pt idx="5">
                  <c:v>-31.779179999999933</c:v>
                </c:pt>
                <c:pt idx="6">
                  <c:v>18.461520000000483</c:v>
                </c:pt>
                <c:pt idx="7">
                  <c:v>-43.952610000000107</c:v>
                </c:pt>
                <c:pt idx="8">
                  <c:v>-244.83125000000001</c:v>
                </c:pt>
                <c:pt idx="9">
                  <c:v>-89.131249999999994</c:v>
                </c:pt>
                <c:pt idx="10">
                  <c:v>470.81380000000092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002181271069531E-3"/>
                  <c:y val="-6.782230859549896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692802955449268E-3"/>
                  <c:y val="-3.271727116429207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3243111573338571E-4"/>
                  <c:y val="3.779607586640077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729884921439409E-4"/>
                  <c:y val="-3.271727116429207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854087872433665E-3"/>
                  <c:y val="-3.2717271164292073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4365582998058378E-3"/>
                  <c:y val="7.5353705485555252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0588480361399352E-4"/>
                  <c:y val="4.603704124340701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869021880037931E-3"/>
                  <c:y val="6.1821721135833195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2.0276995721022007E-3"/>
                  <c:y val="-7.0430353655289001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529111937811615E-3"/>
                  <c:y val="6.628120244714263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9897603735927029E-3"/>
                  <c:y val="-3.8338875061488302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61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85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7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93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15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89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KINTO-Ekviti</c:v>
                </c:pt>
                <c:pt idx="1">
                  <c:v>ОТP - Кlasychnyi</c:v>
                </c:pt>
                <c:pt idx="2">
                  <c:v>Sofiivskyi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UNIVER.UA/Myhailo Hrushevskyi: Fond Derzhavnykh Paperiv   </c:v>
                </c:pt>
                <c:pt idx="6">
                  <c:v>UNIVER.UA/Taras Shevchenko: Fond Zaoshchadzhen</c:v>
                </c:pt>
                <c:pt idx="7">
                  <c:v>KINTO-Kaznacheiskyi</c:v>
                </c:pt>
                <c:pt idx="8">
                  <c:v>ОТP Fond Aktsii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ВЧА'!$E$56:$E$66</c:f>
              <c:numCache>
                <c:formatCode>#,##0.00</c:formatCode>
                <c:ptCount val="11"/>
                <c:pt idx="0">
                  <c:v>34.71604411725842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-36.522413997367252</c:v>
                </c:pt>
                <c:pt idx="6">
                  <c:v>-53.533256875826837</c:v>
                </c:pt>
                <c:pt idx="7">
                  <c:v>-57.193805218082232</c:v>
                </c:pt>
                <c:pt idx="8">
                  <c:v>-245.57115494087299</c:v>
                </c:pt>
                <c:pt idx="9">
                  <c:v>-253.46565027151146</c:v>
                </c:pt>
                <c:pt idx="10">
                  <c:v>-287.28074994933502</c:v>
                </c:pt>
              </c:numCache>
            </c:numRef>
          </c:val>
        </c:ser>
        <c:dLbls>
          <c:showVal val="1"/>
        </c:dLbls>
        <c:overlap val="-30"/>
        <c:axId val="73642752"/>
        <c:axId val="73644288"/>
      </c:barChart>
      <c:lineChart>
        <c:grouping val="standard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04550512729787E-2"/>
                  <c:y val="-9.232033147087523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394532039371099E-2"/>
                  <c:y val="-5.95771121677115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49362826134696E-2"/>
                  <c:y val="5.076873351100540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44796572409048E-2"/>
                  <c:y val="4.984454718624670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4922112215942E-2"/>
                  <c:y val="4.331703045998186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74432743838347E-2"/>
                  <c:y val="0.1144882985489850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55423467003545E-2"/>
                  <c:y val="9.880060235321885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57121906937399E-2"/>
                  <c:y val="0.1098492521294349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17404913334022E-2"/>
                  <c:y val="0.10232038422000103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54254093145567E-2"/>
                  <c:y val="5.55498484199557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19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904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KINTO-Ekviti</c:v>
                </c:pt>
                <c:pt idx="1">
                  <c:v>ОТP - Кlasychnyi</c:v>
                </c:pt>
                <c:pt idx="2">
                  <c:v>Sofiivskyi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UNIVER.UA/Myhailo Hrushevskyi: Fond Derzhavnykh Paperiv   </c:v>
                </c:pt>
                <c:pt idx="6">
                  <c:v>UNIVER.UA/Taras Shevchenko: Fond Zaoshchadzhen</c:v>
                </c:pt>
                <c:pt idx="7">
                  <c:v>KINTO-Kaznacheiskyi</c:v>
                </c:pt>
                <c:pt idx="8">
                  <c:v>ОТP Fond Aktsii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1.1041948204159017E-2</c:v>
                </c:pt>
                <c:pt idx="1">
                  <c:v>1.055965900488191E-2</c:v>
                </c:pt>
                <c:pt idx="2">
                  <c:v>8.2232720817216314E-3</c:v>
                </c:pt>
                <c:pt idx="3">
                  <c:v>4.2049861628428364E-3</c:v>
                </c:pt>
                <c:pt idx="4">
                  <c:v>2.6078218742763902E-3</c:v>
                </c:pt>
                <c:pt idx="5">
                  <c:v>-4.5067138296464068E-2</c:v>
                </c:pt>
                <c:pt idx="6">
                  <c:v>2.7902136811984398E-3</c:v>
                </c:pt>
                <c:pt idx="7">
                  <c:v>-3.8453034677643431E-2</c:v>
                </c:pt>
                <c:pt idx="8">
                  <c:v>-9.797630912686299E-2</c:v>
                </c:pt>
                <c:pt idx="9">
                  <c:v>-6.7018720877623653E-3</c:v>
                </c:pt>
              </c:numCache>
            </c:numRef>
          </c:val>
        </c:ser>
        <c:dLbls>
          <c:showVal val="1"/>
        </c:dLbls>
        <c:marker val="1"/>
        <c:axId val="75956224"/>
        <c:axId val="75957760"/>
      </c:lineChart>
      <c:catAx>
        <c:axId val="736427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4288"/>
        <c:crosses val="autoZero"/>
        <c:lblAlgn val="ctr"/>
        <c:lblOffset val="40"/>
        <c:tickLblSkip val="2"/>
        <c:tickMarkSkip val="1"/>
      </c:catAx>
      <c:valAx>
        <c:axId val="73644288"/>
        <c:scaling>
          <c:orientation val="minMax"/>
          <c:max val="500"/>
          <c:min val="-3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2752"/>
        <c:crosses val="autoZero"/>
        <c:crossBetween val="between"/>
      </c:valAx>
      <c:catAx>
        <c:axId val="75956224"/>
        <c:scaling>
          <c:orientation val="minMax"/>
        </c:scaling>
        <c:delete val="1"/>
        <c:axPos val="b"/>
        <c:tickLblPos val="none"/>
        <c:crossAx val="75957760"/>
        <c:crosses val="autoZero"/>
        <c:lblAlgn val="ctr"/>
        <c:lblOffset val="100"/>
      </c:catAx>
      <c:valAx>
        <c:axId val="75957760"/>
        <c:scaling>
          <c:orientation val="minMax"/>
          <c:max val="0.70000000000000018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562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538978011457461E-2"/>
          <c:y val="0.75359418473492923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354199475065614"/>
          <c:y val="5.982056027857075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708361519736258"/>
          <c:y val="9.4715898552340402E-2"/>
          <c:w val="0.70520905070907691"/>
          <c:h val="0.870389257223085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'В_діаграма(дох)'!$A$2:$A$24</c:f>
              <c:strCache>
                <c:ptCount val="23"/>
                <c:pt idx="0">
                  <c:v>Bonum Optimum</c:v>
                </c:pt>
                <c:pt idx="1">
                  <c:v>KINTO-Kaznacheiskyi</c:v>
                </c:pt>
                <c:pt idx="2">
                  <c:v>VSI</c:v>
                </c:pt>
                <c:pt idx="3">
                  <c:v>Altus – Depozyt</c:v>
                </c:pt>
                <c:pt idx="4">
                  <c:v>Аltus-Zbalansovanyi</c:v>
                </c:pt>
                <c:pt idx="5">
                  <c:v>KINTO-Ekviti</c:v>
                </c:pt>
                <c:pt idx="6">
                  <c:v>Nadbannia</c:v>
                </c:pt>
                <c:pt idx="7">
                  <c:v>ТАSК Resurs</c:v>
                </c:pt>
                <c:pt idx="8">
                  <c:v>Sofiivskyi</c:v>
                </c:pt>
                <c:pt idx="9">
                  <c:v>OTP-Кlasychnyi</c:v>
                </c:pt>
                <c:pt idx="10">
                  <c:v>UNIVER.UA/Myhailo Hrushevskyi: Fond Derzhavnykh Paperiv   </c:v>
                </c:pt>
                <c:pt idx="11">
                  <c:v>UNIVER.UA/Taras Shevchenko: Fond Zaoshchadzhen</c:v>
                </c:pt>
                <c:pt idx="12">
                  <c:v>ОТP Fond Aktsii</c:v>
                </c:pt>
                <c:pt idx="13">
                  <c:v>KINTO- Кlasychnyi</c:v>
                </c:pt>
                <c:pt idx="14">
                  <c:v>UNIVER.UA/Volodymyr Velykyi: Fond Zbalansovanyi</c:v>
                </c:pt>
                <c:pt idx="15">
                  <c:v>UNIVER.UA/Iaroslav Mudryi: Fond Aktsii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'В_діаграма(дох)'!$B$2:$B$24</c:f>
              <c:numCache>
                <c:formatCode>0.00%</c:formatCode>
                <c:ptCount val="23"/>
                <c:pt idx="0">
                  <c:v>-7.0176019385734811E-3</c:v>
                </c:pt>
                <c:pt idx="1">
                  <c:v>6.8392462440036716E-4</c:v>
                </c:pt>
                <c:pt idx="2">
                  <c:v>2.55875154303431E-3</c:v>
                </c:pt>
                <c:pt idx="3">
                  <c:v>2.6078218742540127E-3</c:v>
                </c:pt>
                <c:pt idx="4">
                  <c:v>4.2049861628807861E-3</c:v>
                </c:pt>
                <c:pt idx="5">
                  <c:v>4.9404433759856481E-3</c:v>
                </c:pt>
                <c:pt idx="6">
                  <c:v>6.4553685011377038E-3</c:v>
                </c:pt>
                <c:pt idx="7">
                  <c:v>6.5766286428017295E-3</c:v>
                </c:pt>
                <c:pt idx="8">
                  <c:v>8.2232720817252414E-3</c:v>
                </c:pt>
                <c:pt idx="9">
                  <c:v>1.0559659004839794E-2</c:v>
                </c:pt>
                <c:pt idx="10">
                  <c:v>1.0946880491063515E-2</c:v>
                </c:pt>
                <c:pt idx="11">
                  <c:v>1.2028181001787264E-2</c:v>
                </c:pt>
                <c:pt idx="12">
                  <c:v>1.2495095340912199E-2</c:v>
                </c:pt>
                <c:pt idx="13">
                  <c:v>2.088479401405996E-2</c:v>
                </c:pt>
                <c:pt idx="14">
                  <c:v>3.0366989337740957E-2</c:v>
                </c:pt>
                <c:pt idx="15">
                  <c:v>6.4097123793535271E-2</c:v>
                </c:pt>
                <c:pt idx="16">
                  <c:v>1.191326986572408E-2</c:v>
                </c:pt>
                <c:pt idx="17">
                  <c:v>1.7169120128615045E-2</c:v>
                </c:pt>
                <c:pt idx="18">
                  <c:v>1.9475101452573362E-2</c:v>
                </c:pt>
                <c:pt idx="19">
                  <c:v>3.8709897777504665E-3</c:v>
                </c:pt>
                <c:pt idx="20">
                  <c:v>3.7362138122938315E-3</c:v>
                </c:pt>
                <c:pt idx="21">
                  <c:v>1.0739726027397261E-2</c:v>
                </c:pt>
                <c:pt idx="22">
                  <c:v>-2.8533914796589101E-3</c:v>
                </c:pt>
              </c:numCache>
            </c:numRef>
          </c:val>
        </c:ser>
        <c:gapWidth val="60"/>
        <c:axId val="69493120"/>
        <c:axId val="69494656"/>
      </c:barChart>
      <c:catAx>
        <c:axId val="6949312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9494656"/>
        <c:crosses val="autoZero"/>
        <c:lblAlgn val="ctr"/>
        <c:lblOffset val="0"/>
        <c:tickLblSkip val="1"/>
        <c:tickMarkSkip val="1"/>
      </c:catAx>
      <c:valAx>
        <c:axId val="69494656"/>
        <c:scaling>
          <c:orientation val="minMax"/>
          <c:max val="7.0000000000000021E-2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949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15E-2"/>
          <c:y val="0.34133422222453702"/>
          <c:w val="0.9304"/>
          <c:h val="0.43733447222518818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ВЧА'!$C$33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9.4446194225720093E-4"/>
                  <c:y val="2.119480762846564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5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ВЧА'!$B$34:$B$36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ВЧА'!$C$34:$C$36</c:f>
              <c:numCache>
                <c:formatCode>#,##0.00</c:formatCode>
                <c:ptCount val="3"/>
                <c:pt idx="0">
                  <c:v>23.990199999999955</c:v>
                </c:pt>
                <c:pt idx="1">
                  <c:v>10.27634999999986</c:v>
                </c:pt>
                <c:pt idx="2">
                  <c:v>-79.718129999999888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ВЧА'!$E$33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588913385826788E-2"/>
                  <c:y val="-6.915563208316791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1373438320210696E-3"/>
                  <c:y val="-1.582215986058368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76398950131271E-3"/>
                  <c:y val="2.648995565675812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86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3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9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24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29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ВЧА'!$B$34:$B$36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-84.141533512064399</c:v>
                </c:pt>
              </c:numCache>
            </c:numRef>
          </c:val>
        </c:ser>
        <c:dLbls>
          <c:showVal val="1"/>
        </c:dLbls>
        <c:overlap val="-20"/>
        <c:axId val="76135808"/>
        <c:axId val="76428416"/>
      </c:barChart>
      <c:lineChart>
        <c:grouping val="standard"/>
        <c:ser>
          <c:idx val="2"/>
          <c:order val="2"/>
          <c:tx>
            <c:strRef>
              <c:f>'І_динаміка ВЧА'!$D$33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537007874015622E-3"/>
                  <c:y val="-5.607250360671754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053543307087392E-3"/>
                  <c:y val="-5.72736550709657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143076115485604E-3"/>
                  <c:y val="-2.273889101667856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8"/>
                  <c:y val="0.3173341597243744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000000000002"/>
                  <c:y val="0.4160010833361546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18"/>
                  <c:y val="0.429334451391800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18"/>
                  <c:y val="0.362667611113570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38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2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'І_динаміка ВЧА'!$D$34:$D$36</c:f>
              <c:numCache>
                <c:formatCode>0.00%</c:formatCode>
                <c:ptCount val="3"/>
                <c:pt idx="0">
                  <c:v>7.4409250068949578E-2</c:v>
                </c:pt>
                <c:pt idx="1">
                  <c:v>9.5796036778514164E-3</c:v>
                </c:pt>
                <c:pt idx="2">
                  <c:v>-5.0956532872480739E-2</c:v>
                </c:pt>
              </c:numCache>
            </c:numRef>
          </c:val>
        </c:ser>
        <c:dLbls>
          <c:showVal val="1"/>
        </c:dLbls>
        <c:marker val="1"/>
        <c:axId val="76429952"/>
        <c:axId val="76435840"/>
      </c:lineChart>
      <c:catAx>
        <c:axId val="7613580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28416"/>
        <c:crosses val="autoZero"/>
        <c:lblAlgn val="ctr"/>
        <c:lblOffset val="100"/>
        <c:tickLblSkip val="1"/>
        <c:tickMarkSkip val="1"/>
      </c:catAx>
      <c:valAx>
        <c:axId val="76428416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35808"/>
        <c:crosses val="autoZero"/>
        <c:crossBetween val="between"/>
      </c:valAx>
      <c:catAx>
        <c:axId val="76429952"/>
        <c:scaling>
          <c:orientation val="minMax"/>
        </c:scaling>
        <c:delete val="1"/>
        <c:axPos val="b"/>
        <c:tickLblPos val="none"/>
        <c:crossAx val="76435840"/>
        <c:crosses val="autoZero"/>
        <c:lblAlgn val="ctr"/>
        <c:lblOffset val="100"/>
      </c:catAx>
      <c:valAx>
        <c:axId val="7643584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299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68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800" b="1" i="1" baseline="0"/>
          </a:p>
        </c:rich>
      </c:tx>
      <c:layout>
        <c:manualLayout>
          <c:xMode val="edge"/>
          <c:yMode val="edge"/>
          <c:x val="0.28121838069733668"/>
          <c:y val="6.031363088057900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055846018324688"/>
          <c:y val="0.12303987946690734"/>
          <c:w val="0.81624405944839584"/>
          <c:h val="0.834741143049998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Zbalansovanyi Fond "Parytet"</c:v>
                </c:pt>
                <c:pt idx="1">
                  <c:v>ТАSК Ukrainskyi Kapital</c:v>
                </c:pt>
                <c:pt idx="2">
                  <c:v>Optimum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2.8136352367820194E-3</c:v>
                </c:pt>
                <c:pt idx="1">
                  <c:v>9.5796036778386107E-3</c:v>
                </c:pt>
                <c:pt idx="2">
                  <c:v>7.4409250068947497E-2</c:v>
                </c:pt>
                <c:pt idx="3">
                  <c:v>2.893416299452271E-2</c:v>
                </c:pt>
                <c:pt idx="4">
                  <c:v>1.7169120128615045E-2</c:v>
                </c:pt>
                <c:pt idx="5">
                  <c:v>1.9475101452573362E-2</c:v>
                </c:pt>
                <c:pt idx="6">
                  <c:v>3.8709897777504665E-3</c:v>
                </c:pt>
                <c:pt idx="7">
                  <c:v>3.7362138122938315E-3</c:v>
                </c:pt>
                <c:pt idx="8">
                  <c:v>1.0739726027397261E-2</c:v>
                </c:pt>
                <c:pt idx="9">
                  <c:v>-2.8533914796589066E-3</c:v>
                </c:pt>
              </c:numCache>
            </c:numRef>
          </c:val>
        </c:ser>
        <c:gapWidth val="60"/>
        <c:axId val="66432000"/>
        <c:axId val="76460800"/>
      </c:barChart>
      <c:catAx>
        <c:axId val="6643200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6460800"/>
        <c:crosses val="autoZero"/>
        <c:lblAlgn val="ctr"/>
        <c:lblOffset val="100"/>
        <c:tickLblSkip val="1"/>
        <c:tickMarkSkip val="1"/>
      </c:catAx>
      <c:valAx>
        <c:axId val="76460800"/>
        <c:scaling>
          <c:orientation val="minMax"/>
          <c:max val="7.5000000000000011E-2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43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56"/>
          <c:w val="0.92887624466571861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55942847115671E-3"/>
                  <c:y val="-1.353926912982031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28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95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13.90935999999987</c:v>
                </c:pt>
                <c:pt idx="1">
                  <c:v>-83.797839999999852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0</c:v>
                </c:pt>
                <c:pt idx="1">
                  <c:v>-262.30033270503338</c:v>
                </c:pt>
              </c:numCache>
            </c:numRef>
          </c:val>
        </c:ser>
        <c:dLbls>
          <c:showVal val="1"/>
        </c:dLbls>
        <c:overlap val="-20"/>
        <c:axId val="73116672"/>
        <c:axId val="73130752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101096537897417E-3"/>
                  <c:y val="-5.530106074018849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1067229683060813E-3"/>
                  <c:y val="2.88446784388638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1.3072427747987284E-2</c:v>
                </c:pt>
                <c:pt idx="1">
                  <c:v>-7.1837087056331557E-3</c:v>
                </c:pt>
              </c:numCache>
            </c:numRef>
          </c:val>
        </c:ser>
        <c:dLbls>
          <c:showVal val="1"/>
        </c:dLbls>
        <c:marker val="1"/>
        <c:axId val="73132288"/>
        <c:axId val="73134080"/>
      </c:lineChart>
      <c:catAx>
        <c:axId val="7311667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30752"/>
        <c:crosses val="autoZero"/>
        <c:lblAlgn val="ctr"/>
        <c:lblOffset val="100"/>
        <c:tickLblSkip val="1"/>
        <c:tickMarkSkip val="1"/>
      </c:catAx>
      <c:valAx>
        <c:axId val="7313075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16672"/>
        <c:crosses val="autoZero"/>
        <c:crossBetween val="between"/>
      </c:valAx>
      <c:catAx>
        <c:axId val="73132288"/>
        <c:scaling>
          <c:orientation val="minMax"/>
        </c:scaling>
        <c:delete val="1"/>
        <c:axPos val="b"/>
        <c:tickLblPos val="none"/>
        <c:crossAx val="73134080"/>
        <c:crosses val="autoZero"/>
        <c:lblAlgn val="ctr"/>
        <c:lblOffset val="100"/>
      </c:catAx>
      <c:valAx>
        <c:axId val="73134080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322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278805120910385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71361502347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840402851750256"/>
          <c:w val="0.96503496503496478"/>
          <c:h val="0.7668243331015461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1.3072427747977677E-2</c:v>
                </c:pt>
                <c:pt idx="1">
                  <c:v>1.5503391959070356E-2</c:v>
                </c:pt>
                <c:pt idx="2">
                  <c:v>1.4287909853524017E-2</c:v>
                </c:pt>
                <c:pt idx="3">
                  <c:v>1.7169120128615045E-2</c:v>
                </c:pt>
                <c:pt idx="4">
                  <c:v>1.9475101452573362E-2</c:v>
                </c:pt>
                <c:pt idx="5">
                  <c:v>3.8709897777504665E-3</c:v>
                </c:pt>
                <c:pt idx="6">
                  <c:v>3.7362138122938315E-3</c:v>
                </c:pt>
                <c:pt idx="7">
                  <c:v>1.0739726027397261E-2</c:v>
                </c:pt>
                <c:pt idx="8">
                  <c:v>-2.8533914796589066E-3</c:v>
                </c:pt>
              </c:numCache>
            </c:numRef>
          </c:val>
        </c:ser>
        <c:gapWidth val="60"/>
        <c:axId val="76005376"/>
        <c:axId val="76006912"/>
      </c:barChart>
      <c:catAx>
        <c:axId val="760053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6006912"/>
        <c:crosses val="autoZero"/>
        <c:lblAlgn val="ctr"/>
        <c:lblOffset val="100"/>
        <c:tickLblSkip val="1"/>
        <c:tickMarkSkip val="1"/>
      </c:catAx>
      <c:valAx>
        <c:axId val="76006912"/>
        <c:scaling>
          <c:orientation val="minMax"/>
          <c:max val="2.0000000000000007E-2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6005376"/>
        <c:crosses val="autoZero"/>
        <c:crossBetween val="between"/>
        <c:majorUnit val="1.0000000000000004E-2"/>
        <c:minorUnit val="1.0000000000000004E-2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20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561975</xdr:colOff>
      <xdr:row>46</xdr:row>
      <xdr:rowOff>133350</xdr:rowOff>
    </xdr:to>
    <xdr:graphicFrame macro="">
      <xdr:nvGraphicFramePr>
        <xdr:cNvPr id="205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5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104775</xdr:rowOff>
    </xdr:from>
    <xdr:to>
      <xdr:col>7</xdr:col>
      <xdr:colOff>38100</xdr:colOff>
      <xdr:row>49</xdr:row>
      <xdr:rowOff>142875</xdr:rowOff>
    </xdr:to>
    <xdr:graphicFrame macro="">
      <xdr:nvGraphicFramePr>
        <xdr:cNvPr id="7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56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02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3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42"/>
  <sheetViews>
    <sheetView tabSelected="1" zoomScale="85" workbookViewId="0">
      <selection activeCell="A3" sqref="A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7" t="s">
        <v>14</v>
      </c>
      <c r="B1" s="67"/>
      <c r="C1" s="67"/>
      <c r="D1" s="68"/>
      <c r="E1" s="68"/>
      <c r="F1" s="68"/>
    </row>
    <row r="2" spans="1:14" ht="30.75" thickBot="1">
      <c r="A2" s="165" t="s">
        <v>15</v>
      </c>
      <c r="B2" s="165" t="s">
        <v>16</v>
      </c>
      <c r="C2" s="165" t="s">
        <v>17</v>
      </c>
      <c r="D2" s="165" t="s">
        <v>18</v>
      </c>
      <c r="E2" s="165" t="s">
        <v>19</v>
      </c>
      <c r="F2" s="165" t="s">
        <v>20</v>
      </c>
      <c r="G2" s="2"/>
      <c r="I2" s="1"/>
    </row>
    <row r="3" spans="1:14" ht="14.25">
      <c r="A3" s="81" t="s">
        <v>21</v>
      </c>
      <c r="B3" s="82">
        <v>3.7254130605822278E-2</v>
      </c>
      <c r="C3" s="82">
        <v>-2.5765448533510149E-4</v>
      </c>
      <c r="D3" s="82">
        <v>9.7441304666681175E-3</v>
      </c>
      <c r="E3" s="82">
        <v>-6.5834980609576676E-4</v>
      </c>
      <c r="F3" s="82">
        <v>-1.0827342105669324E-2</v>
      </c>
      <c r="G3" s="55"/>
      <c r="H3" s="55"/>
      <c r="I3" s="2"/>
      <c r="J3" s="2"/>
      <c r="K3" s="2"/>
      <c r="L3" s="2"/>
    </row>
    <row r="4" spans="1:14" ht="14.25">
      <c r="A4" s="81" t="s">
        <v>22</v>
      </c>
      <c r="B4" s="82">
        <v>1.9475101452573362E-2</v>
      </c>
      <c r="C4" s="82">
        <v>1.7169120128615045E-2</v>
      </c>
      <c r="D4" s="82">
        <v>1.191326986572408E-2</v>
      </c>
      <c r="E4" s="82">
        <v>2.893416299452271E-2</v>
      </c>
      <c r="F4" s="82">
        <v>1.4287909853524017E-2</v>
      </c>
      <c r="G4" s="55"/>
      <c r="H4" s="55"/>
      <c r="I4" s="2"/>
      <c r="J4" s="2"/>
      <c r="K4" s="2"/>
      <c r="L4" s="2"/>
    </row>
    <row r="5" spans="1:14" ht="15" thickBot="1">
      <c r="A5" s="71" t="s">
        <v>23</v>
      </c>
      <c r="B5" s="73">
        <v>0.70637338919570869</v>
      </c>
      <c r="C5" s="73">
        <v>0.21614185937316588</v>
      </c>
      <c r="D5" s="73">
        <v>7.2544023811361519E-2</v>
      </c>
      <c r="E5" s="73">
        <v>3.8714243020547857E-2</v>
      </c>
      <c r="F5" s="73">
        <v>0.18370508547861275</v>
      </c>
      <c r="G5" s="55"/>
      <c r="H5" s="55"/>
      <c r="I5" s="2"/>
      <c r="J5" s="2"/>
      <c r="K5" s="2"/>
      <c r="L5" s="2"/>
    </row>
    <row r="6" spans="1:14" ht="14.25">
      <c r="A6" s="65"/>
      <c r="B6" s="64"/>
      <c r="C6" s="64"/>
      <c r="D6" s="66"/>
      <c r="E6" s="66"/>
      <c r="F6" s="66"/>
      <c r="G6" s="10"/>
      <c r="J6" s="2"/>
      <c r="K6" s="2"/>
      <c r="L6" s="2"/>
      <c r="M6" s="2"/>
      <c r="N6" s="2"/>
    </row>
    <row r="7" spans="1:14" ht="14.25">
      <c r="A7" s="65"/>
      <c r="B7" s="66"/>
      <c r="C7" s="66"/>
      <c r="D7" s="66"/>
      <c r="E7" s="66"/>
      <c r="F7" s="66"/>
      <c r="J7" s="4"/>
      <c r="K7" s="4"/>
      <c r="L7" s="4"/>
      <c r="M7" s="4"/>
      <c r="N7" s="4"/>
    </row>
    <row r="8" spans="1:14" ht="14.25">
      <c r="A8" s="65"/>
      <c r="B8" s="66"/>
      <c r="C8" s="66"/>
      <c r="D8" s="66"/>
      <c r="E8" s="66"/>
      <c r="F8" s="66"/>
    </row>
    <row r="9" spans="1:14" ht="14.25">
      <c r="A9" s="65"/>
      <c r="B9" s="66"/>
      <c r="C9" s="66"/>
      <c r="D9" s="66"/>
      <c r="E9" s="66"/>
      <c r="F9" s="66"/>
    </row>
    <row r="10" spans="1:14" ht="14.25">
      <c r="A10" s="65"/>
      <c r="B10" s="66"/>
      <c r="C10" s="66"/>
      <c r="D10" s="66"/>
      <c r="E10" s="66"/>
      <c r="F10" s="66"/>
      <c r="N10" s="10"/>
    </row>
    <row r="11" spans="1:14" ht="14.25">
      <c r="A11" s="65"/>
      <c r="B11" s="66"/>
      <c r="C11" s="66"/>
      <c r="D11" s="66"/>
      <c r="E11" s="66"/>
      <c r="F11" s="66"/>
    </row>
    <row r="12" spans="1:14" ht="14.25">
      <c r="A12" s="65"/>
      <c r="B12" s="66"/>
      <c r="C12" s="66"/>
      <c r="D12" s="66"/>
      <c r="E12" s="66"/>
      <c r="F12" s="66"/>
    </row>
    <row r="13" spans="1:14" ht="14.25">
      <c r="A13" s="65"/>
      <c r="B13" s="66"/>
      <c r="C13" s="66"/>
      <c r="D13" s="66"/>
      <c r="E13" s="66"/>
      <c r="F13" s="66"/>
    </row>
    <row r="14" spans="1:14" ht="14.25">
      <c r="A14" s="65"/>
      <c r="B14" s="66"/>
      <c r="C14" s="66"/>
      <c r="D14" s="66"/>
      <c r="E14" s="66"/>
      <c r="F14" s="66"/>
    </row>
    <row r="15" spans="1:14" ht="14.25">
      <c r="A15" s="65"/>
      <c r="B15" s="66"/>
      <c r="C15" s="66"/>
      <c r="D15" s="66"/>
      <c r="E15" s="66"/>
      <c r="F15" s="66"/>
    </row>
    <row r="16" spans="1:14" ht="14.25">
      <c r="A16" s="65"/>
      <c r="B16" s="66"/>
      <c r="C16" s="66"/>
      <c r="D16" s="66"/>
      <c r="E16" s="66"/>
      <c r="F16" s="66"/>
    </row>
    <row r="17" spans="1:6" ht="14.25">
      <c r="A17" s="65"/>
      <c r="B17" s="66"/>
      <c r="C17" s="66"/>
      <c r="D17" s="66"/>
      <c r="E17" s="66"/>
      <c r="F17" s="66"/>
    </row>
    <row r="18" spans="1:6" ht="14.25">
      <c r="A18" s="65"/>
      <c r="B18" s="66"/>
      <c r="C18" s="66"/>
      <c r="D18" s="66"/>
      <c r="E18" s="66"/>
      <c r="F18" s="66"/>
    </row>
    <row r="19" spans="1:6" ht="14.25">
      <c r="A19" s="65"/>
      <c r="B19" s="66"/>
      <c r="C19" s="66"/>
      <c r="D19" s="66"/>
      <c r="E19" s="66"/>
      <c r="F19" s="66"/>
    </row>
    <row r="20" spans="1:6" ht="14.25">
      <c r="A20" s="65"/>
      <c r="B20" s="66"/>
      <c r="C20" s="66"/>
      <c r="D20" s="66"/>
      <c r="E20" s="66"/>
      <c r="F20" s="66"/>
    </row>
    <row r="21" spans="1:6" ht="14.25">
      <c r="A21" s="65"/>
      <c r="B21" s="66"/>
      <c r="C21" s="66"/>
      <c r="D21" s="66"/>
      <c r="E21" s="66"/>
      <c r="F21" s="66"/>
    </row>
    <row r="22" spans="1:6" ht="14.25">
      <c r="A22" s="65"/>
      <c r="B22" s="66"/>
      <c r="C22" s="66"/>
      <c r="D22" s="66"/>
      <c r="E22" s="66"/>
      <c r="F22" s="66"/>
    </row>
    <row r="23" spans="1:6" ht="14.25">
      <c r="A23" s="65"/>
      <c r="B23" s="66"/>
      <c r="C23" s="66"/>
      <c r="D23" s="66"/>
      <c r="E23" s="66"/>
      <c r="F23" s="66"/>
    </row>
    <row r="24" spans="1:6" ht="14.25">
      <c r="A24" s="65"/>
      <c r="B24" s="66"/>
      <c r="C24" s="66"/>
      <c r="D24" s="66"/>
      <c r="E24" s="66"/>
      <c r="F24" s="66"/>
    </row>
    <row r="25" spans="1:6" ht="14.25">
      <c r="A25" s="65"/>
      <c r="B25" s="66"/>
      <c r="C25" s="66"/>
      <c r="D25" s="66"/>
      <c r="E25" s="66"/>
      <c r="F25" s="66"/>
    </row>
    <row r="26" spans="1:6" ht="15" thickBot="1">
      <c r="A26" s="65"/>
      <c r="B26" s="66"/>
      <c r="C26" s="66"/>
      <c r="D26" s="66"/>
      <c r="E26" s="66"/>
      <c r="F26" s="66"/>
    </row>
    <row r="27" spans="1:6" ht="15.75" thickBot="1">
      <c r="A27" s="165" t="s">
        <v>24</v>
      </c>
      <c r="B27" s="166" t="s">
        <v>25</v>
      </c>
      <c r="C27" s="167" t="s">
        <v>26</v>
      </c>
      <c r="D27" s="70"/>
      <c r="E27" s="66"/>
      <c r="F27" s="66"/>
    </row>
    <row r="28" spans="1:6" ht="14.25">
      <c r="A28" s="25" t="s">
        <v>27</v>
      </c>
      <c r="B28" s="26">
        <v>-2.2605177162996815E-2</v>
      </c>
      <c r="C28" s="61">
        <v>-7.1550172476139706E-2</v>
      </c>
      <c r="D28" s="70"/>
      <c r="E28" s="66"/>
      <c r="F28" s="66"/>
    </row>
    <row r="29" spans="1:6" ht="14.25">
      <c r="A29" s="51" t="s">
        <v>28</v>
      </c>
      <c r="B29" s="26">
        <v>-9.4896013121903433E-3</v>
      </c>
      <c r="C29" s="61">
        <v>-5.1937505612480339E-2</v>
      </c>
      <c r="D29" s="70"/>
      <c r="E29" s="66"/>
      <c r="F29" s="66"/>
    </row>
    <row r="30" spans="1:6" ht="14.25">
      <c r="A30" s="25" t="s">
        <v>29</v>
      </c>
      <c r="B30" s="26">
        <v>-3.5867766520668587E-3</v>
      </c>
      <c r="C30" s="61">
        <v>-7.1212918816209725E-2</v>
      </c>
      <c r="D30" s="70"/>
      <c r="E30" s="66"/>
      <c r="F30" s="66"/>
    </row>
    <row r="31" spans="1:6" ht="14.25">
      <c r="A31" s="25" t="s">
        <v>30</v>
      </c>
      <c r="B31" s="26">
        <v>4.2943009181395375E-3</v>
      </c>
      <c r="C31" s="61">
        <v>8.990466073959924E-2</v>
      </c>
      <c r="D31" s="70"/>
      <c r="E31" s="66"/>
      <c r="F31" s="66"/>
    </row>
    <row r="32" spans="1:6" ht="14.25">
      <c r="A32" s="25" t="s">
        <v>31</v>
      </c>
      <c r="B32" s="26">
        <v>1.0464962959574331E-2</v>
      </c>
      <c r="C32" s="61">
        <v>-2.3097725348182996E-2</v>
      </c>
      <c r="D32" s="70"/>
      <c r="E32" s="66"/>
      <c r="F32" s="66"/>
    </row>
    <row r="33" spans="1:6" ht="14.25">
      <c r="A33" s="25" t="s">
        <v>32</v>
      </c>
      <c r="B33" s="26">
        <v>1.6024117554583439E-2</v>
      </c>
      <c r="C33" s="61">
        <v>3.4057027120634853E-2</v>
      </c>
      <c r="D33" s="70"/>
      <c r="E33" s="66"/>
      <c r="F33" s="66"/>
    </row>
    <row r="34" spans="1:6" ht="14.25">
      <c r="A34" s="25" t="s">
        <v>17</v>
      </c>
      <c r="B34" s="26">
        <v>1.7169120128615045E-2</v>
      </c>
      <c r="C34" s="61">
        <v>0.21614185937316588</v>
      </c>
      <c r="D34" s="70"/>
      <c r="E34" s="66"/>
      <c r="F34" s="66"/>
    </row>
    <row r="35" spans="1:6" ht="14.25">
      <c r="A35" s="25" t="s">
        <v>17</v>
      </c>
      <c r="B35" s="26">
        <v>1.9006101332495362E-2</v>
      </c>
      <c r="C35" s="61">
        <v>7.0353757116931703E-2</v>
      </c>
      <c r="D35" s="70"/>
      <c r="E35" s="66"/>
      <c r="F35" s="66"/>
    </row>
    <row r="36" spans="1:6" ht="14.25">
      <c r="A36" s="25" t="s">
        <v>16</v>
      </c>
      <c r="B36" s="26">
        <v>1.9475101452573362E-2</v>
      </c>
      <c r="C36" s="61">
        <v>0.70637338919570869</v>
      </c>
      <c r="D36" s="70"/>
      <c r="E36" s="66"/>
      <c r="F36" s="66"/>
    </row>
    <row r="37" spans="1:6" ht="28.5">
      <c r="A37" s="25" t="s">
        <v>33</v>
      </c>
      <c r="B37" s="26">
        <v>3.5262819924777533E-2</v>
      </c>
      <c r="C37" s="61">
        <v>-0.14689952624175584</v>
      </c>
      <c r="D37" s="70"/>
      <c r="E37" s="66"/>
      <c r="F37" s="66"/>
    </row>
    <row r="38" spans="1:6" ht="14.25">
      <c r="A38" s="25" t="s">
        <v>34</v>
      </c>
      <c r="B38" s="26">
        <v>5.4882211575257411E-2</v>
      </c>
      <c r="C38" s="61">
        <v>5.9525744412241011E-2</v>
      </c>
      <c r="D38" s="70"/>
      <c r="E38" s="66"/>
      <c r="F38" s="66"/>
    </row>
    <row r="39" spans="1:6" ht="14.25">
      <c r="A39" s="25" t="s">
        <v>35</v>
      </c>
      <c r="B39" s="26">
        <v>5.5208133512373081E-2</v>
      </c>
      <c r="C39" s="61">
        <v>0.17330097547565115</v>
      </c>
      <c r="D39" s="70"/>
      <c r="E39" s="66"/>
      <c r="F39" s="66"/>
    </row>
    <row r="40" spans="1:6" ht="15" thickBot="1">
      <c r="A40" s="71" t="s">
        <v>36</v>
      </c>
      <c r="B40" s="72">
        <v>9.1321901692773988E-2</v>
      </c>
      <c r="C40" s="73">
        <v>3.2578848436024543E-2</v>
      </c>
      <c r="D40" s="70"/>
      <c r="E40" s="66"/>
      <c r="F40" s="66"/>
    </row>
    <row r="41" spans="1:6" ht="14.25">
      <c r="A41" s="65"/>
      <c r="B41" s="66"/>
      <c r="C41" s="66"/>
      <c r="D41" s="70"/>
      <c r="E41" s="66"/>
      <c r="F41" s="66"/>
    </row>
    <row r="42" spans="1:6" ht="14.25">
      <c r="A42" s="65"/>
      <c r="B42" s="66"/>
      <c r="C42" s="66"/>
      <c r="D42" s="70"/>
      <c r="E42" s="66"/>
      <c r="F42" s="66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B3" sqref="B3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90" t="s">
        <v>138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ht="60.75" thickBot="1">
      <c r="A2" s="165" t="s">
        <v>38</v>
      </c>
      <c r="B2" s="186" t="s">
        <v>77</v>
      </c>
      <c r="C2" s="15" t="s">
        <v>117</v>
      </c>
      <c r="D2" s="42" t="s">
        <v>118</v>
      </c>
      <c r="E2" s="42" t="s">
        <v>40</v>
      </c>
      <c r="F2" s="42" t="s">
        <v>139</v>
      </c>
      <c r="G2" s="42" t="s">
        <v>140</v>
      </c>
      <c r="H2" s="42" t="s">
        <v>141</v>
      </c>
      <c r="I2" s="17" t="s">
        <v>44</v>
      </c>
      <c r="J2" s="18" t="s">
        <v>45</v>
      </c>
    </row>
    <row r="3" spans="1:11" ht="14.25" customHeight="1">
      <c r="A3" s="21">
        <v>1</v>
      </c>
      <c r="B3" s="170" t="s">
        <v>142</v>
      </c>
      <c r="C3" s="187" t="s">
        <v>122</v>
      </c>
      <c r="D3" s="188" t="s">
        <v>144</v>
      </c>
      <c r="E3" s="78">
        <v>11581185.17</v>
      </c>
      <c r="F3" s="79">
        <v>176708</v>
      </c>
      <c r="G3" s="78">
        <v>65.538544774430136</v>
      </c>
      <c r="H3" s="49">
        <v>100</v>
      </c>
      <c r="I3" s="77" t="s">
        <v>50</v>
      </c>
      <c r="J3" s="80" t="s">
        <v>8</v>
      </c>
      <c r="K3" s="45"/>
    </row>
    <row r="4" spans="1:11" ht="28.5">
      <c r="A4" s="21">
        <v>2</v>
      </c>
      <c r="B4" s="170" t="s">
        <v>143</v>
      </c>
      <c r="C4" s="187" t="s">
        <v>122</v>
      </c>
      <c r="D4" s="188" t="s">
        <v>144</v>
      </c>
      <c r="E4" s="78">
        <v>1077932.0700999999</v>
      </c>
      <c r="F4" s="79">
        <v>648</v>
      </c>
      <c r="G4" s="78">
        <v>1663.4754168209874</v>
      </c>
      <c r="H4" s="49">
        <v>5000</v>
      </c>
      <c r="I4" s="170" t="s">
        <v>126</v>
      </c>
      <c r="J4" s="80" t="s">
        <v>0</v>
      </c>
      <c r="K4" s="46"/>
    </row>
    <row r="5" spans="1:11" ht="15.75" customHeight="1" thickBot="1">
      <c r="A5" s="191" t="s">
        <v>70</v>
      </c>
      <c r="B5" s="192"/>
      <c r="C5" s="105" t="s">
        <v>5</v>
      </c>
      <c r="D5" s="105" t="s">
        <v>5</v>
      </c>
      <c r="E5" s="92">
        <f>SUM(E3:E4)</f>
        <v>12659117.2401</v>
      </c>
      <c r="F5" s="93">
        <f>SUM(F3:F4)</f>
        <v>177356</v>
      </c>
      <c r="G5" s="105" t="s">
        <v>5</v>
      </c>
      <c r="H5" s="105" t="s">
        <v>5</v>
      </c>
      <c r="I5" s="105" t="s">
        <v>5</v>
      </c>
      <c r="J5" s="105" t="s">
        <v>5</v>
      </c>
    </row>
    <row r="6" spans="1:11" ht="15" thickBot="1">
      <c r="A6" s="210"/>
      <c r="B6" s="210"/>
      <c r="C6" s="210"/>
      <c r="D6" s="210"/>
      <c r="E6" s="210"/>
      <c r="F6" s="210"/>
      <c r="G6" s="210"/>
      <c r="H6" s="210"/>
      <c r="I6" s="158"/>
      <c r="J6" s="158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B4" sqref="B4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7" customFormat="1" ht="16.5" thickBot="1">
      <c r="A1" s="208" t="s">
        <v>145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1" s="22" customFormat="1" ht="15.75" customHeight="1" thickBot="1">
      <c r="A2" s="197" t="s">
        <v>38</v>
      </c>
      <c r="B2" s="96"/>
      <c r="C2" s="97"/>
      <c r="D2" s="98"/>
      <c r="E2" s="199" t="s">
        <v>76</v>
      </c>
      <c r="F2" s="199"/>
      <c r="G2" s="199"/>
      <c r="H2" s="199"/>
      <c r="I2" s="199"/>
      <c r="J2" s="199"/>
      <c r="K2" s="199"/>
    </row>
    <row r="3" spans="1:11" s="22" customFormat="1" ht="64.5" thickBot="1">
      <c r="A3" s="198"/>
      <c r="B3" s="172" t="s">
        <v>77</v>
      </c>
      <c r="C3" s="173" t="s">
        <v>78</v>
      </c>
      <c r="D3" s="173" t="s">
        <v>130</v>
      </c>
      <c r="E3" s="17" t="s">
        <v>80</v>
      </c>
      <c r="F3" s="17" t="s">
        <v>81</v>
      </c>
      <c r="G3" s="17" t="s">
        <v>82</v>
      </c>
      <c r="H3" s="17" t="s">
        <v>83</v>
      </c>
      <c r="I3" s="17" t="s">
        <v>84</v>
      </c>
      <c r="J3" s="18" t="s">
        <v>85</v>
      </c>
      <c r="K3" s="174" t="s">
        <v>86</v>
      </c>
    </row>
    <row r="4" spans="1:11" s="22" customFormat="1" collapsed="1">
      <c r="A4" s="21">
        <v>1</v>
      </c>
      <c r="B4" s="170" t="s">
        <v>143</v>
      </c>
      <c r="C4" s="99">
        <v>38945</v>
      </c>
      <c r="D4" s="99">
        <v>39016</v>
      </c>
      <c r="E4" s="94">
        <v>1.3072427747977677E-2</v>
      </c>
      <c r="F4" s="94">
        <v>-1.0903628251566211E-3</v>
      </c>
      <c r="G4" s="94">
        <v>1.2625435489220793E-2</v>
      </c>
      <c r="H4" s="94">
        <v>0.13423399360986088</v>
      </c>
      <c r="I4" s="94">
        <v>9.3369828751805217E-2</v>
      </c>
      <c r="J4" s="100">
        <v>-0.66730491663580704</v>
      </c>
      <c r="K4" s="113">
        <v>-8.8111183055082143E-2</v>
      </c>
    </row>
    <row r="5" spans="1:11" s="22" customFormat="1" collapsed="1">
      <c r="A5" s="21">
        <v>2</v>
      </c>
      <c r="B5" s="25" t="s">
        <v>142</v>
      </c>
      <c r="C5" s="99">
        <v>40555</v>
      </c>
      <c r="D5" s="99">
        <v>40626</v>
      </c>
      <c r="E5" s="94">
        <v>1.5503391959070356E-2</v>
      </c>
      <c r="F5" s="94">
        <v>7.7097622347230832E-3</v>
      </c>
      <c r="G5" s="94">
        <v>5.5353205395511029E-2</v>
      </c>
      <c r="H5" s="94">
        <v>0.48167958357298635</v>
      </c>
      <c r="I5" s="94">
        <v>0.27404034220542028</v>
      </c>
      <c r="J5" s="100">
        <v>-0.34461455225568272</v>
      </c>
      <c r="K5" s="114">
        <v>-5.4634485494759244E-2</v>
      </c>
    </row>
    <row r="6" spans="1:11" s="22" customFormat="1" ht="15.75" collapsed="1" thickBot="1">
      <c r="A6" s="159"/>
      <c r="B6" s="143" t="s">
        <v>90</v>
      </c>
      <c r="C6" s="160" t="s">
        <v>5</v>
      </c>
      <c r="D6" s="160" t="s">
        <v>5</v>
      </c>
      <c r="E6" s="161">
        <f>AVERAGE(E4:E5)</f>
        <v>1.4287909853524017E-2</v>
      </c>
      <c r="F6" s="161">
        <f>AVERAGE(F4:F5)</f>
        <v>3.3096997047832311E-3</v>
      </c>
      <c r="G6" s="161">
        <f>AVERAGE(G4:G5)</f>
        <v>3.3989320442365911E-2</v>
      </c>
      <c r="H6" s="161">
        <f>AVERAGE(H4:H5)</f>
        <v>0.30795678859142361</v>
      </c>
      <c r="I6" s="161">
        <f>AVERAGE(I4:I5)</f>
        <v>0.18370508547861275</v>
      </c>
      <c r="J6" s="160" t="s">
        <v>5</v>
      </c>
      <c r="K6" s="160" t="s">
        <v>5</v>
      </c>
    </row>
    <row r="7" spans="1:11" s="22" customFormat="1" hidden="1">
      <c r="A7" s="213" t="s">
        <v>10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1" s="22" customFormat="1" ht="15" hidden="1" thickBot="1">
      <c r="A8" s="212" t="s">
        <v>11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</row>
    <row r="9" spans="1:11" s="22" customFormat="1" ht="15.75" hidden="1" customHeight="1">
      <c r="C9" s="60"/>
      <c r="D9" s="60"/>
    </row>
    <row r="10" spans="1:11" ht="15" thickBot="1">
      <c r="A10" s="211" t="s">
        <v>91</v>
      </c>
      <c r="B10" s="211"/>
      <c r="C10" s="211"/>
      <c r="D10" s="211"/>
      <c r="E10" s="211"/>
      <c r="F10" s="211"/>
      <c r="G10" s="211"/>
      <c r="H10" s="211"/>
      <c r="I10" s="162"/>
      <c r="J10" s="162"/>
      <c r="K10" s="162"/>
    </row>
    <row r="11" spans="1:11">
      <c r="B11" s="27"/>
      <c r="C11" s="101"/>
      <c r="E11" s="101"/>
    </row>
    <row r="12" spans="1:11">
      <c r="E12" s="101"/>
      <c r="F12" s="101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B4" sqref="B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8" customWidth="1"/>
    <col min="5" max="7" width="24.7109375" style="20" customWidth="1"/>
    <col min="8" max="16384" width="9.140625" style="20"/>
  </cols>
  <sheetData>
    <row r="1" spans="1:8" s="27" customFormat="1" ht="16.5" thickBot="1">
      <c r="A1" s="202" t="s">
        <v>146</v>
      </c>
      <c r="B1" s="202"/>
      <c r="C1" s="202"/>
      <c r="D1" s="202"/>
      <c r="E1" s="202"/>
      <c r="F1" s="202"/>
      <c r="G1" s="202"/>
    </row>
    <row r="2" spans="1:8" s="27" customFormat="1" ht="15.75" customHeight="1" thickBot="1">
      <c r="A2" s="215" t="s">
        <v>38</v>
      </c>
      <c r="B2" s="84"/>
      <c r="C2" s="203" t="s">
        <v>95</v>
      </c>
      <c r="D2" s="204"/>
      <c r="E2" s="214" t="s">
        <v>147</v>
      </c>
      <c r="F2" s="214"/>
      <c r="G2" s="85"/>
    </row>
    <row r="3" spans="1:8" s="27" customFormat="1" ht="45.75" thickBot="1">
      <c r="A3" s="198"/>
      <c r="B3" s="189" t="s">
        <v>77</v>
      </c>
      <c r="C3" s="33" t="s">
        <v>97</v>
      </c>
      <c r="D3" s="33" t="s">
        <v>98</v>
      </c>
      <c r="E3" s="33" t="s">
        <v>99</v>
      </c>
      <c r="F3" s="33" t="s">
        <v>98</v>
      </c>
      <c r="G3" s="18" t="s">
        <v>148</v>
      </c>
    </row>
    <row r="4" spans="1:8" s="27" customFormat="1">
      <c r="A4" s="21">
        <v>1</v>
      </c>
      <c r="B4" s="170" t="s">
        <v>143</v>
      </c>
      <c r="C4" s="36">
        <v>13.90935999999987</v>
      </c>
      <c r="D4" s="94">
        <v>1.3072427747987284E-2</v>
      </c>
      <c r="E4" s="37">
        <v>0</v>
      </c>
      <c r="F4" s="94">
        <v>0</v>
      </c>
      <c r="G4" s="38">
        <v>0</v>
      </c>
    </row>
    <row r="5" spans="1:8" s="27" customFormat="1">
      <c r="A5" s="21">
        <v>2</v>
      </c>
      <c r="B5" s="35" t="s">
        <v>142</v>
      </c>
      <c r="C5" s="36">
        <v>-83.797839999999852</v>
      </c>
      <c r="D5" s="94">
        <v>-7.1837087056331557E-3</v>
      </c>
      <c r="E5" s="37">
        <v>-4038</v>
      </c>
      <c r="F5" s="94">
        <v>-2.2340743363615238E-2</v>
      </c>
      <c r="G5" s="38">
        <v>-262.30033270503338</v>
      </c>
    </row>
    <row r="6" spans="1:8" s="27" customFormat="1" ht="15.75" thickBot="1">
      <c r="A6" s="108"/>
      <c r="B6" s="86" t="s">
        <v>4</v>
      </c>
      <c r="C6" s="87">
        <v>-69.888479999999987</v>
      </c>
      <c r="D6" s="91">
        <v>-5.490490108716121E-3</v>
      </c>
      <c r="E6" s="88">
        <v>-4038</v>
      </c>
      <c r="F6" s="91">
        <v>-2.2260934760796939E-2</v>
      </c>
      <c r="G6" s="109">
        <v>-262.30033270503338</v>
      </c>
    </row>
    <row r="7" spans="1:8" s="27" customFormat="1" ht="15" customHeight="1" thickBot="1">
      <c r="A7" s="193"/>
      <c r="B7" s="193"/>
      <c r="C7" s="193"/>
      <c r="D7" s="193"/>
      <c r="E7" s="193"/>
      <c r="F7" s="193"/>
      <c r="G7" s="193"/>
      <c r="H7" s="7"/>
    </row>
    <row r="8" spans="1:8" s="27" customFormat="1">
      <c r="D8" s="6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75"/>
      <c r="C29" s="75"/>
      <c r="D29" s="76"/>
      <c r="E29" s="75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176" t="s">
        <v>77</v>
      </c>
      <c r="C35" s="176" t="s">
        <v>105</v>
      </c>
      <c r="D35" s="176" t="s">
        <v>106</v>
      </c>
      <c r="E35" s="186" t="s">
        <v>107</v>
      </c>
    </row>
    <row r="36" spans="2:6" s="27" customFormat="1">
      <c r="B36" s="121" t="str">
        <f t="shared" ref="B36:D37" si="0">B4</f>
        <v>ТАSК Universal</v>
      </c>
      <c r="C36" s="122">
        <f t="shared" si="0"/>
        <v>13.90935999999987</v>
      </c>
      <c r="D36" s="147">
        <f t="shared" si="0"/>
        <v>1.3072427747987284E-2</v>
      </c>
      <c r="E36" s="123">
        <f>G4</f>
        <v>0</v>
      </c>
    </row>
    <row r="37" spans="2:6">
      <c r="B37" s="35" t="str">
        <f t="shared" si="0"/>
        <v>Іndeks Ukrainskoi Birzhi</v>
      </c>
      <c r="C37" s="36">
        <f t="shared" si="0"/>
        <v>-83.797839999999852</v>
      </c>
      <c r="D37" s="148">
        <f t="shared" si="0"/>
        <v>-7.1837087056331557E-3</v>
      </c>
      <c r="E37" s="38">
        <f>G5</f>
        <v>-262.30033270503338</v>
      </c>
      <c r="F37" s="19"/>
    </row>
    <row r="38" spans="2:6">
      <c r="B38" s="35"/>
      <c r="C38" s="36"/>
      <c r="D38" s="148"/>
      <c r="E38" s="38"/>
      <c r="F38" s="19"/>
    </row>
    <row r="39" spans="2:6">
      <c r="B39" s="149"/>
      <c r="C39" s="150"/>
      <c r="D39" s="151"/>
      <c r="E39" s="152"/>
      <c r="F39" s="19"/>
    </row>
    <row r="40" spans="2:6">
      <c r="B40" s="27"/>
      <c r="C40" s="153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zoomScale="85" workbookViewId="0">
      <selection activeCell="A2" sqref="A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77</v>
      </c>
      <c r="B1" s="63" t="s">
        <v>108</v>
      </c>
      <c r="C1" s="10"/>
      <c r="D1" s="10"/>
    </row>
    <row r="2" spans="1:4" ht="14.25">
      <c r="A2" s="170" t="s">
        <v>143</v>
      </c>
      <c r="B2" s="131">
        <v>1.3072427747977677E-2</v>
      </c>
      <c r="C2" s="10"/>
      <c r="D2" s="10"/>
    </row>
    <row r="3" spans="1:4" ht="14.25">
      <c r="A3" s="139" t="s">
        <v>142</v>
      </c>
      <c r="B3" s="132">
        <v>1.5503391959070356E-2</v>
      </c>
      <c r="C3" s="10"/>
      <c r="D3" s="10"/>
    </row>
    <row r="4" spans="1:4" ht="14.25">
      <c r="A4" s="183" t="s">
        <v>111</v>
      </c>
      <c r="B4" s="132">
        <v>1.4287909853524017E-2</v>
      </c>
      <c r="C4" s="10"/>
      <c r="D4" s="10"/>
    </row>
    <row r="5" spans="1:4" ht="14.25">
      <c r="A5" s="139" t="s">
        <v>17</v>
      </c>
      <c r="B5" s="132">
        <v>1.7169120128615045E-2</v>
      </c>
      <c r="C5" s="10"/>
      <c r="D5" s="10"/>
    </row>
    <row r="6" spans="1:4" ht="14.25">
      <c r="A6" s="139" t="s">
        <v>16</v>
      </c>
      <c r="B6" s="132">
        <v>1.9475101452573362E-2</v>
      </c>
      <c r="C6" s="10"/>
      <c r="D6" s="10"/>
    </row>
    <row r="7" spans="1:4" ht="14.25">
      <c r="A7" s="139" t="s">
        <v>112</v>
      </c>
      <c r="B7" s="132">
        <v>3.8709897777504665E-3</v>
      </c>
      <c r="C7" s="10"/>
      <c r="D7" s="10"/>
    </row>
    <row r="8" spans="1:4" ht="14.25">
      <c r="A8" s="139" t="s">
        <v>113</v>
      </c>
      <c r="B8" s="132">
        <v>3.7362138122938315E-3</v>
      </c>
      <c r="C8" s="10"/>
      <c r="D8" s="10"/>
    </row>
    <row r="9" spans="1:4" ht="14.25">
      <c r="A9" s="139" t="s">
        <v>114</v>
      </c>
      <c r="B9" s="132">
        <v>1.0739726027397261E-2</v>
      </c>
      <c r="C9" s="10"/>
      <c r="D9" s="10"/>
    </row>
    <row r="10" spans="1:4" ht="15" thickBot="1">
      <c r="A10" s="184" t="s">
        <v>115</v>
      </c>
      <c r="B10" s="133">
        <v>-2.8533914796589066E-3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3"/>
  <sheetViews>
    <sheetView zoomScale="80" zoomScaleNormal="40" workbookViewId="0">
      <selection activeCell="B3" sqref="B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90" t="s">
        <v>37</v>
      </c>
      <c r="B1" s="190"/>
      <c r="C1" s="190"/>
      <c r="D1" s="190"/>
      <c r="E1" s="190"/>
      <c r="F1" s="190"/>
      <c r="G1" s="190"/>
      <c r="H1" s="190"/>
      <c r="I1" s="13"/>
    </row>
    <row r="2" spans="1:9" ht="45.75" thickBot="1">
      <c r="A2" s="15" t="s">
        <v>38</v>
      </c>
      <c r="B2" s="16" t="s">
        <v>39</v>
      </c>
      <c r="C2" s="17" t="s">
        <v>40</v>
      </c>
      <c r="D2" s="17" t="s">
        <v>41</v>
      </c>
      <c r="E2" s="17" t="s">
        <v>42</v>
      </c>
      <c r="F2" s="17" t="s">
        <v>43</v>
      </c>
      <c r="G2" s="17" t="s">
        <v>44</v>
      </c>
      <c r="H2" s="18" t="s">
        <v>45</v>
      </c>
      <c r="I2" s="19"/>
    </row>
    <row r="3" spans="1:9">
      <c r="A3" s="21">
        <v>1</v>
      </c>
      <c r="B3" s="77" t="s">
        <v>47</v>
      </c>
      <c r="C3" s="78">
        <v>30672133.440000001</v>
      </c>
      <c r="D3" s="79">
        <v>48769</v>
      </c>
      <c r="E3" s="78">
        <v>628.92684779265517</v>
      </c>
      <c r="F3" s="79">
        <v>100</v>
      </c>
      <c r="G3" s="168" t="s">
        <v>50</v>
      </c>
      <c r="H3" s="80" t="s">
        <v>8</v>
      </c>
      <c r="I3" s="19"/>
    </row>
    <row r="4" spans="1:9">
      <c r="A4" s="21">
        <v>2</v>
      </c>
      <c r="B4" s="77" t="s">
        <v>48</v>
      </c>
      <c r="C4" s="78">
        <v>13210324.310000001</v>
      </c>
      <c r="D4" s="79">
        <v>9728305</v>
      </c>
      <c r="E4" s="78">
        <v>1.3579266182546703</v>
      </c>
      <c r="F4" s="79">
        <v>1</v>
      </c>
      <c r="G4" s="77" t="s">
        <v>51</v>
      </c>
      <c r="H4" s="80" t="s">
        <v>3</v>
      </c>
      <c r="I4" s="19"/>
    </row>
    <row r="5" spans="1:9" ht="14.25" customHeight="1">
      <c r="A5" s="21">
        <v>3</v>
      </c>
      <c r="B5" s="77" t="s">
        <v>49</v>
      </c>
      <c r="C5" s="78">
        <v>6634987.0300000003</v>
      </c>
      <c r="D5" s="79">
        <v>2090</v>
      </c>
      <c r="E5" s="78">
        <v>3174.634942583732</v>
      </c>
      <c r="F5" s="79">
        <v>1000</v>
      </c>
      <c r="G5" s="169" t="s">
        <v>52</v>
      </c>
      <c r="H5" s="80" t="s">
        <v>1</v>
      </c>
      <c r="I5" s="19"/>
    </row>
    <row r="6" spans="1:9" ht="17.25" customHeight="1">
      <c r="A6" s="21">
        <v>4</v>
      </c>
      <c r="B6" s="77" t="s">
        <v>53</v>
      </c>
      <c r="C6" s="78">
        <v>6151275.2599999998</v>
      </c>
      <c r="D6" s="79">
        <v>3637</v>
      </c>
      <c r="E6" s="78">
        <v>1691.3047181743195</v>
      </c>
      <c r="F6" s="79">
        <v>1000</v>
      </c>
      <c r="G6" s="77" t="s">
        <v>56</v>
      </c>
      <c r="H6" s="80" t="s">
        <v>9</v>
      </c>
      <c r="I6" s="19"/>
    </row>
    <row r="7" spans="1:9" ht="14.25" customHeight="1">
      <c r="A7" s="21">
        <v>5</v>
      </c>
      <c r="B7" s="77" t="s">
        <v>54</v>
      </c>
      <c r="C7" s="78">
        <v>5802265.29</v>
      </c>
      <c r="D7" s="79">
        <v>4474</v>
      </c>
      <c r="E7" s="78">
        <v>1296.8854023245417</v>
      </c>
      <c r="F7" s="79">
        <v>1000</v>
      </c>
      <c r="G7" s="168" t="s">
        <v>50</v>
      </c>
      <c r="H7" s="80" t="s">
        <v>8</v>
      </c>
      <c r="I7" s="19"/>
    </row>
    <row r="8" spans="1:9">
      <c r="A8" s="21">
        <v>6</v>
      </c>
      <c r="B8" s="77" t="s">
        <v>55</v>
      </c>
      <c r="C8" s="78">
        <v>5034856.93</v>
      </c>
      <c r="D8" s="79">
        <v>1534</v>
      </c>
      <c r="E8" s="78">
        <v>3282.1753129074314</v>
      </c>
      <c r="F8" s="79">
        <v>1000</v>
      </c>
      <c r="G8" s="77" t="s">
        <v>51</v>
      </c>
      <c r="H8" s="80" t="s">
        <v>3</v>
      </c>
      <c r="I8" s="19"/>
    </row>
    <row r="9" spans="1:9">
      <c r="A9" s="21">
        <v>7</v>
      </c>
      <c r="B9" s="170" t="s">
        <v>57</v>
      </c>
      <c r="C9" s="78">
        <v>4104064.07</v>
      </c>
      <c r="D9" s="79">
        <v>1256</v>
      </c>
      <c r="E9" s="78">
        <v>3267.5669347133758</v>
      </c>
      <c r="F9" s="79">
        <v>1000</v>
      </c>
      <c r="G9" s="171" t="s">
        <v>61</v>
      </c>
      <c r="H9" s="80" t="s">
        <v>6</v>
      </c>
      <c r="I9" s="19"/>
    </row>
    <row r="10" spans="1:9">
      <c r="A10" s="21">
        <v>8</v>
      </c>
      <c r="B10" s="170" t="s">
        <v>58</v>
      </c>
      <c r="C10" s="78">
        <v>3067413.33</v>
      </c>
      <c r="D10" s="79">
        <v>678</v>
      </c>
      <c r="E10" s="78">
        <v>4524.208451327434</v>
      </c>
      <c r="F10" s="79">
        <v>1000</v>
      </c>
      <c r="G10" s="171" t="s">
        <v>62</v>
      </c>
      <c r="H10" s="80" t="s">
        <v>6</v>
      </c>
      <c r="I10" s="19"/>
    </row>
    <row r="11" spans="1:9">
      <c r="A11" s="21">
        <v>9</v>
      </c>
      <c r="B11" s="77" t="s">
        <v>59</v>
      </c>
      <c r="C11" s="78">
        <v>2254050.9</v>
      </c>
      <c r="D11" s="79">
        <v>10121</v>
      </c>
      <c r="E11" s="78">
        <v>222.71029542535322</v>
      </c>
      <c r="F11" s="79">
        <v>100</v>
      </c>
      <c r="G11" s="168" t="s">
        <v>50</v>
      </c>
      <c r="H11" s="80" t="s">
        <v>8</v>
      </c>
      <c r="I11" s="19"/>
    </row>
    <row r="12" spans="1:9">
      <c r="A12" s="21">
        <v>10</v>
      </c>
      <c r="B12" s="77" t="s">
        <v>60</v>
      </c>
      <c r="C12" s="78">
        <v>1656856.55</v>
      </c>
      <c r="D12" s="79">
        <v>1210</v>
      </c>
      <c r="E12" s="78">
        <v>1369.3029338842975</v>
      </c>
      <c r="F12" s="79">
        <v>1000</v>
      </c>
      <c r="G12" s="77" t="s">
        <v>63</v>
      </c>
      <c r="H12" s="80" t="s">
        <v>7</v>
      </c>
      <c r="I12" s="19"/>
    </row>
    <row r="13" spans="1:9">
      <c r="A13" s="21">
        <v>11</v>
      </c>
      <c r="B13" s="170" t="s">
        <v>64</v>
      </c>
      <c r="C13" s="78">
        <v>1653486.66</v>
      </c>
      <c r="D13" s="79">
        <v>611</v>
      </c>
      <c r="E13" s="78">
        <v>2706.1974795417345</v>
      </c>
      <c r="F13" s="79">
        <v>1000</v>
      </c>
      <c r="G13" s="169" t="s">
        <v>52</v>
      </c>
      <c r="H13" s="80" t="s">
        <v>1</v>
      </c>
      <c r="I13" s="19"/>
    </row>
    <row r="14" spans="1:9">
      <c r="A14" s="21">
        <v>12</v>
      </c>
      <c r="B14" s="170" t="s">
        <v>65</v>
      </c>
      <c r="C14" s="78">
        <v>1217657.3899999999</v>
      </c>
      <c r="D14" s="79">
        <v>1439</v>
      </c>
      <c r="E14" s="78">
        <v>846.18303683113265</v>
      </c>
      <c r="F14" s="79">
        <v>1000</v>
      </c>
      <c r="G14" s="169" t="s">
        <v>52</v>
      </c>
      <c r="H14" s="80" t="s">
        <v>1</v>
      </c>
      <c r="I14" s="19"/>
    </row>
    <row r="15" spans="1:9">
      <c r="A15" s="21">
        <v>13</v>
      </c>
      <c r="B15" s="77" t="s">
        <v>66</v>
      </c>
      <c r="C15" s="78">
        <v>1195538.33</v>
      </c>
      <c r="D15" s="79">
        <v>955</v>
      </c>
      <c r="E15" s="78">
        <v>1251.8725968586389</v>
      </c>
      <c r="F15" s="79">
        <v>1000</v>
      </c>
      <c r="G15" s="77" t="s">
        <v>72</v>
      </c>
      <c r="H15" s="80" t="s">
        <v>0</v>
      </c>
      <c r="I15" s="19"/>
    </row>
    <row r="16" spans="1:9">
      <c r="A16" s="21">
        <v>14</v>
      </c>
      <c r="B16" s="170" t="s">
        <v>67</v>
      </c>
      <c r="C16" s="78">
        <v>1099067.97</v>
      </c>
      <c r="D16" s="79">
        <v>400</v>
      </c>
      <c r="E16" s="78">
        <v>2747.6699250000001</v>
      </c>
      <c r="F16" s="79">
        <v>1000</v>
      </c>
      <c r="G16" s="169" t="s">
        <v>52</v>
      </c>
      <c r="H16" s="80" t="s">
        <v>1</v>
      </c>
      <c r="I16" s="19"/>
    </row>
    <row r="17" spans="1:9">
      <c r="A17" s="21">
        <v>15</v>
      </c>
      <c r="B17" s="77" t="s">
        <v>68</v>
      </c>
      <c r="C17" s="78">
        <v>673372.76</v>
      </c>
      <c r="D17" s="79">
        <v>6487</v>
      </c>
      <c r="E17" s="78">
        <v>103.80341606289502</v>
      </c>
      <c r="F17" s="79">
        <v>100</v>
      </c>
      <c r="G17" s="77" t="s">
        <v>73</v>
      </c>
      <c r="H17" s="80" t="s">
        <v>12</v>
      </c>
      <c r="I17" s="19"/>
    </row>
    <row r="18" spans="1:9">
      <c r="A18" s="21">
        <v>16</v>
      </c>
      <c r="B18" s="77" t="s">
        <v>69</v>
      </c>
      <c r="C18" s="78">
        <v>461118.63990000001</v>
      </c>
      <c r="D18" s="79">
        <v>8840</v>
      </c>
      <c r="E18" s="78">
        <v>52.162742070135749</v>
      </c>
      <c r="F18" s="79">
        <v>100</v>
      </c>
      <c r="G18" s="77" t="s">
        <v>74</v>
      </c>
      <c r="H18" s="80" t="s">
        <v>13</v>
      </c>
      <c r="I18" s="19"/>
    </row>
    <row r="19" spans="1:9" ht="15" customHeight="1" thickBot="1">
      <c r="A19" s="191" t="s">
        <v>70</v>
      </c>
      <c r="B19" s="192"/>
      <c r="C19" s="92">
        <f>SUM(C3:C18)</f>
        <v>84888468.859899983</v>
      </c>
      <c r="D19" s="93">
        <f>SUM(D3:D18)</f>
        <v>9820806</v>
      </c>
      <c r="E19" s="53" t="s">
        <v>5</v>
      </c>
      <c r="F19" s="53" t="s">
        <v>5</v>
      </c>
      <c r="G19" s="53" t="s">
        <v>5</v>
      </c>
      <c r="H19" s="53" t="s">
        <v>5</v>
      </c>
    </row>
    <row r="20" spans="1:9" ht="15" customHeight="1">
      <c r="A20" s="194" t="s">
        <v>46</v>
      </c>
      <c r="B20" s="194"/>
      <c r="C20" s="194"/>
      <c r="D20" s="194"/>
      <c r="E20" s="194"/>
      <c r="F20" s="194"/>
      <c r="G20" s="194"/>
      <c r="H20" s="194"/>
    </row>
    <row r="21" spans="1:9" ht="15" customHeight="1" thickBot="1">
      <c r="A21" s="193"/>
      <c r="B21" s="193"/>
      <c r="C21" s="193"/>
      <c r="D21" s="193"/>
      <c r="E21" s="193"/>
      <c r="F21" s="193"/>
      <c r="G21" s="193"/>
      <c r="H21" s="193"/>
    </row>
    <row r="23" spans="1:9">
      <c r="B23" s="20" t="s">
        <v>71</v>
      </c>
      <c r="C23" s="23">
        <f>C19-SUM(C3:C12)</f>
        <v>6300241.7498999983</v>
      </c>
      <c r="D23" s="120">
        <f>C23/$C$19</f>
        <v>7.4217874753965976E-2</v>
      </c>
    </row>
    <row r="24" spans="1:9">
      <c r="B24" s="77" t="str">
        <f>B3</f>
        <v>КІNТО-Klasychnyi</v>
      </c>
      <c r="C24" s="78">
        <f>C3</f>
        <v>30672133.440000001</v>
      </c>
      <c r="D24" s="120">
        <f>C24/$C$19</f>
        <v>0.36132273148454735</v>
      </c>
      <c r="H24" s="19"/>
    </row>
    <row r="25" spans="1:9">
      <c r="B25" s="77" t="str">
        <f>B4</f>
        <v>ОТP Fond Aktsii</v>
      </c>
      <c r="C25" s="78">
        <f>C4</f>
        <v>13210324.310000001</v>
      </c>
      <c r="D25" s="120">
        <f t="shared" ref="D25:D33" si="0">C25/$C$19</f>
        <v>0.15561977365621157</v>
      </c>
      <c r="H25" s="19"/>
    </row>
    <row r="26" spans="1:9">
      <c r="B26" s="77" t="str">
        <f t="shared" ref="B26:C33" si="1">B5</f>
        <v>UNIVER.UA/Myhailo Hrushevskyi: Fond Derzhavnykh Paperiv</v>
      </c>
      <c r="C26" s="78">
        <f t="shared" si="1"/>
        <v>6634987.0300000003</v>
      </c>
      <c r="D26" s="120">
        <f t="shared" si="0"/>
        <v>7.8161228717063908E-2</v>
      </c>
      <c r="H26" s="19"/>
    </row>
    <row r="27" spans="1:9">
      <c r="B27" s="77" t="str">
        <f t="shared" si="1"/>
        <v>Sofiivskyi</v>
      </c>
      <c r="C27" s="78">
        <f t="shared" si="1"/>
        <v>6151275.2599999998</v>
      </c>
      <c r="D27" s="120">
        <f t="shared" si="0"/>
        <v>7.2463025221388672E-2</v>
      </c>
      <c r="H27" s="19"/>
    </row>
    <row r="28" spans="1:9">
      <c r="B28" s="77" t="str">
        <f t="shared" si="1"/>
        <v>KINTO-Ekviti</v>
      </c>
      <c r="C28" s="78">
        <f t="shared" si="1"/>
        <v>5802265.29</v>
      </c>
      <c r="D28" s="120">
        <f t="shared" si="0"/>
        <v>6.8351630886122644E-2</v>
      </c>
      <c r="H28" s="19"/>
    </row>
    <row r="29" spans="1:9">
      <c r="B29" s="77" t="str">
        <f t="shared" si="1"/>
        <v>ОТP Klasychnyi</v>
      </c>
      <c r="C29" s="78">
        <f t="shared" si="1"/>
        <v>5034856.93</v>
      </c>
      <c r="D29" s="120">
        <f t="shared" si="0"/>
        <v>5.9311435317669976E-2</v>
      </c>
      <c r="H29" s="19"/>
    </row>
    <row r="30" spans="1:9">
      <c r="B30" s="77" t="str">
        <f t="shared" si="1"/>
        <v>Altus – Depozyt</v>
      </c>
      <c r="C30" s="78">
        <f t="shared" si="1"/>
        <v>4104064.07</v>
      </c>
      <c r="D30" s="120">
        <f t="shared" si="0"/>
        <v>4.8346543707524649E-2</v>
      </c>
      <c r="H30" s="19"/>
    </row>
    <row r="31" spans="1:9">
      <c r="B31" s="77" t="str">
        <f t="shared" si="1"/>
        <v>Altus – Zbalansovanyi</v>
      </c>
      <c r="C31" s="78">
        <f t="shared" si="1"/>
        <v>3067413.33</v>
      </c>
      <c r="D31" s="120">
        <f t="shared" si="0"/>
        <v>3.6134629016132479E-2</v>
      </c>
      <c r="H31" s="19"/>
    </row>
    <row r="32" spans="1:9">
      <c r="B32" s="77" t="str">
        <f t="shared" si="1"/>
        <v>KINTO-Kaznacheiskyi</v>
      </c>
      <c r="C32" s="78">
        <f t="shared" si="1"/>
        <v>2254050.9</v>
      </c>
      <c r="D32" s="120">
        <f t="shared" si="0"/>
        <v>2.6553087012561011E-2</v>
      </c>
    </row>
    <row r="33" spans="2:4">
      <c r="B33" s="77" t="str">
        <f t="shared" si="1"/>
        <v>VSI</v>
      </c>
      <c r="C33" s="78">
        <f t="shared" si="1"/>
        <v>1656856.55</v>
      </c>
      <c r="D33" s="120">
        <f t="shared" si="0"/>
        <v>1.9518040226811934E-2</v>
      </c>
    </row>
  </sheetData>
  <mergeCells count="4">
    <mergeCell ref="A1:H1"/>
    <mergeCell ref="A19:B19"/>
    <mergeCell ref="A21:H21"/>
    <mergeCell ref="A20:H20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1"/>
  <sheetViews>
    <sheetView zoomScale="80" workbookViewId="0">
      <selection activeCell="B4" sqref="B4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96" t="s">
        <v>75</v>
      </c>
      <c r="B1" s="196"/>
      <c r="C1" s="196"/>
      <c r="D1" s="196"/>
      <c r="E1" s="196"/>
      <c r="F1" s="196"/>
      <c r="G1" s="196"/>
      <c r="H1" s="196"/>
      <c r="I1" s="196"/>
      <c r="J1" s="95"/>
    </row>
    <row r="2" spans="1:11" s="20" customFormat="1" ht="15.75" customHeight="1" thickBot="1">
      <c r="A2" s="197" t="s">
        <v>38</v>
      </c>
      <c r="B2" s="96"/>
      <c r="C2" s="97"/>
      <c r="D2" s="98"/>
      <c r="E2" s="199" t="s">
        <v>76</v>
      </c>
      <c r="F2" s="199"/>
      <c r="G2" s="199"/>
      <c r="H2" s="199"/>
      <c r="I2" s="199"/>
      <c r="J2" s="199"/>
      <c r="K2" s="199"/>
    </row>
    <row r="3" spans="1:11" s="22" customFormat="1" ht="51.75" thickBot="1">
      <c r="A3" s="198"/>
      <c r="B3" s="172" t="s">
        <v>77</v>
      </c>
      <c r="C3" s="173" t="s">
        <v>78</v>
      </c>
      <c r="D3" s="173" t="s">
        <v>79</v>
      </c>
      <c r="E3" s="17" t="s">
        <v>80</v>
      </c>
      <c r="F3" s="17" t="s">
        <v>81</v>
      </c>
      <c r="G3" s="17" t="s">
        <v>82</v>
      </c>
      <c r="H3" s="17" t="s">
        <v>83</v>
      </c>
      <c r="I3" s="17" t="s">
        <v>84</v>
      </c>
      <c r="J3" s="18" t="s">
        <v>85</v>
      </c>
      <c r="K3" s="174" t="s">
        <v>86</v>
      </c>
    </row>
    <row r="4" spans="1:11" s="20" customFormat="1" collapsed="1">
      <c r="A4" s="21">
        <v>1</v>
      </c>
      <c r="B4" s="170" t="s">
        <v>87</v>
      </c>
      <c r="C4" s="140">
        <v>38118</v>
      </c>
      <c r="D4" s="140">
        <v>38182</v>
      </c>
      <c r="E4" s="141">
        <v>2.088479401405996E-2</v>
      </c>
      <c r="F4" s="141">
        <v>2.6352036761831288E-2</v>
      </c>
      <c r="G4" s="141">
        <v>5.0767986742148663E-2</v>
      </c>
      <c r="H4" s="141">
        <v>0.18062152341425519</v>
      </c>
      <c r="I4" s="141">
        <v>0.16325346935940455</v>
      </c>
      <c r="J4" s="142">
        <v>5.2892684779260897</v>
      </c>
      <c r="K4" s="113">
        <v>0.13808425967392268</v>
      </c>
    </row>
    <row r="5" spans="1:11" s="20" customFormat="1" collapsed="1">
      <c r="A5" s="21">
        <v>2</v>
      </c>
      <c r="B5" s="139" t="s">
        <v>58</v>
      </c>
      <c r="C5" s="140">
        <v>38828</v>
      </c>
      <c r="D5" s="140">
        <v>39028</v>
      </c>
      <c r="E5" s="141">
        <v>4.2049861628807861E-3</v>
      </c>
      <c r="F5" s="141">
        <v>1.3513270927936638E-2</v>
      </c>
      <c r="G5" s="141">
        <v>4.2284032405947025E-2</v>
      </c>
      <c r="H5" s="141">
        <v>8.9390384156551983E-2</v>
      </c>
      <c r="I5" s="141">
        <v>5.8836984131184433E-2</v>
      </c>
      <c r="J5" s="142">
        <v>3.524208451327608</v>
      </c>
      <c r="K5" s="114">
        <v>0.13525639270736001</v>
      </c>
    </row>
    <row r="6" spans="1:11" s="20" customFormat="1" collapsed="1">
      <c r="A6" s="21">
        <v>3</v>
      </c>
      <c r="B6" s="139" t="s">
        <v>64</v>
      </c>
      <c r="C6" s="140">
        <v>38919</v>
      </c>
      <c r="D6" s="140">
        <v>39092</v>
      </c>
      <c r="E6" s="141">
        <v>3.0366989337740957E-2</v>
      </c>
      <c r="F6" s="141">
        <v>3.0860729974353962E-2</v>
      </c>
      <c r="G6" s="141">
        <v>8.6094336095789759E-2</v>
      </c>
      <c r="H6" s="141">
        <v>0.2237213169161345</v>
      </c>
      <c r="I6" s="141">
        <v>0.14697257543807751</v>
      </c>
      <c r="J6" s="142">
        <v>1.7061974795417885</v>
      </c>
      <c r="K6" s="114">
        <v>8.8630243639021389E-2</v>
      </c>
    </row>
    <row r="7" spans="1:11" s="20" customFormat="1" collapsed="1">
      <c r="A7" s="21">
        <v>4</v>
      </c>
      <c r="B7" s="139" t="s">
        <v>65</v>
      </c>
      <c r="C7" s="140">
        <v>38919</v>
      </c>
      <c r="D7" s="140">
        <v>39092</v>
      </c>
      <c r="E7" s="141">
        <v>6.4097123793535271E-2</v>
      </c>
      <c r="F7" s="141">
        <v>5.5441581934528195E-2</v>
      </c>
      <c r="G7" s="141">
        <v>0.12730573161808878</v>
      </c>
      <c r="H7" s="141">
        <v>0.35515865948073411</v>
      </c>
      <c r="I7" s="141">
        <v>0.21470812922414195</v>
      </c>
      <c r="J7" s="142">
        <v>-0.15381696316886806</v>
      </c>
      <c r="K7" s="114">
        <v>-1.4145815806257955E-2</v>
      </c>
    </row>
    <row r="8" spans="1:11" s="20" customFormat="1" collapsed="1">
      <c r="A8" s="21">
        <v>5</v>
      </c>
      <c r="B8" s="139" t="s">
        <v>69</v>
      </c>
      <c r="C8" s="140">
        <v>38968</v>
      </c>
      <c r="D8" s="140">
        <v>39140</v>
      </c>
      <c r="E8" s="141">
        <v>-7.0176019385734811E-3</v>
      </c>
      <c r="F8" s="141" t="s">
        <v>92</v>
      </c>
      <c r="G8" s="141">
        <v>-0.35127875625131733</v>
      </c>
      <c r="H8" s="141">
        <v>-0.35713221058479094</v>
      </c>
      <c r="I8" s="141">
        <v>-0.35426190756876352</v>
      </c>
      <c r="J8" s="142">
        <v>-0.47837257929864274</v>
      </c>
      <c r="K8" s="114">
        <v>-5.4596421210878487E-2</v>
      </c>
    </row>
    <row r="9" spans="1:11" s="20" customFormat="1" collapsed="1">
      <c r="A9" s="21">
        <v>6</v>
      </c>
      <c r="B9" s="139" t="s">
        <v>55</v>
      </c>
      <c r="C9" s="140">
        <v>39413</v>
      </c>
      <c r="D9" s="140">
        <v>39589</v>
      </c>
      <c r="E9" s="141">
        <v>1.0559659004839794E-2</v>
      </c>
      <c r="F9" s="141">
        <v>2.2319538752628709E-2</v>
      </c>
      <c r="G9" s="141">
        <v>7.0370719775109336E-2</v>
      </c>
      <c r="H9" s="141">
        <v>0.1383989527966929</v>
      </c>
      <c r="I9" s="141">
        <v>0.10069153743627357</v>
      </c>
      <c r="J9" s="142">
        <v>2.2821753129067912</v>
      </c>
      <c r="K9" s="114">
        <v>0.12153972506774524</v>
      </c>
    </row>
    <row r="10" spans="1:11" s="20" customFormat="1" collapsed="1">
      <c r="A10" s="21">
        <v>7</v>
      </c>
      <c r="B10" s="139" t="s">
        <v>66</v>
      </c>
      <c r="C10" s="140">
        <v>39429</v>
      </c>
      <c r="D10" s="140">
        <v>39618</v>
      </c>
      <c r="E10" s="141">
        <v>6.5766286428017295E-3</v>
      </c>
      <c r="F10" s="141">
        <v>7.9527493644866443E-3</v>
      </c>
      <c r="G10" s="141">
        <v>5.0662425155472812E-2</v>
      </c>
      <c r="H10" s="141">
        <v>0.19491649545570411</v>
      </c>
      <c r="I10" s="141">
        <v>0.11931368375851292</v>
      </c>
      <c r="J10" s="142">
        <v>0.25187259685859198</v>
      </c>
      <c r="K10" s="114">
        <v>2.2087936274045372E-2</v>
      </c>
    </row>
    <row r="11" spans="1:11" s="20" customFormat="1" collapsed="1">
      <c r="A11" s="21">
        <v>8</v>
      </c>
      <c r="B11" s="139" t="s">
        <v>68</v>
      </c>
      <c r="C11" s="140">
        <v>39560</v>
      </c>
      <c r="D11" s="140">
        <v>39770</v>
      </c>
      <c r="E11" s="141">
        <v>6.4553685011377038E-3</v>
      </c>
      <c r="F11" s="141">
        <v>2.8048225338369148E-2</v>
      </c>
      <c r="G11" s="141">
        <v>-8.066138009441115E-2</v>
      </c>
      <c r="H11" s="141">
        <v>5.9223032645924878E-2</v>
      </c>
      <c r="I11" s="141">
        <v>-1.6735531698587991E-2</v>
      </c>
      <c r="J11" s="142">
        <v>3.8034160628997338E-2</v>
      </c>
      <c r="K11" s="114">
        <v>3.7908309082650415E-3</v>
      </c>
    </row>
    <row r="12" spans="1:11" s="20" customFormat="1" collapsed="1">
      <c r="A12" s="21">
        <v>9</v>
      </c>
      <c r="B12" s="139" t="s">
        <v>54</v>
      </c>
      <c r="C12" s="140">
        <v>39884</v>
      </c>
      <c r="D12" s="140">
        <v>40001</v>
      </c>
      <c r="E12" s="141">
        <v>4.9404433759856481E-3</v>
      </c>
      <c r="F12" s="141">
        <v>1.0972212460450548E-2</v>
      </c>
      <c r="G12" s="141">
        <v>4.7432550859390687E-2</v>
      </c>
      <c r="H12" s="141">
        <v>0.3003200170892486</v>
      </c>
      <c r="I12" s="141">
        <v>0.23321855364090327</v>
      </c>
      <c r="J12" s="142">
        <v>0.29688540232449268</v>
      </c>
      <c r="K12" s="114">
        <v>2.8556646769481109E-2</v>
      </c>
    </row>
    <row r="13" spans="1:11" s="20" customFormat="1" collapsed="1">
      <c r="A13" s="21">
        <v>10</v>
      </c>
      <c r="B13" s="139" t="s">
        <v>48</v>
      </c>
      <c r="C13" s="140">
        <v>40253</v>
      </c>
      <c r="D13" s="140">
        <v>40366</v>
      </c>
      <c r="E13" s="141">
        <v>1.2495095340912199E-2</v>
      </c>
      <c r="F13" s="141">
        <v>1.4179764586644383E-2</v>
      </c>
      <c r="G13" s="141">
        <v>7.6424304573535107E-2</v>
      </c>
      <c r="H13" s="141">
        <v>0.21403780695953967</v>
      </c>
      <c r="I13" s="141">
        <v>0.13373125711028488</v>
      </c>
      <c r="J13" s="142">
        <v>0.35792661825463545</v>
      </c>
      <c r="K13" s="114">
        <v>3.7862253440913651E-2</v>
      </c>
    </row>
    <row r="14" spans="1:11" s="20" customFormat="1">
      <c r="A14" s="21">
        <v>11</v>
      </c>
      <c r="B14" s="139" t="s">
        <v>53</v>
      </c>
      <c r="C14" s="140">
        <v>40114</v>
      </c>
      <c r="D14" s="140">
        <v>40401</v>
      </c>
      <c r="E14" s="141">
        <v>8.2232720817252414E-3</v>
      </c>
      <c r="F14" s="141">
        <v>1.3362364907083535E-2</v>
      </c>
      <c r="G14" s="141">
        <v>-9.7831013774442921E-2</v>
      </c>
      <c r="H14" s="141">
        <v>9.2819449728989811E-2</v>
      </c>
      <c r="I14" s="141">
        <v>-4.3115895361742651E-2</v>
      </c>
      <c r="J14" s="142">
        <v>0.69130471817430528</v>
      </c>
      <c r="K14" s="114">
        <v>6.6712704853403082E-2</v>
      </c>
    </row>
    <row r="15" spans="1:11" s="20" customFormat="1">
      <c r="A15" s="21">
        <v>12</v>
      </c>
      <c r="B15" s="139" t="s">
        <v>57</v>
      </c>
      <c r="C15" s="140">
        <v>40226</v>
      </c>
      <c r="D15" s="140">
        <v>40430</v>
      </c>
      <c r="E15" s="141">
        <v>2.6078218742540127E-3</v>
      </c>
      <c r="F15" s="141">
        <v>2.3487065399049323E-2</v>
      </c>
      <c r="G15" s="141">
        <v>4.817270619167191E-2</v>
      </c>
      <c r="H15" s="141">
        <v>8.7212090222132055E-2</v>
      </c>
      <c r="I15" s="141">
        <v>4.9815811744819749E-2</v>
      </c>
      <c r="J15" s="142">
        <v>2.2675669347132903</v>
      </c>
      <c r="K15" s="114">
        <v>0.15829475210553023</v>
      </c>
    </row>
    <row r="16" spans="1:11" s="20" customFormat="1">
      <c r="A16" s="21">
        <v>13</v>
      </c>
      <c r="B16" s="66" t="s">
        <v>67</v>
      </c>
      <c r="C16" s="140">
        <v>40427</v>
      </c>
      <c r="D16" s="140">
        <v>40543</v>
      </c>
      <c r="E16" s="141">
        <v>1.2028181001787264E-2</v>
      </c>
      <c r="F16" s="141">
        <v>2.40113466767502E-2</v>
      </c>
      <c r="G16" s="141">
        <v>6.4799521537832083E-2</v>
      </c>
      <c r="H16" s="141">
        <v>0.15261940009640318</v>
      </c>
      <c r="I16" s="141">
        <v>0.11753289824018531</v>
      </c>
      <c r="J16" s="142">
        <v>1.7476699250000434</v>
      </c>
      <c r="K16" s="114">
        <v>0.13934594181414872</v>
      </c>
    </row>
    <row r="17" spans="1:12" s="20" customFormat="1">
      <c r="A17" s="21">
        <v>14</v>
      </c>
      <c r="B17" s="175" t="s">
        <v>60</v>
      </c>
      <c r="C17" s="140">
        <v>40444</v>
      </c>
      <c r="D17" s="140">
        <v>40638</v>
      </c>
      <c r="E17" s="141">
        <v>2.55875154303431E-3</v>
      </c>
      <c r="F17" s="141">
        <v>3.3714267743395698E-2</v>
      </c>
      <c r="G17" s="141">
        <v>3.4298730716191717E-2</v>
      </c>
      <c r="H17" s="141">
        <v>5.3863166075566626E-2</v>
      </c>
      <c r="I17" s="141">
        <v>-4.1143789164486133E-3</v>
      </c>
      <c r="J17" s="142">
        <v>0.36930293388430013</v>
      </c>
      <c r="K17" s="114">
        <v>4.2869354219653877E-2</v>
      </c>
    </row>
    <row r="18" spans="1:12" s="20" customFormat="1" collapsed="1">
      <c r="A18" s="21">
        <v>15</v>
      </c>
      <c r="B18" s="66" t="s">
        <v>88</v>
      </c>
      <c r="C18" s="140">
        <v>40427</v>
      </c>
      <c r="D18" s="140">
        <v>40708</v>
      </c>
      <c r="E18" s="141">
        <v>1.0946880491063515E-2</v>
      </c>
      <c r="F18" s="141">
        <v>2.3789256168549766E-2</v>
      </c>
      <c r="G18" s="141">
        <v>6.3667376471289838E-2</v>
      </c>
      <c r="H18" s="141">
        <v>0.12850096017158785</v>
      </c>
      <c r="I18" s="141">
        <v>9.6748892536733244E-2</v>
      </c>
      <c r="J18" s="142">
        <v>2.1746349425837392</v>
      </c>
      <c r="K18" s="114">
        <v>0.17155825406662206</v>
      </c>
    </row>
    <row r="19" spans="1:12" s="20" customFormat="1" collapsed="1">
      <c r="A19" s="21">
        <v>16</v>
      </c>
      <c r="B19" s="66" t="s">
        <v>89</v>
      </c>
      <c r="C19" s="140">
        <v>41026</v>
      </c>
      <c r="D19" s="140">
        <v>41242</v>
      </c>
      <c r="E19" s="141">
        <v>6.8392462440036716E-4</v>
      </c>
      <c r="F19" s="141">
        <v>1.6220119005994738E-2</v>
      </c>
      <c r="G19" s="141">
        <v>2.4796317313495519E-2</v>
      </c>
      <c r="H19" s="141">
        <v>0.31386910091888187</v>
      </c>
      <c r="I19" s="141">
        <v>0.14410830190680568</v>
      </c>
      <c r="J19" s="142">
        <v>1.2271029542535037</v>
      </c>
      <c r="K19" s="114">
        <v>0.14714228470433466</v>
      </c>
    </row>
    <row r="20" spans="1:12" s="20" customFormat="1" ht="15.75" thickBot="1">
      <c r="A20" s="138"/>
      <c r="B20" s="143" t="s">
        <v>90</v>
      </c>
      <c r="C20" s="144" t="s">
        <v>5</v>
      </c>
      <c r="D20" s="144" t="s">
        <v>5</v>
      </c>
      <c r="E20" s="145">
        <f>AVERAGE(E4:E19)</f>
        <v>1.191326986572408E-2</v>
      </c>
      <c r="F20" s="145">
        <f>AVERAGE(F4:F19)</f>
        <v>2.2948302000136853E-2</v>
      </c>
      <c r="G20" s="145">
        <f>AVERAGE(G4:G19)</f>
        <v>1.608159933348699E-2</v>
      </c>
      <c r="H20" s="145">
        <f>AVERAGE(H4:H19)</f>
        <v>0.13922125909647226</v>
      </c>
      <c r="I20" s="145">
        <f>AVERAGE(I4:I19)</f>
        <v>7.2544023811361519E-2</v>
      </c>
      <c r="J20" s="144" t="s">
        <v>5</v>
      </c>
      <c r="K20" s="144" t="s">
        <v>5</v>
      </c>
      <c r="L20" s="146"/>
    </row>
    <row r="21" spans="1:12" s="20" customFormat="1">
      <c r="A21" s="200" t="s">
        <v>91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12" s="20" customFormat="1" ht="15" collapsed="1" thickBot="1">
      <c r="A22" s="195"/>
      <c r="B22" s="195"/>
      <c r="C22" s="195"/>
      <c r="D22" s="195"/>
      <c r="E22" s="195"/>
      <c r="F22" s="195"/>
      <c r="G22" s="195"/>
      <c r="H22" s="195"/>
      <c r="I22" s="157"/>
      <c r="J22" s="157"/>
      <c r="K22" s="157"/>
    </row>
    <row r="23" spans="1:12" s="20" customFormat="1" collapsed="1">
      <c r="E23" s="101"/>
      <c r="J23" s="19"/>
    </row>
    <row r="24" spans="1:12" s="20" customFormat="1" collapsed="1">
      <c r="E24" s="102"/>
      <c r="J24" s="19"/>
    </row>
    <row r="25" spans="1:12" s="20" customFormat="1">
      <c r="E25" s="101"/>
      <c r="F25" s="101"/>
      <c r="J25" s="19"/>
    </row>
    <row r="26" spans="1:12" s="20" customFormat="1" collapsed="1">
      <c r="E26" s="102"/>
      <c r="I26" s="102"/>
      <c r="J26" s="19"/>
    </row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/>
    <row r="41" spans="3:8" s="20" customFormat="1"/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</sheetData>
  <mergeCells count="5">
    <mergeCell ref="A22:H22"/>
    <mergeCell ref="A1:I1"/>
    <mergeCell ref="A2:A3"/>
    <mergeCell ref="E2:K2"/>
    <mergeCell ref="A21:K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7"/>
  <sheetViews>
    <sheetView zoomScale="85" workbookViewId="0">
      <selection activeCell="B5" sqref="B5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202" t="s">
        <v>93</v>
      </c>
      <c r="B1" s="202"/>
      <c r="C1" s="202"/>
      <c r="D1" s="202"/>
      <c r="E1" s="202"/>
      <c r="F1" s="202"/>
      <c r="G1" s="202"/>
    </row>
    <row r="2" spans="1:8" ht="15.75" customHeight="1" thickBot="1">
      <c r="A2" s="205" t="s">
        <v>94</v>
      </c>
      <c r="B2" s="84"/>
      <c r="C2" s="203" t="s">
        <v>95</v>
      </c>
      <c r="D2" s="204"/>
      <c r="E2" s="203" t="s">
        <v>96</v>
      </c>
      <c r="F2" s="204"/>
      <c r="G2" s="85"/>
    </row>
    <row r="3" spans="1:8" ht="45.75" thickBot="1">
      <c r="A3" s="206"/>
      <c r="B3" s="176" t="s">
        <v>77</v>
      </c>
      <c r="C3" s="40" t="s">
        <v>97</v>
      </c>
      <c r="D3" s="33" t="s">
        <v>98</v>
      </c>
      <c r="E3" s="33" t="s">
        <v>99</v>
      </c>
      <c r="F3" s="33" t="s">
        <v>98</v>
      </c>
      <c r="G3" s="177" t="s">
        <v>100</v>
      </c>
    </row>
    <row r="4" spans="1:8" ht="15" customHeight="1">
      <c r="A4" s="21">
        <v>1</v>
      </c>
      <c r="B4" s="178" t="s">
        <v>54</v>
      </c>
      <c r="C4" s="36">
        <v>63.368599999999631</v>
      </c>
      <c r="D4" s="90">
        <v>1.1041948204159017E-2</v>
      </c>
      <c r="E4" s="37">
        <v>27</v>
      </c>
      <c r="F4" s="90">
        <v>6.071508882392624E-3</v>
      </c>
      <c r="G4" s="38">
        <v>34.71604411725842</v>
      </c>
      <c r="H4" s="50"/>
    </row>
    <row r="5" spans="1:8" ht="14.25" customHeight="1">
      <c r="A5" s="21">
        <v>2</v>
      </c>
      <c r="B5" s="35" t="s">
        <v>101</v>
      </c>
      <c r="C5" s="36">
        <v>52.610819999999372</v>
      </c>
      <c r="D5" s="90">
        <v>1.055965900488191E-2</v>
      </c>
      <c r="E5" s="37">
        <v>0</v>
      </c>
      <c r="F5" s="90">
        <v>0</v>
      </c>
      <c r="G5" s="38">
        <v>0</v>
      </c>
      <c r="H5" s="50"/>
    </row>
    <row r="6" spans="1:8">
      <c r="A6" s="21">
        <v>3</v>
      </c>
      <c r="B6" s="129" t="s">
        <v>53</v>
      </c>
      <c r="C6" s="36">
        <v>50.171040000000033</v>
      </c>
      <c r="D6" s="90">
        <v>8.2232720817216314E-3</v>
      </c>
      <c r="E6" s="37">
        <v>0</v>
      </c>
      <c r="F6" s="90">
        <v>0</v>
      </c>
      <c r="G6" s="38">
        <v>0</v>
      </c>
    </row>
    <row r="7" spans="1:8">
      <c r="A7" s="21">
        <v>4</v>
      </c>
      <c r="B7" s="179" t="s">
        <v>58</v>
      </c>
      <c r="C7" s="36">
        <v>12.844419999999925</v>
      </c>
      <c r="D7" s="90">
        <v>4.2049861628428364E-3</v>
      </c>
      <c r="E7" s="37">
        <v>0</v>
      </c>
      <c r="F7" s="90">
        <v>0</v>
      </c>
      <c r="G7" s="38">
        <v>0</v>
      </c>
    </row>
    <row r="8" spans="1:8">
      <c r="A8" s="21">
        <v>5</v>
      </c>
      <c r="B8" s="35" t="s">
        <v>57</v>
      </c>
      <c r="C8" s="36">
        <v>10.674829999999609</v>
      </c>
      <c r="D8" s="90">
        <v>2.6078218742763902E-3</v>
      </c>
      <c r="E8" s="37">
        <v>0</v>
      </c>
      <c r="F8" s="90">
        <v>0</v>
      </c>
      <c r="G8" s="38">
        <v>0</v>
      </c>
    </row>
    <row r="9" spans="1:8">
      <c r="A9" s="21">
        <v>6</v>
      </c>
      <c r="B9" s="180" t="s">
        <v>102</v>
      </c>
      <c r="C9" s="36">
        <v>7.8112399999999917</v>
      </c>
      <c r="D9" s="90">
        <v>6.5766286428644068E-3</v>
      </c>
      <c r="E9" s="37">
        <v>0</v>
      </c>
      <c r="F9" s="90">
        <v>0</v>
      </c>
      <c r="G9" s="38">
        <v>0</v>
      </c>
    </row>
    <row r="10" spans="1:8">
      <c r="A10" s="21">
        <v>7</v>
      </c>
      <c r="B10" s="35" t="s">
        <v>69</v>
      </c>
      <c r="C10" s="36">
        <v>-3.7841300000000047</v>
      </c>
      <c r="D10" s="90">
        <v>-8.1396159476829228E-3</v>
      </c>
      <c r="E10" s="37">
        <v>-10</v>
      </c>
      <c r="F10" s="90">
        <v>-1.1299435028248588E-3</v>
      </c>
      <c r="G10" s="38">
        <v>-0.52531386429375981</v>
      </c>
      <c r="H10" s="50"/>
    </row>
    <row r="11" spans="1:8">
      <c r="A11" s="21">
        <v>8</v>
      </c>
      <c r="B11" s="129" t="s">
        <v>65</v>
      </c>
      <c r="C11" s="36">
        <v>71.756579999999843</v>
      </c>
      <c r="D11" s="90">
        <v>6.2620236737593232E-2</v>
      </c>
      <c r="E11" s="37">
        <v>-2</v>
      </c>
      <c r="F11" s="90">
        <v>-1.3879250520471894E-3</v>
      </c>
      <c r="G11" s="38">
        <v>-1.5904244413601922</v>
      </c>
      <c r="H11" s="50"/>
    </row>
    <row r="12" spans="1:8">
      <c r="A12" s="21">
        <v>9</v>
      </c>
      <c r="B12" s="170" t="s">
        <v>64</v>
      </c>
      <c r="C12" s="36">
        <v>46.105139999999899</v>
      </c>
      <c r="D12" s="90">
        <v>2.8683383146024907E-2</v>
      </c>
      <c r="E12" s="37">
        <v>-1</v>
      </c>
      <c r="F12" s="90">
        <v>-1.6339869281045752E-3</v>
      </c>
      <c r="G12" s="38">
        <v>-2.6269265686274417</v>
      </c>
    </row>
    <row r="13" spans="1:8">
      <c r="A13" s="21">
        <v>10</v>
      </c>
      <c r="B13" s="129" t="s">
        <v>103</v>
      </c>
      <c r="C13" s="36">
        <v>602.83405000000084</v>
      </c>
      <c r="D13" s="90">
        <v>2.0048157497160789E-2</v>
      </c>
      <c r="E13" s="37">
        <v>-40</v>
      </c>
      <c r="F13" s="90">
        <v>-8.1952098998135591E-4</v>
      </c>
      <c r="G13" s="38">
        <v>-24.580266999939639</v>
      </c>
    </row>
    <row r="14" spans="1:8">
      <c r="A14" s="21">
        <v>11</v>
      </c>
      <c r="B14" s="35" t="s">
        <v>68</v>
      </c>
      <c r="C14" s="36">
        <v>-31.779179999999933</v>
      </c>
      <c r="D14" s="90">
        <v>-4.5067138296464068E-2</v>
      </c>
      <c r="E14" s="37">
        <v>-350</v>
      </c>
      <c r="F14" s="90">
        <v>-5.1192043293842325E-2</v>
      </c>
      <c r="G14" s="38">
        <v>-36.522413997367252</v>
      </c>
    </row>
    <row r="15" spans="1:8">
      <c r="A15" s="21">
        <v>12</v>
      </c>
      <c r="B15" s="35" t="s">
        <v>88</v>
      </c>
      <c r="C15" s="36">
        <v>18.461520000000483</v>
      </c>
      <c r="D15" s="90">
        <v>2.7902136811984398E-3</v>
      </c>
      <c r="E15" s="37">
        <v>-17</v>
      </c>
      <c r="F15" s="90">
        <v>-8.0683436165163748E-3</v>
      </c>
      <c r="G15" s="38">
        <v>-53.533256875826837</v>
      </c>
    </row>
    <row r="16" spans="1:8" ht="15">
      <c r="A16" s="21">
        <v>13</v>
      </c>
      <c r="B16" s="181" t="s">
        <v>104</v>
      </c>
      <c r="C16" s="36">
        <v>-43.952610000000107</v>
      </c>
      <c r="D16" s="90">
        <v>-3.8453034677643431E-2</v>
      </c>
      <c r="E16" s="37">
        <v>-21</v>
      </c>
      <c r="F16" s="90">
        <v>-4.9881235154394299E-2</v>
      </c>
      <c r="G16" s="38">
        <v>-57.193805218082232</v>
      </c>
    </row>
    <row r="17" spans="1:8">
      <c r="A17" s="21">
        <v>14</v>
      </c>
      <c r="B17" s="129" t="s">
        <v>59</v>
      </c>
      <c r="C17" s="36">
        <v>-244.83125000000001</v>
      </c>
      <c r="D17" s="90">
        <v>-9.797630912686299E-2</v>
      </c>
      <c r="E17" s="37">
        <v>-1107</v>
      </c>
      <c r="F17" s="90">
        <v>-9.8592803705023158E-2</v>
      </c>
      <c r="G17" s="38">
        <v>-245.57115494087299</v>
      </c>
    </row>
    <row r="18" spans="1:8">
      <c r="A18" s="21">
        <v>15</v>
      </c>
      <c r="B18" s="35" t="s">
        <v>48</v>
      </c>
      <c r="C18" s="36">
        <v>-89.131249999999994</v>
      </c>
      <c r="D18" s="90">
        <v>-6.7018720877623653E-3</v>
      </c>
      <c r="E18" s="37">
        <v>-188014</v>
      </c>
      <c r="F18" s="90">
        <v>-1.896005967536946E-2</v>
      </c>
      <c r="G18" s="38">
        <v>-253.46565027151146</v>
      </c>
    </row>
    <row r="19" spans="1:8">
      <c r="A19" s="21">
        <v>16</v>
      </c>
      <c r="B19" s="35" t="s">
        <v>60</v>
      </c>
      <c r="C19" s="36">
        <v>-253.90907999999982</v>
      </c>
      <c r="D19" s="90">
        <v>-0.13288342432661396</v>
      </c>
      <c r="E19" s="37">
        <v>-189</v>
      </c>
      <c r="F19" s="90">
        <v>-0.13509649749821301</v>
      </c>
      <c r="G19" s="38">
        <v>-257.95781807511401</v>
      </c>
    </row>
    <row r="20" spans="1:8" ht="15.75" thickBot="1">
      <c r="A20" s="83"/>
      <c r="B20" s="86" t="s">
        <v>70</v>
      </c>
      <c r="C20" s="87">
        <v>269.25073999999995</v>
      </c>
      <c r="D20" s="91">
        <v>3.1819100433956855E-3</v>
      </c>
      <c r="E20" s="88">
        <v>-189724</v>
      </c>
      <c r="F20" s="91">
        <v>-1.8952443077439457E-2</v>
      </c>
      <c r="G20" s="89">
        <v>-898.85098713573734</v>
      </c>
      <c r="H20" s="50"/>
    </row>
    <row r="21" spans="1:8" ht="15" customHeight="1" thickBot="1">
      <c r="A21" s="201"/>
      <c r="B21" s="201"/>
      <c r="C21" s="201"/>
      <c r="D21" s="201"/>
      <c r="E21" s="201"/>
      <c r="F21" s="201"/>
      <c r="G21" s="201"/>
      <c r="H21" s="156"/>
    </row>
    <row r="41" spans="2:5" ht="15">
      <c r="B41" s="56"/>
      <c r="C41" s="57"/>
      <c r="D41" s="58"/>
      <c r="E41" s="59"/>
    </row>
    <row r="42" spans="2:5" ht="15">
      <c r="B42" s="56"/>
      <c r="C42" s="57"/>
      <c r="D42" s="58"/>
      <c r="E42" s="59"/>
    </row>
    <row r="43" spans="2:5" ht="15">
      <c r="B43" s="56"/>
      <c r="C43" s="57"/>
      <c r="D43" s="58"/>
      <c r="E43" s="59"/>
    </row>
    <row r="44" spans="2:5" ht="15">
      <c r="B44" s="56"/>
      <c r="C44" s="57"/>
      <c r="D44" s="58"/>
      <c r="E44" s="59"/>
    </row>
    <row r="45" spans="2:5" ht="15">
      <c r="B45" s="56"/>
      <c r="C45" s="57"/>
      <c r="D45" s="58"/>
      <c r="E45" s="59"/>
    </row>
    <row r="46" spans="2:5" ht="15">
      <c r="B46" s="56"/>
      <c r="C46" s="57"/>
      <c r="D46" s="58"/>
      <c r="E46" s="59"/>
    </row>
    <row r="47" spans="2:5" ht="15.75" thickBot="1">
      <c r="B47" s="74"/>
      <c r="C47" s="74"/>
      <c r="D47" s="74"/>
      <c r="E47" s="74"/>
    </row>
    <row r="50" spans="2:6" ht="14.25" customHeight="1"/>
    <row r="51" spans="2:6">
      <c r="F51" s="50"/>
    </row>
    <row r="53" spans="2:6">
      <c r="F53"/>
    </row>
    <row r="54" spans="2:6">
      <c r="F54"/>
    </row>
    <row r="55" spans="2:6" ht="30.75" thickBot="1">
      <c r="B55" s="40" t="s">
        <v>77</v>
      </c>
      <c r="C55" s="33" t="s">
        <v>105</v>
      </c>
      <c r="D55" s="33" t="s">
        <v>106</v>
      </c>
      <c r="E55" s="34" t="s">
        <v>107</v>
      </c>
      <c r="F55"/>
    </row>
    <row r="56" spans="2:6">
      <c r="B56" s="35" t="str">
        <f t="shared" ref="B56:D60" si="0">B4</f>
        <v>KINTO-Ekviti</v>
      </c>
      <c r="C56" s="36">
        <f t="shared" si="0"/>
        <v>63.368599999999631</v>
      </c>
      <c r="D56" s="90">
        <f t="shared" si="0"/>
        <v>1.1041948204159017E-2</v>
      </c>
      <c r="E56" s="38">
        <f>G4</f>
        <v>34.71604411725842</v>
      </c>
    </row>
    <row r="57" spans="2:6">
      <c r="B57" s="35" t="str">
        <f t="shared" si="0"/>
        <v>ОТP - Кlasychnyi</v>
      </c>
      <c r="C57" s="36">
        <f t="shared" si="0"/>
        <v>52.610819999999372</v>
      </c>
      <c r="D57" s="90">
        <f t="shared" si="0"/>
        <v>1.055965900488191E-2</v>
      </c>
      <c r="E57" s="38">
        <f>G5</f>
        <v>0</v>
      </c>
    </row>
    <row r="58" spans="2:6">
      <c r="B58" s="35" t="str">
        <f t="shared" si="0"/>
        <v>Sofiivskyi</v>
      </c>
      <c r="C58" s="36">
        <f t="shared" si="0"/>
        <v>50.171040000000033</v>
      </c>
      <c r="D58" s="90">
        <f t="shared" si="0"/>
        <v>8.2232720817216314E-3</v>
      </c>
      <c r="E58" s="38">
        <f>G6</f>
        <v>0</v>
      </c>
    </row>
    <row r="59" spans="2:6">
      <c r="B59" s="35" t="str">
        <f t="shared" si="0"/>
        <v>Altus – Zbalansovanyi</v>
      </c>
      <c r="C59" s="36">
        <f t="shared" si="0"/>
        <v>12.844419999999925</v>
      </c>
      <c r="D59" s="90">
        <f t="shared" si="0"/>
        <v>4.2049861628428364E-3</v>
      </c>
      <c r="E59" s="38">
        <f>G7</f>
        <v>0</v>
      </c>
    </row>
    <row r="60" spans="2:6">
      <c r="B60" s="116" t="str">
        <f t="shared" si="0"/>
        <v>Altus – Depozyt</v>
      </c>
      <c r="C60" s="117">
        <f t="shared" si="0"/>
        <v>10.674829999999609</v>
      </c>
      <c r="D60" s="118">
        <f t="shared" si="0"/>
        <v>2.6078218742763902E-3</v>
      </c>
      <c r="E60" s="119">
        <f>G8</f>
        <v>0</v>
      </c>
    </row>
    <row r="61" spans="2:6">
      <c r="B61" s="115" t="str">
        <f>B15</f>
        <v xml:space="preserve">UNIVER.UA/Myhailo Hrushevskyi: Fond Derzhavnykh Paperiv   </v>
      </c>
      <c r="C61" s="36">
        <f t="shared" ref="C61:D64" si="1">C14</f>
        <v>-31.779179999999933</v>
      </c>
      <c r="D61" s="90">
        <f t="shared" si="1"/>
        <v>-4.5067138296464068E-2</v>
      </c>
      <c r="E61" s="38">
        <f>G14</f>
        <v>-36.522413997367252</v>
      </c>
    </row>
    <row r="62" spans="2:6">
      <c r="B62" s="115" t="str">
        <f>B16</f>
        <v>UNIVER.UA/Taras Shevchenko: Fond Zaoshchadzhen</v>
      </c>
      <c r="C62" s="36">
        <f t="shared" si="1"/>
        <v>18.461520000000483</v>
      </c>
      <c r="D62" s="90">
        <f t="shared" si="1"/>
        <v>2.7902136811984398E-3</v>
      </c>
      <c r="E62" s="38">
        <f>G15</f>
        <v>-53.533256875826837</v>
      </c>
    </row>
    <row r="63" spans="2:6">
      <c r="B63" s="115" t="str">
        <f>B17</f>
        <v>KINTO-Kaznacheiskyi</v>
      </c>
      <c r="C63" s="36">
        <f t="shared" si="1"/>
        <v>-43.952610000000107</v>
      </c>
      <c r="D63" s="90">
        <f t="shared" si="1"/>
        <v>-3.8453034677643431E-2</v>
      </c>
      <c r="E63" s="38">
        <f>G16</f>
        <v>-57.193805218082232</v>
      </c>
    </row>
    <row r="64" spans="2:6">
      <c r="B64" s="115" t="str">
        <f>B18</f>
        <v>ОТP Fond Aktsii</v>
      </c>
      <c r="C64" s="36">
        <f t="shared" si="1"/>
        <v>-244.83125000000001</v>
      </c>
      <c r="D64" s="90">
        <f t="shared" si="1"/>
        <v>-9.797630912686299E-2</v>
      </c>
      <c r="E64" s="38">
        <f>G17</f>
        <v>-245.57115494087299</v>
      </c>
    </row>
    <row r="65" spans="2:5">
      <c r="B65" s="115" t="str">
        <f>B19</f>
        <v>VSI</v>
      </c>
      <c r="C65" s="36">
        <f>C18</f>
        <v>-89.131249999999994</v>
      </c>
      <c r="D65" s="90">
        <f>D18</f>
        <v>-6.7018720877623653E-3</v>
      </c>
      <c r="E65" s="38">
        <f>G18</f>
        <v>-253.46565027151146</v>
      </c>
    </row>
    <row r="66" spans="2:5">
      <c r="B66" s="126" t="s">
        <v>71</v>
      </c>
      <c r="C66" s="127">
        <f>C20-SUM(C56:C65)</f>
        <v>470.81380000000092</v>
      </c>
      <c r="D66" s="128"/>
      <c r="E66" s="127">
        <f>G20-SUM(E56:E65)</f>
        <v>-287.28074994933502</v>
      </c>
    </row>
    <row r="67" spans="2:5" ht="15">
      <c r="B67" s="124" t="s">
        <v>70</v>
      </c>
      <c r="C67" s="125">
        <f>SUM(C56:C66)</f>
        <v>269.25073999999995</v>
      </c>
      <c r="D67" s="125"/>
      <c r="E67" s="125">
        <f>SUM(E56:E66)</f>
        <v>-898.85098713573734</v>
      </c>
    </row>
  </sheetData>
  <mergeCells count="5">
    <mergeCell ref="A21:G21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6"/>
  <sheetViews>
    <sheetView zoomScale="80" workbookViewId="0">
      <selection activeCell="A2" sqref="A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2" t="s">
        <v>77</v>
      </c>
      <c r="B1" s="63" t="s">
        <v>108</v>
      </c>
      <c r="C1" s="10"/>
    </row>
    <row r="2" spans="1:3" ht="14.25">
      <c r="A2" s="163" t="s">
        <v>69</v>
      </c>
      <c r="B2" s="164">
        <v>-7.0176019385734811E-3</v>
      </c>
      <c r="C2" s="10"/>
    </row>
    <row r="3" spans="1:3" ht="14.25">
      <c r="A3" s="129" t="s">
        <v>59</v>
      </c>
      <c r="B3" s="134">
        <v>6.8392462440036716E-4</v>
      </c>
      <c r="C3" s="10"/>
    </row>
    <row r="4" spans="1:3" ht="14.25">
      <c r="A4" s="129" t="s">
        <v>60</v>
      </c>
      <c r="B4" s="134">
        <v>2.55875154303431E-3</v>
      </c>
      <c r="C4" s="10"/>
    </row>
    <row r="5" spans="1:3" ht="14.25">
      <c r="A5" s="35" t="s">
        <v>57</v>
      </c>
      <c r="B5" s="136">
        <v>2.6078218742540127E-3</v>
      </c>
      <c r="C5" s="10"/>
    </row>
    <row r="6" spans="1:3" ht="14.25">
      <c r="A6" s="129" t="s">
        <v>109</v>
      </c>
      <c r="B6" s="135">
        <v>4.2049861628807861E-3</v>
      </c>
      <c r="C6" s="10"/>
    </row>
    <row r="7" spans="1:3" ht="14.25">
      <c r="A7" s="178" t="s">
        <v>54</v>
      </c>
      <c r="B7" s="136">
        <v>4.9404433759856481E-3</v>
      </c>
      <c r="C7" s="10"/>
    </row>
    <row r="8" spans="1:3" ht="14.25">
      <c r="A8" s="129" t="s">
        <v>68</v>
      </c>
      <c r="B8" s="135">
        <v>6.4553685011377038E-3</v>
      </c>
      <c r="C8" s="10"/>
    </row>
    <row r="9" spans="1:3" ht="14.25">
      <c r="A9" s="180" t="s">
        <v>102</v>
      </c>
      <c r="B9" s="135">
        <v>6.5766286428017295E-3</v>
      </c>
      <c r="C9" s="10"/>
    </row>
    <row r="10" spans="1:3" ht="14.25">
      <c r="A10" s="129" t="s">
        <v>53</v>
      </c>
      <c r="B10" s="135">
        <v>8.2232720817252414E-3</v>
      </c>
      <c r="C10" s="10"/>
    </row>
    <row r="11" spans="1:3" ht="14.25">
      <c r="A11" s="129" t="s">
        <v>110</v>
      </c>
      <c r="B11" s="135">
        <v>1.0559659004839794E-2</v>
      </c>
      <c r="C11" s="10"/>
    </row>
    <row r="12" spans="1:3" ht="14.25">
      <c r="A12" s="182" t="s">
        <v>88</v>
      </c>
      <c r="B12" s="135">
        <v>1.0946880491063515E-2</v>
      </c>
      <c r="C12" s="10"/>
    </row>
    <row r="13" spans="1:3" ht="15">
      <c r="A13" s="181" t="s">
        <v>104</v>
      </c>
      <c r="B13" s="135">
        <v>1.2028181001787264E-2</v>
      </c>
      <c r="C13" s="10"/>
    </row>
    <row r="14" spans="1:3" ht="14.25">
      <c r="A14" s="130" t="s">
        <v>48</v>
      </c>
      <c r="B14" s="135">
        <v>1.2495095340912199E-2</v>
      </c>
      <c r="C14" s="10"/>
    </row>
    <row r="15" spans="1:3" ht="14.25">
      <c r="A15" s="129" t="s">
        <v>103</v>
      </c>
      <c r="B15" s="135">
        <v>2.088479401405996E-2</v>
      </c>
      <c r="C15" s="10"/>
    </row>
    <row r="16" spans="1:3" ht="14.25">
      <c r="A16" s="170" t="s">
        <v>64</v>
      </c>
      <c r="B16" s="135">
        <v>3.0366989337740957E-2</v>
      </c>
      <c r="C16" s="10"/>
    </row>
    <row r="17" spans="1:3" ht="14.25">
      <c r="A17" s="129" t="s">
        <v>65</v>
      </c>
      <c r="B17" s="135">
        <v>6.4097123793535271E-2</v>
      </c>
      <c r="C17" s="10"/>
    </row>
    <row r="18" spans="1:3" ht="14.25">
      <c r="A18" s="183" t="s">
        <v>111</v>
      </c>
      <c r="B18" s="134">
        <v>1.191326986572408E-2</v>
      </c>
      <c r="C18" s="10"/>
    </row>
    <row r="19" spans="1:3" ht="14.25">
      <c r="A19" s="139" t="s">
        <v>17</v>
      </c>
      <c r="B19" s="134">
        <v>1.7169120128615045E-2</v>
      </c>
      <c r="C19" s="10"/>
    </row>
    <row r="20" spans="1:3" ht="14.25">
      <c r="A20" s="139" t="s">
        <v>16</v>
      </c>
      <c r="B20" s="134">
        <v>1.9475101452573362E-2</v>
      </c>
      <c r="C20" s="54"/>
    </row>
    <row r="21" spans="1:3" ht="14.25">
      <c r="A21" s="139" t="s">
        <v>112</v>
      </c>
      <c r="B21" s="134">
        <v>3.8709897777504665E-3</v>
      </c>
      <c r="C21" s="9"/>
    </row>
    <row r="22" spans="1:3" ht="14.25">
      <c r="A22" s="139" t="s">
        <v>113</v>
      </c>
      <c r="B22" s="134">
        <v>3.7362138122938315E-3</v>
      </c>
      <c r="C22" s="69"/>
    </row>
    <row r="23" spans="1:3" ht="14.25">
      <c r="A23" s="139" t="s">
        <v>114</v>
      </c>
      <c r="B23" s="134">
        <v>1.0739726027397261E-2</v>
      </c>
      <c r="C23" s="10"/>
    </row>
    <row r="24" spans="1:3" ht="15" thickBot="1">
      <c r="A24" s="184" t="s">
        <v>115</v>
      </c>
      <c r="B24" s="137">
        <v>-2.8533914796589101E-3</v>
      </c>
      <c r="C24" s="10"/>
    </row>
    <row r="25" spans="1:3">
      <c r="B25" s="10"/>
      <c r="C25" s="10"/>
    </row>
    <row r="26" spans="1:3">
      <c r="C26" s="10"/>
    </row>
    <row r="27" spans="1:3">
      <c r="B27" s="10"/>
      <c r="C27" s="10"/>
    </row>
    <row r="28" spans="1:3">
      <c r="C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B3" sqref="B3"/>
    </sheetView>
  </sheetViews>
  <sheetFormatPr defaultRowHeight="14.25"/>
  <cols>
    <col min="1" max="1" width="4.7109375" style="29" customWidth="1"/>
    <col min="2" max="2" width="35.85546875" style="27" customWidth="1"/>
    <col min="3" max="4" width="12.7109375" style="29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90" t="s">
        <v>116</v>
      </c>
      <c r="B1" s="190"/>
      <c r="C1" s="190"/>
      <c r="D1" s="190"/>
      <c r="E1" s="190"/>
      <c r="F1" s="190"/>
      <c r="G1" s="190"/>
      <c r="H1" s="190"/>
      <c r="I1" s="190"/>
      <c r="J1" s="190"/>
      <c r="K1" s="13"/>
      <c r="L1" s="14"/>
      <c r="M1" s="14"/>
    </row>
    <row r="2" spans="1:13" ht="45.75" thickBot="1">
      <c r="A2" s="15" t="s">
        <v>94</v>
      </c>
      <c r="B2" s="15" t="s">
        <v>77</v>
      </c>
      <c r="C2" s="42" t="s">
        <v>117</v>
      </c>
      <c r="D2" s="42" t="s">
        <v>118</v>
      </c>
      <c r="E2" s="42" t="s">
        <v>40</v>
      </c>
      <c r="F2" s="42" t="s">
        <v>41</v>
      </c>
      <c r="G2" s="42" t="s">
        <v>42</v>
      </c>
      <c r="H2" s="42" t="s">
        <v>43</v>
      </c>
      <c r="I2" s="17" t="s">
        <v>44</v>
      </c>
      <c r="J2" s="18" t="s">
        <v>45</v>
      </c>
    </row>
    <row r="3" spans="1:13" ht="18.75" customHeight="1">
      <c r="A3" s="21">
        <v>1</v>
      </c>
      <c r="B3" s="170" t="s">
        <v>119</v>
      </c>
      <c r="C3" s="103" t="s">
        <v>122</v>
      </c>
      <c r="D3" s="104" t="s">
        <v>123</v>
      </c>
      <c r="E3" s="78">
        <v>1484715.82</v>
      </c>
      <c r="F3" s="79">
        <v>706</v>
      </c>
      <c r="G3" s="78">
        <v>2102.9969121813033</v>
      </c>
      <c r="H3" s="49">
        <v>1000</v>
      </c>
      <c r="I3" s="77" t="s">
        <v>125</v>
      </c>
      <c r="J3" s="80" t="s">
        <v>12</v>
      </c>
    </row>
    <row r="4" spans="1:13">
      <c r="A4" s="21">
        <v>2</v>
      </c>
      <c r="B4" s="170" t="s">
        <v>120</v>
      </c>
      <c r="C4" s="103" t="s">
        <v>122</v>
      </c>
      <c r="D4" s="104" t="s">
        <v>124</v>
      </c>
      <c r="E4" s="78">
        <v>1083008.6200999999</v>
      </c>
      <c r="F4" s="79">
        <v>1975</v>
      </c>
      <c r="G4" s="78">
        <v>548.35879498734175</v>
      </c>
      <c r="H4" s="49">
        <v>1000</v>
      </c>
      <c r="I4" s="170" t="s">
        <v>126</v>
      </c>
      <c r="J4" s="80" t="s">
        <v>0</v>
      </c>
    </row>
    <row r="5" spans="1:13">
      <c r="A5" s="21">
        <v>3</v>
      </c>
      <c r="B5" s="185" t="s">
        <v>121</v>
      </c>
      <c r="C5" s="103" t="s">
        <v>122</v>
      </c>
      <c r="D5" s="104" t="s">
        <v>123</v>
      </c>
      <c r="E5" s="78">
        <v>346399.04</v>
      </c>
      <c r="F5" s="79">
        <v>679</v>
      </c>
      <c r="G5" s="78">
        <v>510.16058910162002</v>
      </c>
      <c r="H5" s="49">
        <v>1000</v>
      </c>
      <c r="I5" s="170" t="s">
        <v>127</v>
      </c>
      <c r="J5" s="80" t="s">
        <v>2</v>
      </c>
    </row>
    <row r="6" spans="1:13" ht="15.75" customHeight="1" thickBot="1">
      <c r="A6" s="191" t="s">
        <v>70</v>
      </c>
      <c r="B6" s="192"/>
      <c r="C6" s="105" t="s">
        <v>5</v>
      </c>
      <c r="D6" s="105" t="s">
        <v>5</v>
      </c>
      <c r="E6" s="92">
        <f>SUM(E3:E5)</f>
        <v>2914123.4801000003</v>
      </c>
      <c r="F6" s="93">
        <f>SUM(F3:F5)</f>
        <v>3360</v>
      </c>
      <c r="G6" s="105" t="s">
        <v>5</v>
      </c>
      <c r="H6" s="105" t="s">
        <v>5</v>
      </c>
      <c r="I6" s="105" t="s">
        <v>5</v>
      </c>
      <c r="J6" s="105" t="s">
        <v>5</v>
      </c>
    </row>
    <row r="7" spans="1:13">
      <c r="A7" s="194"/>
      <c r="B7" s="194"/>
      <c r="C7" s="194"/>
      <c r="D7" s="194"/>
      <c r="E7" s="194"/>
      <c r="F7" s="194"/>
      <c r="G7" s="194"/>
      <c r="H7" s="194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B4" sqref="B4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08" t="s">
        <v>128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1" customFormat="1" ht="15.75" customHeight="1" thickBot="1">
      <c r="A2" s="197" t="s">
        <v>38</v>
      </c>
      <c r="B2" s="96"/>
      <c r="C2" s="97"/>
      <c r="D2" s="98"/>
      <c r="E2" s="199" t="s">
        <v>129</v>
      </c>
      <c r="F2" s="199"/>
      <c r="G2" s="199"/>
      <c r="H2" s="199"/>
      <c r="I2" s="199"/>
      <c r="J2" s="199"/>
      <c r="K2" s="199"/>
    </row>
    <row r="3" spans="1:11" customFormat="1" ht="64.5" thickBot="1">
      <c r="A3" s="198"/>
      <c r="B3" s="172" t="s">
        <v>77</v>
      </c>
      <c r="C3" s="173" t="s">
        <v>78</v>
      </c>
      <c r="D3" s="173" t="s">
        <v>130</v>
      </c>
      <c r="E3" s="17" t="s">
        <v>80</v>
      </c>
      <c r="F3" s="17" t="s">
        <v>81</v>
      </c>
      <c r="G3" s="17" t="s">
        <v>82</v>
      </c>
      <c r="H3" s="17" t="s">
        <v>83</v>
      </c>
      <c r="I3" s="17" t="s">
        <v>84</v>
      </c>
      <c r="J3" s="18" t="s">
        <v>85</v>
      </c>
      <c r="K3" s="174" t="s">
        <v>86</v>
      </c>
    </row>
    <row r="4" spans="1:11" customFormat="1" collapsed="1">
      <c r="A4" s="21">
        <v>1</v>
      </c>
      <c r="B4" s="25" t="s">
        <v>131</v>
      </c>
      <c r="C4" s="99">
        <v>38441</v>
      </c>
      <c r="D4" s="99">
        <v>38625</v>
      </c>
      <c r="E4" s="94">
        <v>7.4409250068947497E-2</v>
      </c>
      <c r="F4" s="94">
        <v>6.8027793342090526E-2</v>
      </c>
      <c r="G4" s="94">
        <v>-9.5932313120745127E-2</v>
      </c>
      <c r="H4" s="94">
        <v>-0.17464166208377752</v>
      </c>
      <c r="I4" s="94">
        <v>-0.1036560712603688</v>
      </c>
      <c r="J4" s="100">
        <v>-0.4898394108983799</v>
      </c>
      <c r="K4" s="154">
        <v>-5.0443844826445927E-2</v>
      </c>
    </row>
    <row r="5" spans="1:11" customFormat="1" collapsed="1">
      <c r="A5" s="21">
        <v>2</v>
      </c>
      <c r="B5" s="170" t="s">
        <v>120</v>
      </c>
      <c r="C5" s="99">
        <v>39048</v>
      </c>
      <c r="D5" s="99">
        <v>39140</v>
      </c>
      <c r="E5" s="94">
        <v>9.5796036778386107E-3</v>
      </c>
      <c r="F5" s="94">
        <v>-6.3718307567557364E-3</v>
      </c>
      <c r="G5" s="94">
        <v>2.4931224013493791E-2</v>
      </c>
      <c r="H5" s="94">
        <v>0.34522994511256155</v>
      </c>
      <c r="I5" s="94">
        <v>0.20889594879949258</v>
      </c>
      <c r="J5" s="100">
        <v>-0.45164120501267402</v>
      </c>
      <c r="K5" s="155">
        <v>-5.0511656045946651E-2</v>
      </c>
    </row>
    <row r="6" spans="1:11" customFormat="1">
      <c r="A6" s="21">
        <v>3</v>
      </c>
      <c r="B6" s="170" t="s">
        <v>119</v>
      </c>
      <c r="C6" s="99">
        <v>39100</v>
      </c>
      <c r="D6" s="99">
        <v>39268</v>
      </c>
      <c r="E6" s="94">
        <v>2.8136352367820194E-3</v>
      </c>
      <c r="F6" s="94">
        <v>2.2633774742658597E-2</v>
      </c>
      <c r="G6" s="94">
        <v>-1.9683407787125073E-2</v>
      </c>
      <c r="H6" s="94">
        <v>6.48505571366913E-2</v>
      </c>
      <c r="I6" s="94">
        <v>1.0902851522519796E-2</v>
      </c>
      <c r="J6" s="100">
        <v>1.1029969121813661</v>
      </c>
      <c r="K6" s="155">
        <v>6.8364622179535095E-2</v>
      </c>
    </row>
    <row r="7" spans="1:11" ht="15.75" thickBot="1">
      <c r="A7" s="138"/>
      <c r="B7" s="143" t="s">
        <v>90</v>
      </c>
      <c r="C7" s="144" t="s">
        <v>5</v>
      </c>
      <c r="D7" s="144" t="s">
        <v>5</v>
      </c>
      <c r="E7" s="145">
        <f>AVERAGE(E4:E6)</f>
        <v>2.893416299452271E-2</v>
      </c>
      <c r="F7" s="145">
        <f>AVERAGE(F4:F6)</f>
        <v>2.8096579109331127E-2</v>
      </c>
      <c r="G7" s="145">
        <f>AVERAGE(G4:G6)</f>
        <v>-3.0228165631458803E-2</v>
      </c>
      <c r="H7" s="145">
        <f>AVERAGE(H4:H6)</f>
        <v>7.8479613388491784E-2</v>
      </c>
      <c r="I7" s="145">
        <f>AVERAGE(I4:I6)</f>
        <v>3.8714243020547857E-2</v>
      </c>
      <c r="J7" s="144" t="s">
        <v>5</v>
      </c>
      <c r="K7" s="144" t="s">
        <v>5</v>
      </c>
    </row>
    <row r="8" spans="1:11">
      <c r="A8" s="209" t="s">
        <v>91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</row>
    <row r="9" spans="1:11" ht="15" thickBo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spans="1:11">
      <c r="B10" s="27"/>
      <c r="C10" s="28"/>
      <c r="D10" s="28"/>
      <c r="E10" s="27"/>
      <c r="F10" s="27"/>
      <c r="G10" s="27"/>
      <c r="H10" s="27"/>
      <c r="I10" s="27"/>
    </row>
    <row r="11" spans="1:11">
      <c r="B11" s="27"/>
      <c r="C11" s="28"/>
      <c r="D11" s="28"/>
      <c r="E11" s="110"/>
      <c r="F11" s="27"/>
      <c r="G11" s="27"/>
      <c r="H11" s="27"/>
      <c r="I11" s="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7"/>
  <sheetViews>
    <sheetView zoomScale="85" workbookViewId="0">
      <selection activeCell="B4" sqref="B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202" t="s">
        <v>132</v>
      </c>
      <c r="B1" s="202"/>
      <c r="C1" s="202"/>
      <c r="D1" s="202"/>
      <c r="E1" s="202"/>
      <c r="F1" s="202"/>
      <c r="G1" s="202"/>
    </row>
    <row r="2" spans="1:11" s="29" customFormat="1" ht="15.75" customHeight="1" thickBot="1">
      <c r="A2" s="197" t="s">
        <v>94</v>
      </c>
      <c r="B2" s="84"/>
      <c r="C2" s="203" t="s">
        <v>95</v>
      </c>
      <c r="D2" s="204"/>
      <c r="E2" s="203" t="s">
        <v>96</v>
      </c>
      <c r="F2" s="204"/>
      <c r="G2" s="85"/>
    </row>
    <row r="3" spans="1:11" s="29" customFormat="1" ht="45.75" thickBot="1">
      <c r="A3" s="198"/>
      <c r="B3" s="33" t="s">
        <v>77</v>
      </c>
      <c r="C3" s="33" t="s">
        <v>97</v>
      </c>
      <c r="D3" s="33" t="s">
        <v>98</v>
      </c>
      <c r="E3" s="33" t="s">
        <v>99</v>
      </c>
      <c r="F3" s="33" t="s">
        <v>98</v>
      </c>
      <c r="G3" s="34" t="s">
        <v>133</v>
      </c>
    </row>
    <row r="4" spans="1:11" s="29" customFormat="1">
      <c r="A4" s="21">
        <v>1</v>
      </c>
      <c r="B4" s="25" t="s">
        <v>131</v>
      </c>
      <c r="C4" s="36">
        <v>23.990199999999955</v>
      </c>
      <c r="D4" s="94">
        <v>7.4409250068949578E-2</v>
      </c>
      <c r="E4" s="37">
        <v>0</v>
      </c>
      <c r="F4" s="94">
        <v>0</v>
      </c>
      <c r="G4" s="38">
        <v>0</v>
      </c>
    </row>
    <row r="5" spans="1:11" s="29" customFormat="1">
      <c r="A5" s="21">
        <v>2</v>
      </c>
      <c r="B5" s="35" t="s">
        <v>120</v>
      </c>
      <c r="C5" s="36">
        <v>10.27634999999986</v>
      </c>
      <c r="D5" s="94">
        <v>9.5796036778514164E-3</v>
      </c>
      <c r="E5" s="37">
        <v>0</v>
      </c>
      <c r="F5" s="94">
        <v>0</v>
      </c>
      <c r="G5" s="38">
        <v>0</v>
      </c>
    </row>
    <row r="6" spans="1:11" s="29" customFormat="1">
      <c r="A6" s="21">
        <v>3</v>
      </c>
      <c r="B6" s="35" t="s">
        <v>119</v>
      </c>
      <c r="C6" s="36">
        <v>-79.718129999999888</v>
      </c>
      <c r="D6" s="94">
        <v>-5.0956532872480739E-2</v>
      </c>
      <c r="E6" s="37">
        <v>-40</v>
      </c>
      <c r="F6" s="94">
        <v>-5.3619302949061663E-2</v>
      </c>
      <c r="G6" s="38">
        <v>-84.141533512064399</v>
      </c>
    </row>
    <row r="7" spans="1:11" s="29" customFormat="1" ht="15.75" thickBot="1">
      <c r="A7" s="106"/>
      <c r="B7" s="86" t="s">
        <v>70</v>
      </c>
      <c r="C7" s="107">
        <v>-45.451580000000071</v>
      </c>
      <c r="D7" s="91">
        <v>-1.5357468243587755E-2</v>
      </c>
      <c r="E7" s="88">
        <v>-40</v>
      </c>
      <c r="F7" s="91">
        <v>-1.1764705882352941E-2</v>
      </c>
      <c r="G7" s="89">
        <v>-84.141533512064399</v>
      </c>
    </row>
    <row r="8" spans="1:11" s="29" customFormat="1" ht="15" customHeight="1" thickBot="1">
      <c r="A8" s="207"/>
      <c r="B8" s="207"/>
      <c r="C8" s="207"/>
      <c r="D8" s="207"/>
      <c r="E8" s="207"/>
      <c r="F8" s="207"/>
      <c r="G8" s="207"/>
      <c r="H8" s="7"/>
      <c r="I8" s="7"/>
      <c r="J8" s="7"/>
      <c r="K8" s="7"/>
    </row>
    <row r="9" spans="1:11" s="29" customFormat="1">
      <c r="D9" s="39"/>
    </row>
    <row r="10" spans="1:11" s="29" customFormat="1">
      <c r="D10" s="39"/>
    </row>
    <row r="11" spans="1:11" s="29" customFormat="1"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9" s="29" customFormat="1">
      <c r="D17" s="39"/>
    </row>
    <row r="18" spans="4:9" s="29" customFormat="1">
      <c r="D18" s="39"/>
    </row>
    <row r="19" spans="4:9" s="29" customFormat="1">
      <c r="D19" s="39"/>
    </row>
    <row r="20" spans="4:9" s="29" customFormat="1">
      <c r="D20" s="39"/>
    </row>
    <row r="21" spans="4:9" s="29" customFormat="1">
      <c r="D21" s="39"/>
    </row>
    <row r="22" spans="4:9" s="29" customFormat="1">
      <c r="D22" s="39"/>
    </row>
    <row r="23" spans="4:9" s="29" customFormat="1">
      <c r="D23" s="39"/>
    </row>
    <row r="24" spans="4:9" s="29" customFormat="1">
      <c r="D24" s="39"/>
    </row>
    <row r="25" spans="4:9" s="29" customFormat="1">
      <c r="D25" s="39"/>
    </row>
    <row r="26" spans="4:9" s="29" customFormat="1">
      <c r="D26" s="39"/>
    </row>
    <row r="27" spans="4:9" s="29" customFormat="1">
      <c r="D27" s="39"/>
    </row>
    <row r="28" spans="4:9" s="29" customFormat="1"/>
    <row r="29" spans="4:9" s="29" customFormat="1"/>
    <row r="30" spans="4:9" s="29" customFormat="1">
      <c r="H30" s="22"/>
      <c r="I30" s="22"/>
    </row>
    <row r="33" spans="1:5" ht="30.75" thickBot="1">
      <c r="B33" s="40" t="s">
        <v>77</v>
      </c>
      <c r="C33" s="33" t="s">
        <v>134</v>
      </c>
      <c r="D33" s="33" t="s">
        <v>135</v>
      </c>
      <c r="E33" s="34" t="s">
        <v>136</v>
      </c>
    </row>
    <row r="34" spans="1:5">
      <c r="A34" s="22">
        <v>1</v>
      </c>
      <c r="B34" s="35" t="str">
        <f t="shared" ref="B34:D36" si="0">B4</f>
        <v>Оptimum</v>
      </c>
      <c r="C34" s="111">
        <f t="shared" si="0"/>
        <v>23.990199999999955</v>
      </c>
      <c r="D34" s="94">
        <f t="shared" si="0"/>
        <v>7.4409250068949578E-2</v>
      </c>
      <c r="E34" s="112">
        <f>G4</f>
        <v>0</v>
      </c>
    </row>
    <row r="35" spans="1:5">
      <c r="A35" s="22">
        <v>2</v>
      </c>
      <c r="B35" s="35" t="str">
        <f t="shared" si="0"/>
        <v>ТАSК Ukrainskyi Kapital</v>
      </c>
      <c r="C35" s="111">
        <f t="shared" si="0"/>
        <v>10.27634999999986</v>
      </c>
      <c r="D35" s="94">
        <f t="shared" si="0"/>
        <v>9.5796036778514164E-3</v>
      </c>
      <c r="E35" s="112">
        <f>G5</f>
        <v>0</v>
      </c>
    </row>
    <row r="36" spans="1:5">
      <c r="A36" s="22">
        <v>3</v>
      </c>
      <c r="B36" s="35" t="str">
        <f t="shared" si="0"/>
        <v>Zbalansovanyi Fond "Parytet"</v>
      </c>
      <c r="C36" s="111">
        <f t="shared" si="0"/>
        <v>-79.718129999999888</v>
      </c>
      <c r="D36" s="94">
        <f t="shared" si="0"/>
        <v>-5.0956532872480739E-2</v>
      </c>
      <c r="E36" s="112">
        <f>G6</f>
        <v>-84.141533512064399</v>
      </c>
    </row>
    <row r="37" spans="1:5">
      <c r="B37" s="35"/>
      <c r="C37" s="111"/>
      <c r="D37" s="94"/>
      <c r="E37" s="112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A2" sqref="A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77</v>
      </c>
      <c r="B1" s="63" t="s">
        <v>108</v>
      </c>
      <c r="C1" s="10"/>
      <c r="D1" s="10"/>
    </row>
    <row r="2" spans="1:4" ht="14.25">
      <c r="A2" s="25" t="s">
        <v>119</v>
      </c>
      <c r="B2" s="131">
        <v>2.8136352367820194E-3</v>
      </c>
      <c r="C2" s="10"/>
      <c r="D2" s="10"/>
    </row>
    <row r="3" spans="1:4" ht="14.25">
      <c r="A3" s="25" t="s">
        <v>120</v>
      </c>
      <c r="B3" s="131">
        <v>9.5796036778386107E-3</v>
      </c>
      <c r="C3" s="10"/>
      <c r="D3" s="10"/>
    </row>
    <row r="4" spans="1:4" ht="14.25">
      <c r="A4" s="70" t="s">
        <v>137</v>
      </c>
      <c r="B4" s="131">
        <v>7.4409250068947497E-2</v>
      </c>
      <c r="C4" s="10"/>
      <c r="D4" s="10"/>
    </row>
    <row r="5" spans="1:4" ht="14.25">
      <c r="A5" s="183" t="s">
        <v>111</v>
      </c>
      <c r="B5" s="132">
        <v>2.893416299452271E-2</v>
      </c>
      <c r="C5" s="10"/>
      <c r="D5" s="10"/>
    </row>
    <row r="6" spans="1:4" ht="14.25">
      <c r="A6" s="139" t="s">
        <v>17</v>
      </c>
      <c r="B6" s="132">
        <v>1.7169120128615045E-2</v>
      </c>
      <c r="C6" s="10"/>
      <c r="D6" s="10"/>
    </row>
    <row r="7" spans="1:4" ht="14.25">
      <c r="A7" s="139" t="s">
        <v>16</v>
      </c>
      <c r="B7" s="132">
        <v>1.9475101452573362E-2</v>
      </c>
      <c r="C7" s="10"/>
      <c r="D7" s="10"/>
    </row>
    <row r="8" spans="1:4" ht="14.25">
      <c r="A8" s="139" t="s">
        <v>112</v>
      </c>
      <c r="B8" s="132">
        <v>3.8709897777504665E-3</v>
      </c>
      <c r="C8" s="10"/>
      <c r="D8" s="10"/>
    </row>
    <row r="9" spans="1:4" ht="14.25">
      <c r="A9" s="139" t="s">
        <v>113</v>
      </c>
      <c r="B9" s="132">
        <v>3.7362138122938315E-3</v>
      </c>
      <c r="C9" s="10"/>
      <c r="D9" s="10"/>
    </row>
    <row r="10" spans="1:4" ht="14.25">
      <c r="A10" s="139" t="s">
        <v>114</v>
      </c>
      <c r="B10" s="132">
        <v>1.0739726027397261E-2</v>
      </c>
      <c r="C10" s="10"/>
      <c r="D10" s="10"/>
    </row>
    <row r="11" spans="1:4" ht="15" thickBot="1">
      <c r="A11" s="184" t="s">
        <v>115</v>
      </c>
      <c r="B11" s="133">
        <v>-2.8533914796589066E-3</v>
      </c>
      <c r="C11" s="10"/>
      <c r="D11" s="10"/>
    </row>
    <row r="12" spans="1:4">
      <c r="B12" s="10"/>
      <c r="C12" s="10"/>
      <c r="D12" s="10"/>
    </row>
    <row r="13" spans="1:4" ht="14.25">
      <c r="A13" s="51"/>
      <c r="B13" s="52"/>
      <c r="C13" s="10"/>
      <c r="D13" s="10"/>
    </row>
    <row r="14" spans="1:4" ht="14.25">
      <c r="A14" s="51"/>
      <c r="B14" s="52"/>
      <c r="C14" s="10"/>
      <c r="D14" s="10"/>
    </row>
    <row r="15" spans="1:4" ht="14.25">
      <c r="A15" s="51"/>
      <c r="B15" s="52"/>
      <c r="C15" s="10"/>
      <c r="D15" s="10"/>
    </row>
    <row r="16" spans="1:4" ht="14.25">
      <c r="A16" s="51"/>
      <c r="B16" s="52"/>
      <c r="C16" s="10"/>
      <c r="D16" s="10"/>
    </row>
    <row r="17" spans="1:4" ht="14.25">
      <c r="A17" s="51"/>
      <c r="B17" s="52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2018-10-16T07:05:39Z</dcterms:modified>
</cp:coreProperties>
</file>