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"/>
    </mc:Choice>
  </mc:AlternateContent>
  <xr:revisionPtr revIDLastSave="0" documentId="13_ncr:40009_{CD6E7411-3A43-4002-AF37-228E4F240C29}" xr6:coauthVersionLast="45" xr6:coauthVersionMax="45" xr10:uidLastSave="{00000000-0000-0000-0000-000000000000}"/>
  <bookViews>
    <workbookView xWindow="-120" yWindow="-120" windowWidth="19440" windowHeight="15000" tabRatio="904" firstSheet="4" activeTab="12"/>
  </bookViews>
  <sheets>
    <sheet name="IDX + ROR" sheetId="1" r:id="rId1"/>
    <sheet name="O_NAV " sheetId="12" r:id="rId2"/>
    <sheet name="O_ROR " sheetId="21" r:id="rId3"/>
    <sheet name="O_dynamics NAV " sheetId="14" r:id="rId4"/>
    <sheet name="O_diagram(ROR)" sheetId="25" r:id="rId5"/>
    <sheet name="І_NAV" sheetId="22" r:id="rId6"/>
    <sheet name="І_ROR" sheetId="16" r:id="rId7"/>
    <sheet name="І_dynamics NAV " sheetId="17" r:id="rId8"/>
    <sheet name="I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8" hidden="1">'I_diagram(ROR)'!$A$1:$B$1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3" hidden="1">'O_dynamics NAV '!$B$3:$G$19</definedName>
    <definedName name="_xlnm._FilterDatabase" localSheetId="1" hidden="1">'O_NAV '!#REF!</definedName>
    <definedName name="_xlnm._FilterDatabase" localSheetId="7" hidden="1">'І_dynamics NAV '!$B$36:$E$36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'O_NAV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20" l="1"/>
  <c r="D37" i="20"/>
  <c r="C37" i="20"/>
  <c r="B37" i="20"/>
  <c r="K6" i="24"/>
  <c r="I6" i="24"/>
  <c r="G6" i="24"/>
  <c r="F6" i="24"/>
  <c r="E6" i="24"/>
  <c r="E38" i="17"/>
  <c r="D38" i="17"/>
  <c r="C38" i="17"/>
  <c r="B38" i="17"/>
  <c r="K8" i="16"/>
  <c r="B63" i="14"/>
  <c r="B64" i="14"/>
  <c r="B65" i="14"/>
  <c r="B66" i="14"/>
  <c r="C63" i="14"/>
  <c r="C64" i="14"/>
  <c r="C65" i="14"/>
  <c r="C66" i="14"/>
  <c r="D63" i="14"/>
  <c r="D64" i="14"/>
  <c r="D65" i="14"/>
  <c r="D66" i="14"/>
  <c r="E63" i="14"/>
  <c r="E64" i="14"/>
  <c r="E65" i="14"/>
  <c r="E66" i="14"/>
  <c r="E67" i="14"/>
  <c r="D67" i="14"/>
  <c r="C67" i="14"/>
  <c r="B67" i="14"/>
  <c r="K20" i="21"/>
  <c r="C26" i="12"/>
  <c r="C19" i="12"/>
  <c r="D25" i="12" s="1"/>
  <c r="C27" i="12"/>
  <c r="C28" i="12"/>
  <c r="D28" i="12"/>
  <c r="C29" i="12"/>
  <c r="C30" i="12"/>
  <c r="D30" i="12"/>
  <c r="C31" i="12"/>
  <c r="C32" i="12"/>
  <c r="C33" i="12"/>
  <c r="B26" i="12"/>
  <c r="B27" i="12"/>
  <c r="B28" i="12"/>
  <c r="B29" i="12"/>
  <c r="B30" i="12"/>
  <c r="B31" i="12"/>
  <c r="B32" i="12"/>
  <c r="B33" i="12"/>
  <c r="C23" i="12"/>
  <c r="D23" i="12" s="1"/>
  <c r="I8" i="16"/>
  <c r="H8" i="16"/>
  <c r="G8" i="16"/>
  <c r="F8" i="16"/>
  <c r="E8" i="16"/>
  <c r="C25" i="12"/>
  <c r="B25" i="12"/>
  <c r="C24" i="12"/>
  <c r="D24" i="12" s="1"/>
  <c r="B24" i="12"/>
  <c r="E36" i="20"/>
  <c r="D36" i="20"/>
  <c r="C36" i="20"/>
  <c r="B36" i="20"/>
  <c r="H6" i="24"/>
  <c r="E37" i="17"/>
  <c r="D37" i="17"/>
  <c r="C37" i="17"/>
  <c r="B37" i="17"/>
  <c r="E7" i="22"/>
  <c r="E62" i="14"/>
  <c r="E61" i="14"/>
  <c r="E60" i="14"/>
  <c r="E59" i="14"/>
  <c r="E58" i="14"/>
  <c r="E69" i="14" s="1"/>
  <c r="D62" i="14"/>
  <c r="D61" i="14"/>
  <c r="D60" i="14"/>
  <c r="D59" i="14"/>
  <c r="D58" i="14"/>
  <c r="C62" i="14"/>
  <c r="C61" i="14"/>
  <c r="C60" i="14"/>
  <c r="C59" i="14"/>
  <c r="C68" i="14" s="1"/>
  <c r="C58" i="14"/>
  <c r="B62" i="14"/>
  <c r="B61" i="14"/>
  <c r="B60" i="14"/>
  <c r="B59" i="14"/>
  <c r="B58" i="14"/>
  <c r="I20" i="21"/>
  <c r="H20" i="21"/>
  <c r="G20" i="21"/>
  <c r="F20" i="21"/>
  <c r="E20" i="21"/>
  <c r="E68" i="14"/>
  <c r="F5" i="23"/>
  <c r="E5" i="23"/>
  <c r="F7" i="22"/>
  <c r="D19" i="12"/>
  <c r="D32" i="12" l="1"/>
  <c r="D26" i="12"/>
  <c r="C69" i="14"/>
  <c r="D33" i="12"/>
  <c r="D31" i="12"/>
  <c r="D29" i="12"/>
  <c r="D27" i="12"/>
</calcChain>
</file>

<file path=xl/sharedStrings.xml><?xml version="1.0" encoding="utf-8"?>
<sst xmlns="http://schemas.openxmlformats.org/spreadsheetml/2006/main" count="378" uniqueCount="138">
  <si>
    <t>http://www.task.ua/</t>
  </si>
  <si>
    <t>http://univer.ua/</t>
  </si>
  <si>
    <t>http://otpcapital.com.ua/</t>
  </si>
  <si>
    <t>х</t>
  </si>
  <si>
    <t>http://www.altus.ua/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</si>
  <si>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</si>
  <si>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</si>
  <si>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</si>
  <si>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http://www.kinto.com/</t>
  </si>
  <si>
    <t>http://www.am.eavex.com.ua/</t>
  </si>
  <si>
    <t>http://www.vseswit.com.ua/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</si>
  <si>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</si>
  <si>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</si>
  <si>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</si>
  <si>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</si>
  <si>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</si>
  <si>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</si>
  <si>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</si>
  <si>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</si>
  <si>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October</t>
  </si>
  <si>
    <t>November</t>
  </si>
  <si>
    <t>YTD 2019</t>
  </si>
  <si>
    <t>FTSE 100  (UK)</t>
  </si>
  <si>
    <t>DJIA (USA)</t>
  </si>
  <si>
    <t>SHANGHAI SE COMPOSITE (China)</t>
  </si>
  <si>
    <t>CAC 40 (France)</t>
  </si>
  <si>
    <t>WIG20 (Poland)</t>
  </si>
  <si>
    <t>S&amp;P 500 (USA)</t>
  </si>
  <si>
    <t>HANG SENG (Hong Kong)</t>
  </si>
  <si>
    <t>DAX (Germany)</t>
  </si>
  <si>
    <t>ММВБ (MICEX) (Russia)</t>
  </si>
  <si>
    <t>NIKKEI 225 (Japan)</t>
  </si>
  <si>
    <t>РТС (RTSI) (Russia)</t>
  </si>
  <si>
    <t>Index</t>
  </si>
  <si>
    <t>Monthly change</t>
  </si>
  <si>
    <t>YTD change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</si>
  <si>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</si>
  <si>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</si>
  <si>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</si>
  <si>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</si>
  <si>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</si>
  <si>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</si>
  <si>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</si>
  <si>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</si>
  <si>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</si>
  <si>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КІNТО-Klasychnyi</t>
  </si>
  <si>
    <t>OTP Fond Aktsii</t>
  </si>
  <si>
    <t>UNIVER.UA/Myhailo Hrushevskyi: Fond Derzhavnykh Paperiv</t>
  </si>
  <si>
    <t>OTP Klasychnyi'</t>
  </si>
  <si>
    <t>Sofiivskyi</t>
  </si>
  <si>
    <t>КІNTO-Ekviti</t>
  </si>
  <si>
    <t>Altus – Depozyt</t>
  </si>
  <si>
    <t>Altus – Zbalansovanyi</t>
  </si>
  <si>
    <t>KINTO-Kaznacheiskyi</t>
  </si>
  <si>
    <t>VSI</t>
  </si>
  <si>
    <t>Argentum</t>
  </si>
  <si>
    <t>UNIVER.UA/Volodymyr Velykyi: Fond Zbalansovanyi</t>
  </si>
  <si>
    <t>UNIVER.UA/Iaroslav Mudryi: Fond Aktsii</t>
  </si>
  <si>
    <t>UNIVER.UA/Taras Shevchenko: Fond Zaoshchadzhen</t>
  </si>
  <si>
    <t>ТАSK Resurs</t>
  </si>
  <si>
    <t>Nadbannia</t>
  </si>
  <si>
    <t xml:space="preserve">Total </t>
  </si>
  <si>
    <t>* All funds are diversified unit CII.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</si>
  <si>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</si>
  <si>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</si>
  <si>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</si>
  <si>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</si>
  <si>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</si>
  <si>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"Ozon"</t>
  </si>
  <si>
    <t>LLC AMC "Vsesvit"</t>
  </si>
  <si>
    <t>LLC AMC "TASK-Invest"</t>
  </si>
  <si>
    <t>LLC AMC “ART-KAPITAL Menedzhment”</t>
  </si>
  <si>
    <t>Others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</si>
  <si>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</si>
  <si>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</si>
  <si>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</si>
  <si>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</si>
  <si>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</si>
  <si>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</si>
  <si>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</si>
  <si>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</si>
  <si>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1 year</t>
  </si>
  <si>
    <t>YTD</t>
  </si>
  <si>
    <t>Since fund's inception</t>
  </si>
  <si>
    <t>Since fund's inception, % per annum (average)*</t>
  </si>
  <si>
    <t>*The indicator "since the fund's inception, % per annum (average)" is calculated based on compound interest formula.</t>
  </si>
  <si>
    <t>Average</t>
  </si>
  <si>
    <t>n/a</t>
  </si>
  <si>
    <t>n/a**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</si>
  <si>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</si>
  <si>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</si>
  <si>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</si>
  <si>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</si>
  <si>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</si>
  <si>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</si>
  <si>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</si>
  <si>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</si>
  <si>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</si>
  <si>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</si>
  <si>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</si>
  <si>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</si>
  <si>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</si>
  <si>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</si>
  <si>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</si>
  <si>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</si>
  <si>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</si>
  <si>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</si>
  <si>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</si>
  <si>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</si>
  <si>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</si>
  <si>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ТАSК Ukrainskyi Kapital</t>
  </si>
  <si>
    <t>Aurum</t>
  </si>
  <si>
    <t>Platinum</t>
  </si>
  <si>
    <t>Total</t>
  </si>
  <si>
    <t>unit</t>
  </si>
  <si>
    <t>diversified</t>
  </si>
  <si>
    <t>specialized</t>
  </si>
  <si>
    <t xml:space="preserve"> LLC AMC “ART-KAPITAL Menedzhment”</t>
  </si>
  <si>
    <t>LLC AMC "ТАSК-Іnvest"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</si>
  <si>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</si>
  <si>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</si>
  <si>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</si>
  <si>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</si>
  <si>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</si>
  <si>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</si>
  <si>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</si>
  <si>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</si>
  <si>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</si>
  <si>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</si>
  <si>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</si>
  <si>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</si>
  <si>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</si>
  <si>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LLC AMC "Task Invest"</t>
  </si>
  <si>
    <t>Closed-End Funds' Dynamics /Ranking by Net Inflows</t>
  </si>
  <si>
    <t>Number of Securities in Circulation</t>
  </si>
  <si>
    <t>Rates of Return of Closed-End CII. Ranking by Date of Reaching Compliance with Standards</t>
  </si>
  <si>
    <t>** According to the available data, the net inflow/outflow amounted to -UAH 0.00k, but taking into account the data of funds, the information on which is insufficient to compare with the previous period,</t>
  </si>
  <si>
    <t>the net inflow/outflow amounted to -UAH 69.51k.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</si>
</sst>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3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4" fontId="11" fillId="0" borderId="0" xfId="0" applyNumberFormat="1" applyFont="1" applyFill="1" applyBorder="1" applyAlignment="1">
      <alignment horizontal="right" vertical="center" inden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20" fillId="0" borderId="46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10" fontId="15" fillId="0" borderId="52" xfId="5" applyNumberFormat="1" applyFont="1" applyFill="1" applyBorder="1" applyAlignment="1">
      <alignment horizontal="right" vertical="center" indent="1"/>
    </xf>
    <xf numFmtId="10" fontId="20" fillId="0" borderId="12" xfId="0" applyNumberFormat="1" applyFont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10" fontId="13" fillId="0" borderId="58" xfId="0" applyNumberFormat="1" applyFont="1" applyBorder="1" applyAlignment="1">
      <alignment horizontal="right" vertical="center" indent="1"/>
    </xf>
    <xf numFmtId="0" fontId="15" fillId="0" borderId="59" xfId="3" applyFont="1" applyFill="1" applyBorder="1" applyAlignment="1">
      <alignment vertical="center" wrapText="1"/>
    </xf>
    <xf numFmtId="4" fontId="15" fillId="0" borderId="60" xfId="3" applyNumberFormat="1" applyFont="1" applyFill="1" applyBorder="1" applyAlignment="1">
      <alignment horizontal="right" vertical="center" wrapText="1" indent="1"/>
    </xf>
    <xf numFmtId="3" fontId="15" fillId="0" borderId="60" xfId="3" applyNumberFormat="1" applyFont="1" applyFill="1" applyBorder="1" applyAlignment="1">
      <alignment horizontal="right" vertical="center" wrapText="1" indent="1"/>
    </xf>
    <xf numFmtId="3" fontId="10" fillId="0" borderId="60" xfId="0" applyNumberFormat="1" applyFont="1" applyBorder="1" applyAlignment="1">
      <alignment horizontal="right" vertical="center" indent="1"/>
    </xf>
    <xf numFmtId="0" fontId="16" fillId="0" borderId="61" xfId="1" applyFont="1" applyFill="1" applyBorder="1" applyAlignment="1" applyProtection="1">
      <alignment vertical="center" wrapText="1"/>
    </xf>
    <xf numFmtId="0" fontId="15" fillId="0" borderId="50" xfId="4" applyFont="1" applyFill="1" applyBorder="1" applyAlignment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60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4" fontId="10" fillId="0" borderId="62" xfId="0" applyNumberFormat="1" applyFont="1" applyFill="1" applyBorder="1" applyAlignment="1">
      <alignment horizontal="right" vertical="center" indent="1"/>
    </xf>
    <xf numFmtId="10" fontId="15" fillId="0" borderId="62" xfId="5" applyNumberFormat="1" applyFont="1" applyFill="1" applyBorder="1" applyAlignment="1">
      <alignment horizontal="right" vertical="center" wrapText="1" indent="1"/>
    </xf>
    <xf numFmtId="4" fontId="10" fillId="0" borderId="63" xfId="0" applyNumberFormat="1" applyFont="1" applyFill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7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15" fillId="0" borderId="64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22" fillId="0" borderId="65" xfId="4" applyFont="1" applyBorder="1" applyAlignment="1">
      <alignment vertical="center" wrapText="1"/>
    </xf>
    <xf numFmtId="0" fontId="22" fillId="0" borderId="25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22" fillId="0" borderId="64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1" fillId="0" borderId="66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15" fillId="0" borderId="8" xfId="3" applyFont="1" applyBorder="1" applyAlignment="1">
      <alignment vertical="center" wrapText="1"/>
    </xf>
    <xf numFmtId="0" fontId="21" fillId="0" borderId="24" xfId="6" applyFont="1" applyBorder="1" applyAlignment="1">
      <alignment horizontal="center" vertical="center" wrapText="1"/>
    </xf>
    <xf numFmtId="0" fontId="21" fillId="0" borderId="53" xfId="6" applyFont="1" applyBorder="1" applyAlignment="1">
      <alignment horizontal="center" vertical="center" wrapText="1"/>
    </xf>
    <xf numFmtId="0" fontId="22" fillId="0" borderId="68" xfId="11" applyFont="1" applyBorder="1" applyAlignment="1">
      <alignment vertical="center" wrapText="1"/>
    </xf>
    <xf numFmtId="0" fontId="22" fillId="0" borderId="60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0" fillId="0" borderId="10" xfId="0" applyFont="1" applyBorder="1" applyAlignment="1">
      <alignment horizontal="left" vertical="center" wrapText="1" shrinkToFit="1"/>
    </xf>
    <xf numFmtId="0" fontId="11" fillId="0" borderId="5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left" vertical="center" wrapText="1" shrinkToFit="1"/>
    </xf>
    <xf numFmtId="0" fontId="11" fillId="0" borderId="0" xfId="0" applyFont="1" applyAlignment="1">
      <alignment vertical="center"/>
    </xf>
    <xf numFmtId="0" fontId="15" fillId="0" borderId="10" xfId="4" applyFont="1" applyBorder="1" applyAlignment="1">
      <alignment horizontal="left" vertical="center" wrapText="1"/>
    </xf>
    <xf numFmtId="0" fontId="15" fillId="0" borderId="10" xfId="4" applyFont="1" applyBorder="1" applyAlignment="1">
      <alignment vertical="center" wrapText="1"/>
    </xf>
    <xf numFmtId="0" fontId="15" fillId="0" borderId="45" xfId="4" applyFont="1" applyBorder="1" applyAlignment="1">
      <alignment vertical="center" wrapText="1"/>
    </xf>
    <xf numFmtId="4" fontId="15" fillId="0" borderId="8" xfId="3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56" xfId="0" applyBorder="1"/>
    <xf numFmtId="0" fontId="22" fillId="0" borderId="21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21" fillId="0" borderId="50" xfId="4" applyFont="1" applyBorder="1" applyAlignment="1">
      <alignment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4871815631523464"/>
          <c:y val="1.9157159801394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2167428024361E-2"/>
          <c:y val="0.29118882898119081"/>
          <c:w val="0.94700933744769755"/>
          <c:h val="0.325671716623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179043247734333E-3"/>
                  <c:y val="2.262271559138984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A1-4FF3-AF96-41F965EF3D5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A1-4FF3-AF96-41F965EF3D5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1A1-4FF3-AF96-41F965EF3D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-5.5822283188536881E-3</c:v>
                </c:pt>
                <c:pt idx="1">
                  <c:v>-2.2243509914742887E-2</c:v>
                </c:pt>
                <c:pt idx="2">
                  <c:v>-8.7635869565217406E-2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A1-4FF3-AF96-41F965EF3D5A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20969230393408E-3"/>
                  <c:y val="2.123511050109894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A1-4FF3-AF96-41F965EF3D5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1A1-4FF3-AF96-41F965EF3D5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1A1-4FF3-AF96-41F965EF3D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-2.8538681214542727E-2</c:v>
                </c:pt>
                <c:pt idx="1">
                  <c:v>-1.6201216739060276E-2</c:v>
                </c:pt>
                <c:pt idx="2">
                  <c:v>-0.12460118237695306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A1-4FF3-AF96-41F965EF3D5A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8544202120159334E-4"/>
                  <c:y val="-9.87764737865887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A1-4FF3-AF96-41F965EF3D5A}"/>
                </c:ext>
              </c:extLst>
            </c:dLbl>
            <c:dLbl>
              <c:idx val="1"/>
              <c:layout>
                <c:manualLayout>
                  <c:x val="1.3552729167087829E-3"/>
                  <c:y val="-1.649410785761495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A1-4FF3-AF96-41F965EF3D5A}"/>
                </c:ext>
              </c:extLst>
            </c:dLbl>
            <c:dLbl>
              <c:idx val="2"/>
              <c:layout>
                <c:manualLayout>
                  <c:x val="1.9656680234091395E-3"/>
                  <c:y val="-1.68688063177168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A1-4FF3-AF96-41F965EF3D5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1A1-4FF3-AF96-41F965EF3D5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1A1-4FF3-AF96-41F965EF3D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-1.5198110610578859E-2</c:v>
                </c:pt>
                <c:pt idx="1">
                  <c:v>-6.5338904528577241E-4</c:v>
                </c:pt>
                <c:pt idx="2">
                  <c:v>5.7723546141637467E-4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A1-4FF3-AF96-41F965EF3D5A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6287875922313E-3"/>
                  <c:y val="-3.779246797244950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A1-4FF3-AF96-41F965EF3D5A}"/>
                </c:ext>
              </c:extLst>
            </c:dLbl>
            <c:dLbl>
              <c:idx val="1"/>
              <c:layout>
                <c:manualLayout>
                  <c:x val="1.677917932732309E-3"/>
                  <c:y val="2.18000366095172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A1-4FF3-AF96-41F965EF3D5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1A1-4FF3-AF96-41F965EF3D5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1A1-4FF3-AF96-41F965EF3D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-3.1354045672794539E-3</c:v>
                </c:pt>
                <c:pt idx="1">
                  <c:v>-2.2983775726641009E-3</c:v>
                </c:pt>
                <c:pt idx="2">
                  <c:v>-6.5628320081994929E-2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1A1-4FF3-AF96-41F965EF3D5A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1A1-4FF3-AF96-41F965EF3D5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1A1-4FF3-AF96-41F965EF3D5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1A1-4FF3-AF96-41F965EF3D5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-3.3581452228098274E-2</c:v>
                </c:pt>
                <c:pt idx="1">
                  <c:v>-5.9840458317870771E-3</c:v>
                </c:pt>
                <c:pt idx="2">
                  <c:v>-0.11026296808779584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A1-4FF3-AF96-41F965EF3D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442709624"/>
        <c:axId val="1"/>
      </c:barChart>
      <c:catAx>
        <c:axId val="442709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1"/>
          <c:min val="-0.15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27096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285E-2"/>
          <c:y val="0.85824075910245712"/>
          <c:w val="0.64273557920637958"/>
          <c:h val="8.429150312613417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116108045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6857610474634"/>
          <c:y val="0.15727735584781177"/>
          <c:w val="0.53846153846153844"/>
          <c:h val="0.63849911627768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44-4719-A727-F45747BA0C54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644-4719-A727-F45747BA0C54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44-4719-A727-F45747BA0C5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44-4719-A727-F45747BA0C5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44-4719-A727-F45747BA0C54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644-4719-A727-F45747BA0C54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44-4719-A727-F45747BA0C54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644-4719-A727-F45747BA0C54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44-4719-A727-F45747BA0C54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44-4719-A727-F45747BA0C54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644-4719-A727-F45747BA0C5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44-4719-A727-F45747BA0C5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PFTS Index</c:v>
                </c:pt>
                <c:pt idx="1">
                  <c:v>HANG SENG (Hong Kong)</c:v>
                </c:pt>
                <c:pt idx="2">
                  <c:v>SHANGHAI SE COMPOSITE (China)</c:v>
                </c:pt>
                <c:pt idx="3">
                  <c:v>UX Index</c:v>
                </c:pt>
                <c:pt idx="4">
                  <c:v>WIG20 (Poland)</c:v>
                </c:pt>
                <c:pt idx="5">
                  <c:v>РТС (RTSI) (Russia)</c:v>
                </c:pt>
                <c:pt idx="6">
                  <c:v>FTSE 100  (UK)</c:v>
                </c:pt>
                <c:pt idx="7">
                  <c:v>ММВБ (MICEX) (Russia)</c:v>
                </c:pt>
                <c:pt idx="8">
                  <c:v>NIKKEI 225 (Japan)</c:v>
                </c:pt>
                <c:pt idx="9">
                  <c:v>DAX (Germany)</c:v>
                </c:pt>
                <c:pt idx="10">
                  <c:v>CAC 40 (France)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-2.2243509914742887E-2</c:v>
                </c:pt>
                <c:pt idx="1">
                  <c:v>-2.082119262399873E-2</c:v>
                </c:pt>
                <c:pt idx="2">
                  <c:v>-1.9487480625183462E-2</c:v>
                </c:pt>
                <c:pt idx="3">
                  <c:v>-1.6201216739060276E-2</c:v>
                </c:pt>
                <c:pt idx="4">
                  <c:v>-1.6024793765097245E-2</c:v>
                </c:pt>
                <c:pt idx="5">
                  <c:v>1.0914176482163418E-2</c:v>
                </c:pt>
                <c:pt idx="6">
                  <c:v>1.3540956737919219E-2</c:v>
                </c:pt>
                <c:pt idx="7">
                  <c:v>1.4302102986198939E-2</c:v>
                </c:pt>
                <c:pt idx="8">
                  <c:v>1.6001629516937177E-2</c:v>
                </c:pt>
                <c:pt idx="9">
                  <c:v>2.8724336062063482E-2</c:v>
                </c:pt>
                <c:pt idx="10">
                  <c:v>3.0595860980896727E-2</c:v>
                </c:pt>
                <c:pt idx="11">
                  <c:v>3.404706409091518E-2</c:v>
                </c:pt>
                <c:pt idx="12">
                  <c:v>3.7165253715582658E-2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44-4719-A727-F45747BA0C54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PFTS Index</c:v>
                </c:pt>
                <c:pt idx="1">
                  <c:v>HANG SENG (Hong Kong)</c:v>
                </c:pt>
                <c:pt idx="2">
                  <c:v>SHANGHAI SE COMPOSITE (China)</c:v>
                </c:pt>
                <c:pt idx="3">
                  <c:v>UX Index</c:v>
                </c:pt>
                <c:pt idx="4">
                  <c:v>WIG20 (Poland)</c:v>
                </c:pt>
                <c:pt idx="5">
                  <c:v>РТС (RTSI) (Russia)</c:v>
                </c:pt>
                <c:pt idx="6">
                  <c:v>FTSE 100  (UK)</c:v>
                </c:pt>
                <c:pt idx="7">
                  <c:v>ММВБ (MICEX) (Russia)</c:v>
                </c:pt>
                <c:pt idx="8">
                  <c:v>NIKKEI 225 (Japan)</c:v>
                </c:pt>
                <c:pt idx="9">
                  <c:v>DAX (Germany)</c:v>
                </c:pt>
                <c:pt idx="10">
                  <c:v>CAC 40 (France)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-8.7635869565217406E-2</c:v>
                </c:pt>
                <c:pt idx="1">
                  <c:v>3.3025540891304273E-2</c:v>
                </c:pt>
                <c:pt idx="2">
                  <c:v>0.15160190865712342</c:v>
                </c:pt>
                <c:pt idx="3">
                  <c:v>-0.12460118237695306</c:v>
                </c:pt>
                <c:pt idx="4">
                  <c:v>-5.1694829638544659E-2</c:v>
                </c:pt>
                <c:pt idx="5">
                  <c:v>0.34922570418241672</c:v>
                </c:pt>
                <c:pt idx="6">
                  <c:v>9.0965656217654622E-2</c:v>
                </c:pt>
                <c:pt idx="7">
                  <c:v>0.24459190163239342</c:v>
                </c:pt>
                <c:pt idx="8">
                  <c:v>0.16383600710875013</c:v>
                </c:pt>
                <c:pt idx="9">
                  <c:v>0.25356853326463979</c:v>
                </c:pt>
                <c:pt idx="10">
                  <c:v>0.26212826530219679</c:v>
                </c:pt>
                <c:pt idx="11">
                  <c:v>0.26359957195845118</c:v>
                </c:pt>
                <c:pt idx="12">
                  <c:v>0.21632657485777718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44-4719-A727-F45747BA0C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42712248"/>
        <c:axId val="1"/>
      </c:barChart>
      <c:catAx>
        <c:axId val="442712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  <c:min val="-0.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2712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57603604722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8739946380698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E1-4F3B-956F-44182570DA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E1-4F3B-956F-44182570DA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E1-4F3B-956F-44182570DA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E1-4F3B-956F-44182570DA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E1-4F3B-956F-44182570DA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E1-4F3B-956F-44182570DA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F4E1-4F3B-956F-44182570DA3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4E1-4F3B-956F-44182570DA3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4E1-4F3B-956F-44182570DA3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4E1-4F3B-956F-44182570DA3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F4E1-4F3B-956F-44182570DA31}"/>
              </c:ext>
            </c:extLst>
          </c:dPt>
          <c:dLbls>
            <c:dLbl>
              <c:idx val="0"/>
              <c:layout>
                <c:manualLayout>
                  <c:x val="-3.7565105741576066E-2"/>
                  <c:y val="-0.111957260479505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1-4F3B-956F-44182570DA31}"/>
                </c:ext>
              </c:extLst>
            </c:dLbl>
            <c:dLbl>
              <c:idx val="1"/>
              <c:layout>
                <c:manualLayout>
                  <c:x val="2.396418890816493E-2"/>
                  <c:y val="-0.1059053950575112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1-4F3B-956F-44182570DA31}"/>
                </c:ext>
              </c:extLst>
            </c:dLbl>
            <c:dLbl>
              <c:idx val="2"/>
              <c:layout>
                <c:manualLayout>
                  <c:x val="0.10238210912218715"/>
                  <c:y val="-8.62293720642349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E1-4F3B-956F-44182570DA31}"/>
                </c:ext>
              </c:extLst>
            </c:dLbl>
            <c:dLbl>
              <c:idx val="3"/>
              <c:layout>
                <c:manualLayout>
                  <c:x val="0.12472611513697085"/>
                  <c:y val="1.668096038971733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E1-4F3B-956F-44182570DA31}"/>
                </c:ext>
              </c:extLst>
            </c:dLbl>
            <c:dLbl>
              <c:idx val="4"/>
              <c:layout>
                <c:manualLayout>
                  <c:x val="2.8611350766134525E-2"/>
                  <c:y val="0.1344371610954353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1-4F3B-956F-44182570DA31}"/>
                </c:ext>
              </c:extLst>
            </c:dLbl>
            <c:dLbl>
              <c:idx val="5"/>
              <c:layout>
                <c:manualLayout>
                  <c:x val="-2.9047450737143488E-2"/>
                  <c:y val="0.1760348418013720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E1-4F3B-956F-44182570DA31}"/>
                </c:ext>
              </c:extLst>
            </c:dLbl>
            <c:dLbl>
              <c:idx val="6"/>
              <c:layout>
                <c:manualLayout>
                  <c:x val="2.4715942486374598E-2"/>
                  <c:y val="0.138673738347238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E1-4F3B-956F-44182570DA31}"/>
                </c:ext>
              </c:extLst>
            </c:dLbl>
            <c:dLbl>
              <c:idx val="7"/>
              <c:layout>
                <c:manualLayout>
                  <c:x val="-0.10870491874862837"/>
                  <c:y val="6.076643892357036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E1-4F3B-956F-44182570DA31}"/>
                </c:ext>
              </c:extLst>
            </c:dLbl>
            <c:dLbl>
              <c:idx val="8"/>
              <c:layout>
                <c:manualLayout>
                  <c:x val="-7.9997030571893613E-2"/>
                  <c:y val="-1.562167636209743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E1-4F3B-956F-44182570DA31}"/>
                </c:ext>
              </c:extLst>
            </c:dLbl>
            <c:dLbl>
              <c:idx val="9"/>
              <c:layout>
                <c:manualLayout>
                  <c:x val="-0.10032103095073985"/>
                  <c:y val="-0.10327768657287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E1-4F3B-956F-44182570DA31}"/>
                </c:ext>
              </c:extLst>
            </c:dLbl>
            <c:dLbl>
              <c:idx val="10"/>
              <c:layout>
                <c:manualLayout>
                  <c:x val="-5.3656804205975017E-2"/>
                  <c:y val="-0.127903044704474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E1-4F3B-956F-44182570DA3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'O_NAV '!$B$23:$B$33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Sofiivskyi</c:v>
                </c:pt>
                <c:pt idx="6">
                  <c:v>КІNTO-Ekviti</c:v>
                </c:pt>
                <c:pt idx="7">
                  <c:v>UNIVER.UA/Iaroslav Mudryi: Fond Aktsii</c:v>
                </c:pt>
                <c:pt idx="8">
                  <c:v>UNIVER.UA/Taras Shevchenko: Fond Zaoshchadzhen</c:v>
                </c:pt>
                <c:pt idx="9">
                  <c:v>ТАSK Resurs</c:v>
                </c:pt>
                <c:pt idx="10">
                  <c:v>Nadbannia</c:v>
                </c:pt>
              </c:strCache>
            </c:strRef>
          </c:cat>
          <c:val>
            <c:numRef>
              <c:f>'O_NAV '!$C$23:$C$33</c:f>
              <c:numCache>
                <c:formatCode>#,##0.00</c:formatCode>
                <c:ptCount val="11"/>
                <c:pt idx="0">
                  <c:v>1844417.9699999988</c:v>
                </c:pt>
                <c:pt idx="1">
                  <c:v>29678661.760000002</c:v>
                </c:pt>
                <c:pt idx="2">
                  <c:v>9913521.1199999992</c:v>
                </c:pt>
                <c:pt idx="3">
                  <c:v>7679095.9900000002</c:v>
                </c:pt>
                <c:pt idx="4">
                  <c:v>6149932.3600000003</c:v>
                </c:pt>
                <c:pt idx="5">
                  <c:v>5059374.4301000005</c:v>
                </c:pt>
                <c:pt idx="6">
                  <c:v>4916076.4400000004</c:v>
                </c:pt>
                <c:pt idx="7">
                  <c:v>1273821.2</c:v>
                </c:pt>
                <c:pt idx="8">
                  <c:v>1232554.03</c:v>
                </c:pt>
                <c:pt idx="9">
                  <c:v>1084129.98</c:v>
                </c:pt>
                <c:pt idx="10">
                  <c:v>760287.99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1-4F3B-956F-44182570DA3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4E1-4F3B-956F-44182570DA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F4E1-4F3B-956F-44182570DA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4E1-4F3B-956F-44182570DA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4E1-4F3B-956F-44182570DA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4E1-4F3B-956F-44182570DA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4E1-4F3B-956F-44182570DA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4E1-4F3B-956F-44182570DA3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4E1-4F3B-956F-44182570DA3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4E1-4F3B-956F-44182570DA3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4E1-4F3B-956F-44182570DA3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4E1-4F3B-956F-44182570DA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'O_NAV '!$B$23:$B$33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OTP Fond Aktsii</c:v>
                </c:pt>
                <c:pt idx="3">
                  <c:v>UNIVER.UA/Myhailo Hrushevskyi: Fond Derzhavnykh Paperiv</c:v>
                </c:pt>
                <c:pt idx="4">
                  <c:v>OTP Klasychnyi'</c:v>
                </c:pt>
                <c:pt idx="5">
                  <c:v>Sofiivskyi</c:v>
                </c:pt>
                <c:pt idx="6">
                  <c:v>КІNTO-Ekviti</c:v>
                </c:pt>
                <c:pt idx="7">
                  <c:v>UNIVER.UA/Iaroslav Mudryi: Fond Aktsii</c:v>
                </c:pt>
                <c:pt idx="8">
                  <c:v>UNIVER.UA/Taras Shevchenko: Fond Zaoshchadzhen</c:v>
                </c:pt>
                <c:pt idx="9">
                  <c:v>ТАSK Resurs</c:v>
                </c:pt>
                <c:pt idx="10">
                  <c:v>Nadbannia</c:v>
                </c:pt>
              </c:strCache>
            </c:strRef>
          </c:cat>
          <c:val>
            <c:numRef>
              <c:f>'O_NAV '!$D$23:$D$33</c:f>
              <c:numCache>
                <c:formatCode>0.00%</c:formatCode>
                <c:ptCount val="11"/>
                <c:pt idx="0">
                  <c:v>2.2217790424110376E-2</c:v>
                </c:pt>
                <c:pt idx="1">
                  <c:v>0.35750805824763204</c:v>
                </c:pt>
                <c:pt idx="2">
                  <c:v>0.11941790754139751</c:v>
                </c:pt>
                <c:pt idx="3">
                  <c:v>9.2502105340280597E-2</c:v>
                </c:pt>
                <c:pt idx="4">
                  <c:v>7.4081856997378209E-2</c:v>
                </c:pt>
                <c:pt idx="5">
                  <c:v>6.0945036642136352E-2</c:v>
                </c:pt>
                <c:pt idx="6">
                  <c:v>5.9218874370881726E-2</c:v>
                </c:pt>
                <c:pt idx="7">
                  <c:v>1.5344402906348177E-2</c:v>
                </c:pt>
                <c:pt idx="8">
                  <c:v>1.4847300107866912E-2</c:v>
                </c:pt>
                <c:pt idx="9">
                  <c:v>1.3059389509274292E-2</c:v>
                </c:pt>
                <c:pt idx="10">
                  <c:v>9.1584009148360963E-3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4E1-4F3B-956F-44182570DA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30463974560639"/>
          <c:y val="3.9014412833688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746055179143619E-2"/>
          <c:y val="0.38398395788945983"/>
          <c:w val="0.90325085569230068"/>
          <c:h val="0.344969545055771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'O_dynamics NAV 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BCB-46F2-81BF-A13306B738AB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BCB-46F2-81BF-A13306B738AB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BCB-46F2-81BF-A13306B738AB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BCB-46F2-81BF-A13306B738AB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BCB-46F2-81BF-A13306B738AB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BCB-46F2-81BF-A13306B738AB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BCB-46F2-81BF-A13306B738AB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CB-46F2-81BF-A13306B738AB}"/>
                </c:ext>
              </c:extLst>
            </c:dLbl>
            <c:dLbl>
              <c:idx val="8"/>
              <c:layout>
                <c:manualLayout>
                  <c:x val="1.446101558886248E-4"/>
                  <c:y val="-3.509941161110585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CB-46F2-81BF-A13306B738AB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BCB-46F2-81BF-A13306B738AB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BCB-46F2-81BF-A13306B738AB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BCB-46F2-81BF-A13306B738AB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BCB-46F2-81BF-A13306B738AB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BCB-46F2-81BF-A13306B738AB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BCB-46F2-81BF-A13306B738AB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CB-46F2-81BF-A13306B738AB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BCB-46F2-81BF-A13306B738AB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BCB-46F2-81BF-A13306B738AB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BCB-46F2-81BF-A13306B738AB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BCB-46F2-81BF-A13306B738AB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BCB-46F2-81BF-A13306B738A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 '!$B$58:$B$68</c:f>
              <c:strCache>
                <c:ptCount val="11"/>
                <c:pt idx="0">
                  <c:v>КІNТО-Klasychnyi</c:v>
                </c:pt>
                <c:pt idx="1">
                  <c:v>VSI</c:v>
                </c:pt>
                <c:pt idx="2">
                  <c:v>UNIVER.UA/Myhailo Hrushevskyi: Fond Derzhavnykh Paperiv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Argentum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Klasychnyi'</c:v>
                </c:pt>
                <c:pt idx="10">
                  <c:v>Others</c:v>
                </c:pt>
              </c:strCache>
            </c:strRef>
          </c:cat>
          <c:val>
            <c:numRef>
              <c:f>'O_dynamics NAV '!$C$58:$C$68</c:f>
              <c:numCache>
                <c:formatCode>#,##0.00</c:formatCode>
                <c:ptCount val="11"/>
                <c:pt idx="0">
                  <c:v>-23.485549999997019</c:v>
                </c:pt>
                <c:pt idx="1">
                  <c:v>0.77296999999997207</c:v>
                </c:pt>
                <c:pt idx="2">
                  <c:v>44.441560000000514</c:v>
                </c:pt>
                <c:pt idx="3">
                  <c:v>33.708370000000109</c:v>
                </c:pt>
                <c:pt idx="4">
                  <c:v>26.704890000000127</c:v>
                </c:pt>
                <c:pt idx="5">
                  <c:v>-15.268529999999329</c:v>
                </c:pt>
                <c:pt idx="6">
                  <c:v>-65.003600000000105</c:v>
                </c:pt>
                <c:pt idx="7">
                  <c:v>-107.22847000000021</c:v>
                </c:pt>
                <c:pt idx="8">
                  <c:v>-107.89324000000022</c:v>
                </c:pt>
                <c:pt idx="9">
                  <c:v>-7.1501399999996647</c:v>
                </c:pt>
                <c:pt idx="10">
                  <c:v>-17.83979999999994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BCB-46F2-81BF-A13306B738AB}"/>
            </c:ext>
          </c:extLst>
        </c:ser>
        <c:ser>
          <c:idx val="0"/>
          <c:order val="1"/>
          <c:tx>
            <c:strRef>
              <c:f>'O_dynamics NAV 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560232891138996E-3"/>
                  <c:y val="-6.952385317634424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BCB-46F2-81BF-A13306B738AB}"/>
                </c:ext>
              </c:extLst>
            </c:dLbl>
            <c:dLbl>
              <c:idx val="1"/>
              <c:layout>
                <c:manualLayout>
                  <c:x val="4.8116667595375917E-3"/>
                  <c:y val="-3.549638787261555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BCB-46F2-81BF-A13306B738AB}"/>
                </c:ext>
              </c:extLst>
            </c:dLbl>
            <c:dLbl>
              <c:idx val="2"/>
              <c:layout>
                <c:manualLayout>
                  <c:x val="3.9898142191893693E-3"/>
                  <c:y val="3.82530731041264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BCB-46F2-81BF-A13306B738AB}"/>
                </c:ext>
              </c:extLst>
            </c:dLbl>
            <c:dLbl>
              <c:idx val="3"/>
              <c:layout>
                <c:manualLayout>
                  <c:x val="4.264681914173063E-3"/>
                  <c:y val="-2.814729878703459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BCB-46F2-81BF-A13306B738AB}"/>
                </c:ext>
              </c:extLst>
            </c:dLbl>
            <c:dLbl>
              <c:idx val="4"/>
              <c:layout>
                <c:manualLayout>
                  <c:x val="2.2719742392179887E-3"/>
                  <c:y val="-2.814729878703459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BCB-46F2-81BF-A13306B738AB}"/>
                </c:ext>
              </c:extLst>
            </c:dLbl>
            <c:dLbl>
              <c:idx val="5"/>
              <c:layout>
                <c:manualLayout>
                  <c:x val="7.8928926745203132E-4"/>
                  <c:y val="8.319378845815683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BCB-46F2-81BF-A13306B738AB}"/>
                </c:ext>
              </c:extLst>
            </c:dLbl>
            <c:dLbl>
              <c:idx val="6"/>
              <c:layout>
                <c:manualLayout>
                  <c:x val="3.6643837475043295E-3"/>
                  <c:y val="3.79684370220223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CB-46F2-81BF-A13306B738AB}"/>
                </c:ext>
              </c:extLst>
            </c:dLbl>
            <c:dLbl>
              <c:idx val="7"/>
              <c:layout>
                <c:manualLayout>
                  <c:x val="1.6716760725492552E-3"/>
                  <c:y val="5.310187463388071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BCB-46F2-81BF-A13306B738AB}"/>
                </c:ext>
              </c:extLst>
            </c:dLbl>
            <c:dLbl>
              <c:idx val="8"/>
              <c:layout>
                <c:manualLayout>
                  <c:x val="1.9465437675330044E-3"/>
                  <c:y val="-5.923409881286922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BCB-46F2-81BF-A13306B738AB}"/>
                </c:ext>
              </c:extLst>
            </c:dLbl>
            <c:dLbl>
              <c:idx val="9"/>
              <c:layout>
                <c:manualLayout>
                  <c:x val="2.2214114625166426E-3"/>
                  <c:y val="6.948690427336701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BCB-46F2-81BF-A13306B738AB}"/>
                </c:ext>
              </c:extLst>
            </c:dLbl>
            <c:dLbl>
              <c:idx val="10"/>
              <c:layout>
                <c:manualLayout>
                  <c:x val="9.845622442079538E-4"/>
                  <c:y val="-3.906715947457128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BCB-46F2-81BF-A13306B738A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BCB-46F2-81BF-A13306B738A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5080210311705"/>
                  <c:y val="0.349076325354054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BCB-46F2-81BF-A13306B738AB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1402641518629"/>
                  <c:y val="0.383983957889459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BCB-46F2-81BF-A13306B738AB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331091839017"/>
                  <c:y val="0.347022935204912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CB-46F2-81BF-A13306B738AB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0805040926338"/>
                  <c:y val="0.351129715503195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CB-46F2-81BF-A13306B738A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CB-46F2-81BF-A13306B738AB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5520675017037"/>
                  <c:y val="0.357289885950620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CB-46F2-81BF-A13306B738AB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BCB-46F2-81BF-A13306B738AB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5601922419693"/>
                  <c:y val="0.4640661737059781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BCB-46F2-81BF-A13306B738AB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2550822992567"/>
                  <c:y val="0.663245018172703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BCB-46F2-81BF-A13306B738AB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BCB-46F2-81BF-A13306B738A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 '!$B$58:$B$68</c:f>
              <c:strCache>
                <c:ptCount val="11"/>
                <c:pt idx="0">
                  <c:v>КІNТО-Klasychnyi</c:v>
                </c:pt>
                <c:pt idx="1">
                  <c:v>VSI</c:v>
                </c:pt>
                <c:pt idx="2">
                  <c:v>UNIVER.UA/Myhailo Hrushevskyi: Fond Derzhavnykh Paperiv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Argentum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Klasychnyi'</c:v>
                </c:pt>
                <c:pt idx="10">
                  <c:v>Others</c:v>
                </c:pt>
              </c:strCache>
            </c:strRef>
          </c:cat>
          <c:val>
            <c:numRef>
              <c:f>'O_dynamics NAV '!$E$58:$E$68</c:f>
              <c:numCache>
                <c:formatCode>#,##0.00</c:formatCode>
                <c:ptCount val="11"/>
                <c:pt idx="0">
                  <c:v>35.340699486677245</c:v>
                </c:pt>
                <c:pt idx="1">
                  <c:v>28.546115185940728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-10.55209337375172</c:v>
                </c:pt>
                <c:pt idx="6">
                  <c:v>-50.004144085202512</c:v>
                </c:pt>
                <c:pt idx="7">
                  <c:v>-58.79215332815528</c:v>
                </c:pt>
                <c:pt idx="8">
                  <c:v>-91.827486687456826</c:v>
                </c:pt>
                <c:pt idx="9">
                  <c:v>-98.24623561384567</c:v>
                </c:pt>
                <c:pt idx="10">
                  <c:v>-10.161586656034046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BCB-46F2-81BF-A13306B738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40220080"/>
        <c:axId val="1"/>
      </c:barChart>
      <c:lineChart>
        <c:grouping val="standard"/>
        <c:varyColors val="0"/>
        <c:ser>
          <c:idx val="2"/>
          <c:order val="2"/>
          <c:tx>
            <c:strRef>
              <c:f>'O_dynamics NAV 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649983872383676E-2"/>
                  <c:y val="-7.153580539863102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BCB-46F2-81BF-A13306B738AB}"/>
                </c:ext>
              </c:extLst>
            </c:dLbl>
            <c:dLbl>
              <c:idx val="1"/>
              <c:layout>
                <c:manualLayout>
                  <c:x val="-1.583996543752228E-2"/>
                  <c:y val="-5.88605915075346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BCB-46F2-81BF-A13306B738AB}"/>
                </c:ext>
              </c:extLst>
            </c:dLbl>
            <c:dLbl>
              <c:idx val="2"/>
              <c:layout>
                <c:manualLayout>
                  <c:x val="-6.494796262783209E-3"/>
                  <c:y val="5.15150398469982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BCB-46F2-81BF-A13306B738AB}"/>
                </c:ext>
              </c:extLst>
            </c:dLbl>
            <c:dLbl>
              <c:idx val="3"/>
              <c:layout>
                <c:manualLayout>
                  <c:x val="-1.5290230047554865E-2"/>
                  <c:y val="5.06152038506950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BCB-46F2-81BF-A13306B738AB}"/>
                </c:ext>
              </c:extLst>
            </c:dLbl>
            <c:dLbl>
              <c:idx val="4"/>
              <c:layout>
                <c:manualLayout>
                  <c:x val="-1.8794654635802488E-2"/>
                  <c:y val="4.38876557209828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BCB-46F2-81BF-A13306B738AB}"/>
                </c:ext>
              </c:extLst>
            </c:dLbl>
            <c:dLbl>
              <c:idx val="5"/>
              <c:layout>
                <c:manualLayout>
                  <c:x val="-1.8519866313621181E-2"/>
                  <c:y val="0.114660022743211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BCB-46F2-81BF-A13306B738AB}"/>
                </c:ext>
              </c:extLst>
            </c:dLbl>
            <c:dLbl>
              <c:idx val="6"/>
              <c:layout>
                <c:manualLayout>
                  <c:x val="-1.900085707528365E-2"/>
                  <c:y val="9.89336823645486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BCB-46F2-81BF-A13306B738AB}"/>
                </c:ext>
              </c:extLst>
            </c:dLbl>
            <c:dLbl>
              <c:idx val="7"/>
              <c:layout>
                <c:manualLayout>
                  <c:x val="-1.5702555553714914E-2"/>
                  <c:y val="0.10920504384463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BCB-46F2-81BF-A13306B738AB}"/>
                </c:ext>
              </c:extLst>
            </c:dLbl>
            <c:dLbl>
              <c:idx val="8"/>
              <c:layout>
                <c:manualLayout>
                  <c:x val="-1.9962838598608812E-2"/>
                  <c:y val="0.104241520822161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BCB-46F2-81BF-A13306B738AB}"/>
                </c:ext>
              </c:extLst>
            </c:dLbl>
            <c:dLbl>
              <c:idx val="9"/>
              <c:layout>
                <c:manualLayout>
                  <c:x val="-2.1199687816917612E-2"/>
                  <c:y val="5.566787856626059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BCB-46F2-81BF-A13306B738AB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ABCB-46F2-81BF-A13306B738A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6768254830596"/>
                  <c:y val="1.02669507457074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BCB-46F2-81BF-A13306B738A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7504840372882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ABCB-46F2-81BF-A13306B738AB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ABCB-46F2-81BF-A13306B738AB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ABCB-46F2-81BF-A13306B738AB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ABCB-46F2-81BF-A13306B738A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BCB-46F2-81BF-A13306B738AB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BCB-46F2-81BF-A13306B738AB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85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BCB-46F2-81BF-A13306B738AB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ABCB-46F2-81BF-A13306B738AB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ABCB-46F2-81BF-A13306B738AB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ABCB-46F2-81BF-A13306B738A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'O_dynamics NAV '!$B$58:$B$67</c:f>
              <c:strCache>
                <c:ptCount val="10"/>
                <c:pt idx="0">
                  <c:v>КІNТО-Klasychnyi</c:v>
                </c:pt>
                <c:pt idx="1">
                  <c:v>VSI</c:v>
                </c:pt>
                <c:pt idx="2">
                  <c:v>UNIVER.UA/Myhailo Hrushevskyi: Fond Derzhavnykh Paperiv</c:v>
                </c:pt>
                <c:pt idx="3">
                  <c:v>Altus – Zbalansovanyi</c:v>
                </c:pt>
                <c:pt idx="4">
                  <c:v>UNIVER.UA/Taras Shevchenko: Fond Zaoshchadzhen</c:v>
                </c:pt>
                <c:pt idx="5">
                  <c:v>КІNTO-Ekviti</c:v>
                </c:pt>
                <c:pt idx="6">
                  <c:v>Argentum</c:v>
                </c:pt>
                <c:pt idx="7">
                  <c:v>KINTO-Kaznacheiskyi</c:v>
                </c:pt>
                <c:pt idx="8">
                  <c:v>OTP Fond Aktsii</c:v>
                </c:pt>
                <c:pt idx="9">
                  <c:v>OTP Klasychnyi'</c:v>
                </c:pt>
              </c:strCache>
            </c:strRef>
          </c:cat>
          <c:val>
            <c:numRef>
              <c:f>'O_dynamics NAV '!$D$58:$D$67</c:f>
              <c:numCache>
                <c:formatCode>0.00%</c:formatCode>
                <c:ptCount val="10"/>
                <c:pt idx="0">
                  <c:v>-7.9070209149794367E-4</c:v>
                </c:pt>
                <c:pt idx="1">
                  <c:v>4.4319018474413101E-4</c:v>
                </c:pt>
                <c:pt idx="2">
                  <c:v>5.8210309854195346E-3</c:v>
                </c:pt>
                <c:pt idx="3">
                  <c:v>9.8341210180977745E-3</c:v>
                </c:pt>
                <c:pt idx="4">
                  <c:v>2.2146128494979173E-2</c:v>
                </c:pt>
                <c:pt idx="5">
                  <c:v>-3.0962202183959825E-3</c:v>
                </c:pt>
                <c:pt idx="6">
                  <c:v>-3.6372653026468603E-2</c:v>
                </c:pt>
                <c:pt idx="7">
                  <c:v>-4.3499965921227568E-2</c:v>
                </c:pt>
                <c:pt idx="8">
                  <c:v>-1.0766268724567559E-2</c:v>
                </c:pt>
                <c:pt idx="9">
                  <c:v>-1.1612870218970859E-3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ABCB-46F2-81BF-A13306B738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2200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450"/>
          <c:min val="-4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220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64"/>
          <c:w val="0.48299355379697079"/>
          <c:h val="5.1334753728537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354198561806806"/>
          <c:y val="6.29590766002098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750019073505729E-2"/>
          <c:y val="9.7586568730325285E-2"/>
          <c:w val="0.96354264683293334"/>
          <c:h val="0.86568730325288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FA-43DB-BED4-4F64DAED34D4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FA-43DB-BED4-4F64DAED34D4}"/>
              </c:ext>
            </c:extLst>
          </c:dPt>
          <c:dPt>
            <c:idx val="1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FA-43DB-BED4-4F64DAED34D4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FA-43DB-BED4-4F64DAED34D4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FA-43DB-BED4-4F64DAED34D4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FA-43DB-BED4-4F64DAED34D4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FA-43DB-BED4-4F64DAED34D4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VSI</c:v>
                </c:pt>
                <c:pt idx="3">
                  <c:v>Argentum</c:v>
                </c:pt>
                <c:pt idx="4">
                  <c:v>КІNТО-Klasychnyi</c:v>
                </c:pt>
                <c:pt idx="5">
                  <c:v>OTP Fond Aktsii</c:v>
                </c:pt>
                <c:pt idx="6">
                  <c:v>Altus – Depozyt</c:v>
                </c:pt>
                <c:pt idx="7">
                  <c:v>ТАSK Resurs</c:v>
                </c:pt>
                <c:pt idx="8">
                  <c:v>КІNTO-Ekviti</c:v>
                </c:pt>
                <c:pt idx="9">
                  <c:v>UNIVER.UA/Volodymyr Velykyi: Fond Zbalansovanyi</c:v>
                </c:pt>
                <c:pt idx="10">
                  <c:v>Sofiivskyi</c:v>
                </c:pt>
                <c:pt idx="11">
                  <c:v>UNIVER.UA/Myhailo Hrushevskyi: Fond Derzhavnykh Paperiv</c:v>
                </c:pt>
                <c:pt idx="12">
                  <c:v>Nadbannia</c:v>
                </c:pt>
                <c:pt idx="13">
                  <c:v>Altus – Zbalansovanyi</c:v>
                </c:pt>
                <c:pt idx="14">
                  <c:v>OTP Klasychnyi'</c:v>
                </c:pt>
                <c:pt idx="15">
                  <c:v>UNIVER.UA/Taras Shevchenko: Fond Zaoshchadzhen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-2.9714354808139665E-2</c:v>
                </c:pt>
                <c:pt idx="1">
                  <c:v>-2.0096444100726307E-2</c:v>
                </c:pt>
                <c:pt idx="2">
                  <c:v>-1.5598901786147867E-2</c:v>
                </c:pt>
                <c:pt idx="3">
                  <c:v>-8.4329232447535318E-3</c:v>
                </c:pt>
                <c:pt idx="4">
                  <c:v>-1.9748248441572303E-3</c:v>
                </c:pt>
                <c:pt idx="5">
                  <c:v>-1.5560830815819493E-3</c:v>
                </c:pt>
                <c:pt idx="6">
                  <c:v>-1.4565317593003835E-3</c:v>
                </c:pt>
                <c:pt idx="7">
                  <c:v>-1.2569848009706952E-3</c:v>
                </c:pt>
                <c:pt idx="8">
                  <c:v>-9.5847086945599624E-4</c:v>
                </c:pt>
                <c:pt idx="9">
                  <c:v>3.5848965948104272E-3</c:v>
                </c:pt>
                <c:pt idx="10">
                  <c:v>5.1952230156231405E-3</c:v>
                </c:pt>
                <c:pt idx="11">
                  <c:v>5.8210309854782594E-3</c:v>
                </c:pt>
                <c:pt idx="12">
                  <c:v>9.0920006565897715E-3</c:v>
                </c:pt>
                <c:pt idx="13">
                  <c:v>9.834121018080344E-3</c:v>
                </c:pt>
                <c:pt idx="14">
                  <c:v>1.4917893805110216E-2</c:v>
                </c:pt>
                <c:pt idx="15">
                  <c:v>2.2146128494969108E-2</c:v>
                </c:pt>
                <c:pt idx="16">
                  <c:v>-6.5338904528577197E-4</c:v>
                </c:pt>
                <c:pt idx="17">
                  <c:v>-1.6201216739060276E-2</c:v>
                </c:pt>
                <c:pt idx="18">
                  <c:v>-2.2243509914742887E-2</c:v>
                </c:pt>
                <c:pt idx="19">
                  <c:v>-4.5253202126899428E-2</c:v>
                </c:pt>
                <c:pt idx="20">
                  <c:v>-3.5726837576885551E-2</c:v>
                </c:pt>
                <c:pt idx="21">
                  <c:v>1.3904109589041095E-2</c:v>
                </c:pt>
                <c:pt idx="22">
                  <c:v>-5.7709667317260016E-2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FA-43DB-BED4-4F64DAED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2704704"/>
        <c:axId val="1"/>
      </c:barChart>
      <c:catAx>
        <c:axId val="442704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0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270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59999999999999"/>
          <c:y val="6.6666840278229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600000000000001E-2"/>
          <c:y val="0.34133422222453702"/>
          <c:w val="0.94320000000000004"/>
          <c:h val="0.437334472225188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 '!$C$36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A74-456B-B3B7-D6E039232E6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A74-456B-B3B7-D6E039232E6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159999999999995"/>
                  <c:y val="0.5973348888929398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4-456B-B3B7-D6E039232E6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A74-456B-B3B7-D6E039232E6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1120000000000005"/>
                  <c:y val="0.5573347847260018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4-456B-B3B7-D6E039232E6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A74-456B-B3B7-D6E039232E6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19999999999995"/>
                  <c:y val="0.264000687501790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74-456B-B3B7-D6E039232E6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A74-456B-B3B7-D6E039232E62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A74-456B-B3B7-D6E039232E6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A74-456B-B3B7-D6E039232E6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A74-456B-B3B7-D6E039232E6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A74-456B-B3B7-D6E039232E6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A74-456B-B3B7-D6E039232E6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A74-456B-B3B7-D6E039232E6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A74-456B-B3B7-D6E039232E6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 '!$B$37:$B$38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 '!$C$37:$C$38</c:f>
              <c:numCache>
                <c:formatCode>#,##0.00</c:formatCode>
                <c:ptCount val="2"/>
                <c:pt idx="0">
                  <c:v>0.73010000000009312</c:v>
                </c:pt>
                <c:pt idx="1">
                  <c:v>-4.850300000000046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A74-456B-B3B7-D6E039232E62}"/>
            </c:ext>
          </c:extLst>
        </c:ser>
        <c:ser>
          <c:idx val="0"/>
          <c:order val="1"/>
          <c:tx>
            <c:strRef>
              <c:f>'І_dynamics NAV '!$E$36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282138058123729E-2"/>
                  <c:y val="-7.169162673511808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A74-456B-B3B7-D6E039232E62}"/>
                </c:ext>
              </c:extLst>
            </c:dLbl>
            <c:dLbl>
              <c:idx val="1"/>
              <c:layout>
                <c:manualLayout>
                  <c:x val="3.682147730528218E-3"/>
                  <c:y val="-1.835815451253441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74-456B-B3B7-D6E039232E6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280000000000001"/>
                  <c:y val="0.5840015208372938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A74-456B-B3B7-D6E039232E6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0960000000000003"/>
                  <c:y val="0.546668090281485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74-456B-B3B7-D6E039232E62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A74-456B-B3B7-D6E039232E6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39999999999998"/>
                  <c:y val="0.474667902780996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74-456B-B3B7-D6E039232E6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0000000000002"/>
                  <c:y val="0.277334055557436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A74-456B-B3B7-D6E039232E6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0000000000003"/>
                  <c:y val="0.384001000002604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74-456B-B3B7-D6E039232E6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39999999999998"/>
                  <c:y val="0.554668111114872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74-456B-B3B7-D6E039232E6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"/>
                  <c:y val="0.512001333336805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74-456B-B3B7-D6E039232E6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"/>
                  <c:y val="0.392001020835991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74-456B-B3B7-D6E039232E6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59999999999996"/>
                  <c:y val="0.37866765278034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74-456B-B3B7-D6E039232E62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A74-456B-B3B7-D6E039232E62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A74-456B-B3B7-D6E039232E62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A74-456B-B3B7-D6E039232E62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A74-456B-B3B7-D6E039232E6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 '!$B$37:$B$38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 '!$E$37:$E$38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A74-456B-B3B7-D6E039232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2701752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 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47958400600641E-3"/>
                  <c:y val="-5.42367857295947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A74-456B-B3B7-D6E039232E62}"/>
                </c:ext>
              </c:extLst>
            </c:dLbl>
            <c:dLbl>
              <c:idx val="1"/>
              <c:layout>
                <c:manualLayout>
                  <c:x val="-4.4647861676556655E-3"/>
                  <c:y val="-5.76131012197996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A74-456B-B3B7-D6E039232E6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599999999999995"/>
                  <c:y val="0.608001583337456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A74-456B-B3B7-D6E039232E6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8479999999999999"/>
                  <c:y val="0.56533480555938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A74-456B-B3B7-D6E039232E6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48"/>
                  <c:y val="0.680001770837944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A74-456B-B3B7-D6E039232E6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39999999999996"/>
                  <c:y val="0.42933445139180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A74-456B-B3B7-D6E039232E6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39999999999996"/>
                  <c:y val="0.36266761111357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A74-456B-B3B7-D6E039232E6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19999999999999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A74-456B-B3B7-D6E039232E6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0000000000003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A74-456B-B3B7-D6E039232E6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0000000000004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A74-456B-B3B7-D6E039232E6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0000000000004"/>
                  <c:y val="0.5866681944484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A74-456B-B3B7-D6E039232E6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19999999999998"/>
                  <c:y val="1.066669444451678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A74-456B-B3B7-D6E039232E62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6A74-456B-B3B7-D6E039232E6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A74-456B-B3B7-D6E039232E6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A74-456B-B3B7-D6E039232E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 '!$D$37:$D$38</c:f>
              <c:numCache>
                <c:formatCode>0.00%</c:formatCode>
                <c:ptCount val="2"/>
                <c:pt idx="0">
                  <c:v>5.030332332099641E-4</c:v>
                </c:pt>
                <c:pt idx="1">
                  <c:v>-5.0997883786965629E-3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A74-456B-B3B7-D6E039232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2701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1"/>
          <c:min val="-0.05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2701752"/>
        <c:crosses val="autoZero"/>
        <c:crossBetween val="between"/>
        <c:minorUnit val="2E-3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119999999999999"/>
          <c:y val="0.81600212500553382"/>
          <c:w val="0.53839999999999999"/>
          <c:h val="6.9333513889359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121841351642485"/>
          <c:y val="6.1728469483590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68048990744464E-2"/>
          <c:y val="0.12469150835685325"/>
          <c:w val="0.92893447064089796"/>
          <c:h val="0.832099768638802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C1-4018-B067-9ECF994E076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C1-4018-B067-9ECF994E076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C1-4018-B067-9ECF994E0769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C1-4018-B067-9ECF994E0769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BC1-4018-B067-9ECF994E0769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C1-4018-B067-9ECF994E0769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C1-4018-B067-9ECF994E0769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C1-4018-B067-9ECF994E0769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C1-4018-B067-9ECF994E0769}"/>
              </c:ext>
            </c:extLst>
          </c:dPt>
          <c:dPt>
            <c:idx val="1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C1-4018-B067-9ECF994E0769}"/>
              </c:ext>
            </c:extLst>
          </c:dPt>
          <c:cat>
            <c:strRef>
              <c:f>'I_diagram(ROR)'!$A$2:$A$10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'I_diagram(ROR)'!$B$2:$B$10</c:f>
              <c:numCache>
                <c:formatCode>0.00%</c:formatCode>
                <c:ptCount val="9"/>
                <c:pt idx="0">
                  <c:v>-5.0997883786564335E-3</c:v>
                </c:pt>
                <c:pt idx="1">
                  <c:v>5.0303323332823169E-4</c:v>
                </c:pt>
                <c:pt idx="2">
                  <c:v>-2.2983775726641009E-3</c:v>
                </c:pt>
                <c:pt idx="3">
                  <c:v>-1.6201216739060276E-2</c:v>
                </c:pt>
                <c:pt idx="4">
                  <c:v>-2.2243509914742887E-2</c:v>
                </c:pt>
                <c:pt idx="5">
                  <c:v>-4.5253202126899428E-2</c:v>
                </c:pt>
                <c:pt idx="6">
                  <c:v>-3.5726837576885551E-2</c:v>
                </c:pt>
                <c:pt idx="7">
                  <c:v>1.3904109589041095E-2</c:v>
                </c:pt>
                <c:pt idx="8">
                  <c:v>-5.7709667317260016E-2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C1-4018-B067-9ECF994E0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2702736"/>
        <c:axId val="1"/>
      </c:barChart>
      <c:catAx>
        <c:axId val="44270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270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6699857752489329"/>
          <c:y val="5.325443786982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449502133712661E-2"/>
          <c:y val="0.32840236686390534"/>
          <c:w val="0.93456614509246083"/>
          <c:h val="0.458579881656804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090213166066511E-3"/>
                  <c:y val="3.555807135871669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56-4FB8-A265-356D9F78DFE5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356-4FB8-A265-356D9F78DFE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0256045519206"/>
                  <c:y val="0.36390532544378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56-4FB8-A265-356D9F78DFE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3186344238973"/>
                  <c:y val="0.5355029585798816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56-4FB8-A265-356D9F78DFE5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356-4FB8-A265-356D9F78DFE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5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56-4FB8-A265-356D9F78DFE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0341394025604"/>
                  <c:y val="0.511834319526627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56-4FB8-A265-356D9F78DFE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56-4FB8-A265-356D9F78DF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5433854907542"/>
                  <c:y val="0.5059171597633136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56-4FB8-A265-356D9F78DFE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342816500711"/>
                  <c:y val="0.514792899408283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56-4FB8-A265-356D9F78DFE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3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56-4FB8-A265-356D9F78DFE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56-4FB8-A265-356D9F78DFE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5633001422475"/>
                  <c:y val="0.7189349112426035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56-4FB8-A265-356D9F78DFE5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7553342816498"/>
                  <c:y val="0.9497041420118342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56-4FB8-A265-356D9F78DFE5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356-4FB8-A265-356D9F78DFE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066856330014"/>
                  <c:y val="0.47928994082840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56-4FB8-A265-356D9F78DFE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-5.2469599999999632</c:v>
                </c:pt>
                <c:pt idx="1">
                  <c:v>-69.6991799999997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56-4FB8-A265-356D9F78DFE5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356-4FB8-A265-356D9F78DFE5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356-4FB8-A265-356D9F78DFE5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8356-4FB8-A265-356D9F78DFE5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8356-4FB8-A265-356D9F78DFE5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8356-4FB8-A265-356D9F78DFE5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8356-4FB8-A265-356D9F78DFE5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8356-4FB8-A265-356D9F78DFE5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356-4FB8-A265-356D9F78DF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0497866287344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56-4FB8-A265-356D9F78DFE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356-4FB8-A265-356D9F78DFE5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356-4FB8-A265-356D9F78DFE5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356-4FB8-A265-356D9F78DFE5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356-4FB8-A265-356D9F78DFE5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356-4FB8-A265-356D9F78DFE5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356-4FB8-A265-356D9F78DFE5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356-4FB8-A265-356D9F78DFE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3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56-4FB8-A265-356D9F78DFE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356-4FB8-A265-356D9F78DF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0208928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28031205657507E-3"/>
                  <c:y val="-5.41191280702205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356-4FB8-A265-356D9F78DFE5}"/>
                </c:ext>
              </c:extLst>
            </c:dLbl>
            <c:dLbl>
              <c:idx val="1"/>
              <c:layout>
                <c:manualLayout>
                  <c:x val="-6.2852790774148293E-3"/>
                  <c:y val="3.10043251570503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356-4FB8-A265-356D9F78DFE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356-4FB8-A265-356D9F78DFE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8356-4FB8-A265-356D9F78DFE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8356-4FB8-A265-356D9F78DFE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8356-4FB8-A265-356D9F78DFE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8356-4FB8-A265-356D9F78DFE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553342816500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356-4FB8-A265-356D9F78DF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56-4FB8-A265-356D9F78DFE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5903271692749"/>
                  <c:y val="1.18343195266272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356-4FB8-A265-356D9F78DFE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356-4FB8-A265-356D9F78DFE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3940256045522"/>
                  <c:y val="0.8934911242603550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356-4FB8-A265-356D9F78DFE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2489331436696"/>
                  <c:y val="0.87278106508875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356-4FB8-A265-356D9F78DFE5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216216216216"/>
                  <c:y val="0.9319526627218934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356-4FB8-A265-356D9F78DFE5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1948790896159"/>
                  <c:y val="0.976331360946745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356-4FB8-A265-356D9F78DFE5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697012802276"/>
                  <c:y val="0.99704142011834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356-4FB8-A265-356D9F78DFE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3371266002849"/>
                  <c:y val="0.659763313609467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356-4FB8-A265-356D9F78DF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-5.7999239354349927E-3</c:v>
                </c:pt>
                <c:pt idx="1">
                  <c:v>-6.1681677281494075E-3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8356-4FB8-A265-356D9F78DF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208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208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7852062588904694"/>
          <c:y val="0.86094674556213013"/>
          <c:w val="0.4388335704125178"/>
          <c:h val="7.39644970414201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8471528471528473"/>
          <c:y val="9.38968571144749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982017982017984E-2"/>
          <c:y val="0.17840402851750251"/>
          <c:w val="0.965034965034965"/>
          <c:h val="0.76682433310154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D8-4BFF-9C48-9D8A6DF5362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D8-4BFF-9C48-9D8A6DF5362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D8-4BFF-9C48-9D8A6DF5362A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D8-4BFF-9C48-9D8A6DF5362A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D8-4BFF-9C48-9D8A6DF5362A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D8-4BFF-9C48-9D8A6DF5362A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D8-4BFF-9C48-9D8A6DF5362A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-6.1681677281665293E-3</c:v>
                </c:pt>
                <c:pt idx="1">
                  <c:v>-5.7999239354076249E-3</c:v>
                </c:pt>
                <c:pt idx="2">
                  <c:v>-5.9840458317870797E-3</c:v>
                </c:pt>
                <c:pt idx="3">
                  <c:v>-1.6201216739060276E-2</c:v>
                </c:pt>
                <c:pt idx="4">
                  <c:v>-2.2243509914742887E-2</c:v>
                </c:pt>
                <c:pt idx="5">
                  <c:v>-4.5253202126899428E-2</c:v>
                </c:pt>
                <c:pt idx="6">
                  <c:v>-3.5726837576885551E-2</c:v>
                </c:pt>
                <c:pt idx="7">
                  <c:v>1.3904109589041095E-2</c:v>
                </c:pt>
                <c:pt idx="8">
                  <c:v>-5.7709667317260016E-2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D8-4BFF-9C48-9D8A6DF53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2698472"/>
        <c:axId val="1"/>
      </c:barChart>
      <c:catAx>
        <c:axId val="442698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06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2698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F70D7CE3-F74B-461D-8AD0-9BF760971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19049</xdr:rowOff>
    </xdr:from>
    <xdr:to>
      <xdr:col>11</xdr:col>
      <xdr:colOff>561975</xdr:colOff>
      <xdr:row>51</xdr:row>
      <xdr:rowOff>163284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D21C435A-3790-440E-AD29-FB29B2D59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AE875607-3513-4709-A73D-A8E8DF1A9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104775</xdr:rowOff>
    </xdr:from>
    <xdr:to>
      <xdr:col>7</xdr:col>
      <xdr:colOff>38100</xdr:colOff>
      <xdr:row>51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6136CB18-A545-4BA2-9115-F2C5F9EA5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53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00F47BE6-E386-45EB-89B4-D12CC1396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9525</xdr:colOff>
      <xdr:row>33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6EFA54F9-3006-4EDE-BD07-41A00524F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24B44138-9AC9-4396-8A38-576206F54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A70EF728-F7D2-455E-9005-D58182316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6ABB75FB-BCB9-4ABB-976D-2ABD0816F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7"/>
  <sheetViews>
    <sheetView zoomScale="70" zoomScaleNormal="70" workbookViewId="0">
      <selection activeCell="B42" sqref="B42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65" t="s">
        <v>12</v>
      </c>
      <c r="B1" s="65"/>
      <c r="C1" s="65"/>
      <c r="D1" s="66"/>
      <c r="E1" s="66"/>
      <c r="F1" s="66"/>
    </row>
    <row r="2" spans="1:14" ht="30.75" thickBot="1" x14ac:dyDescent="0.25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25" x14ac:dyDescent="0.2">
      <c r="A3" s="187" t="s">
        <v>19</v>
      </c>
      <c r="B3" s="79">
        <v>-5.5822283188536881E-3</v>
      </c>
      <c r="C3" s="79">
        <v>-2.8538681214542727E-2</v>
      </c>
      <c r="D3" s="79">
        <v>-1.5198110610578859E-2</v>
      </c>
      <c r="E3" s="79">
        <v>-3.1354045672794539E-3</v>
      </c>
      <c r="F3" s="79">
        <v>-3.3581452228098274E-2</v>
      </c>
      <c r="G3" s="53"/>
      <c r="H3" s="53"/>
      <c r="I3" s="2"/>
      <c r="J3" s="2"/>
      <c r="K3" s="2"/>
      <c r="L3" s="2"/>
    </row>
    <row r="4" spans="1:14" ht="14.25" x14ac:dyDescent="0.2">
      <c r="A4" s="78" t="s">
        <v>20</v>
      </c>
      <c r="B4" s="79">
        <v>-2.2243509914742887E-2</v>
      </c>
      <c r="C4" s="79">
        <v>-1.6201216739060276E-2</v>
      </c>
      <c r="D4" s="79">
        <v>-6.5338904528577241E-4</v>
      </c>
      <c r="E4" s="79">
        <v>-2.2983775726641009E-3</v>
      </c>
      <c r="F4" s="79">
        <v>-5.9840458317870771E-3</v>
      </c>
      <c r="G4" s="53"/>
      <c r="H4" s="53"/>
      <c r="I4" s="2"/>
      <c r="J4" s="2"/>
      <c r="K4" s="2"/>
      <c r="L4" s="2"/>
    </row>
    <row r="5" spans="1:14" ht="15" thickBot="1" x14ac:dyDescent="0.25">
      <c r="A5" s="188" t="s">
        <v>21</v>
      </c>
      <c r="B5" s="70">
        <v>-8.7635869565217406E-2</v>
      </c>
      <c r="C5" s="70">
        <v>-0.12460118237695306</v>
      </c>
      <c r="D5" s="70">
        <v>5.7723546141637467E-4</v>
      </c>
      <c r="E5" s="70">
        <v>-6.5628320081994929E-2</v>
      </c>
      <c r="F5" s="70">
        <v>-0.11026296808779584</v>
      </c>
      <c r="G5" s="53"/>
      <c r="H5" s="53"/>
      <c r="I5" s="2"/>
      <c r="J5" s="2"/>
      <c r="K5" s="2"/>
      <c r="L5" s="2"/>
    </row>
    <row r="6" spans="1:14" ht="14.25" x14ac:dyDescent="0.2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25" x14ac:dyDescent="0.2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25" x14ac:dyDescent="0.2">
      <c r="A8" s="63"/>
      <c r="B8" s="64"/>
      <c r="C8" s="64"/>
      <c r="D8" s="64"/>
      <c r="E8" s="64"/>
      <c r="F8" s="64"/>
    </row>
    <row r="9" spans="1:14" ht="14.25" x14ac:dyDescent="0.2">
      <c r="A9" s="63"/>
      <c r="B9" s="64"/>
      <c r="C9" s="64"/>
      <c r="D9" s="64"/>
      <c r="E9" s="64"/>
      <c r="F9" s="64"/>
    </row>
    <row r="10" spans="1:14" ht="14.25" x14ac:dyDescent="0.2">
      <c r="A10" s="63"/>
      <c r="B10" s="64"/>
      <c r="C10" s="64"/>
      <c r="D10" s="64"/>
      <c r="E10" s="64"/>
      <c r="F10" s="64"/>
      <c r="N10" s="10"/>
    </row>
    <row r="11" spans="1:14" ht="14.25" x14ac:dyDescent="0.2">
      <c r="A11" s="63"/>
      <c r="B11" s="64"/>
      <c r="C11" s="64"/>
      <c r="D11" s="64"/>
      <c r="E11" s="64"/>
      <c r="F11" s="64"/>
    </row>
    <row r="12" spans="1:14" ht="14.25" x14ac:dyDescent="0.2">
      <c r="A12" s="63"/>
      <c r="B12" s="64"/>
      <c r="C12" s="64"/>
      <c r="D12" s="64"/>
      <c r="E12" s="64"/>
      <c r="F12" s="64"/>
    </row>
    <row r="13" spans="1:14" ht="14.25" x14ac:dyDescent="0.2">
      <c r="A13" s="63"/>
      <c r="B13" s="64"/>
      <c r="C13" s="64"/>
      <c r="D13" s="64"/>
      <c r="E13" s="64"/>
      <c r="F13" s="64"/>
    </row>
    <row r="14" spans="1:14" ht="14.25" x14ac:dyDescent="0.2">
      <c r="A14" s="63"/>
      <c r="B14" s="64"/>
      <c r="C14" s="64"/>
      <c r="D14" s="64"/>
      <c r="E14" s="64"/>
      <c r="F14" s="64"/>
    </row>
    <row r="15" spans="1:14" ht="14.25" x14ac:dyDescent="0.2">
      <c r="A15" s="63"/>
      <c r="B15" s="64"/>
      <c r="C15" s="64"/>
      <c r="D15" s="64"/>
      <c r="E15" s="64"/>
      <c r="F15" s="64"/>
    </row>
    <row r="16" spans="1:14" ht="14.25" x14ac:dyDescent="0.2">
      <c r="A16" s="63"/>
      <c r="B16" s="64"/>
      <c r="C16" s="64"/>
      <c r="D16" s="64"/>
      <c r="E16" s="64"/>
      <c r="F16" s="64"/>
    </row>
    <row r="17" spans="1:6" ht="14.25" x14ac:dyDescent="0.2">
      <c r="A17" s="63"/>
      <c r="B17" s="64"/>
      <c r="C17" s="64"/>
      <c r="D17" s="64"/>
      <c r="E17" s="64"/>
      <c r="F17" s="64"/>
    </row>
    <row r="18" spans="1:6" ht="14.25" x14ac:dyDescent="0.2">
      <c r="A18" s="63"/>
      <c r="B18" s="64"/>
      <c r="C18" s="64"/>
      <c r="D18" s="64"/>
      <c r="E18" s="64"/>
      <c r="F18" s="64"/>
    </row>
    <row r="19" spans="1:6" ht="14.25" x14ac:dyDescent="0.2">
      <c r="A19" s="63"/>
      <c r="B19" s="64"/>
      <c r="C19" s="64"/>
      <c r="D19" s="64"/>
      <c r="E19" s="64"/>
      <c r="F19" s="64"/>
    </row>
    <row r="20" spans="1:6" ht="14.25" x14ac:dyDescent="0.2">
      <c r="A20" s="63"/>
      <c r="B20" s="64"/>
      <c r="C20" s="64"/>
      <c r="D20" s="64"/>
      <c r="E20" s="64"/>
      <c r="F20" s="64"/>
    </row>
    <row r="21" spans="1:6" ht="14.25" x14ac:dyDescent="0.2">
      <c r="A21" s="63"/>
      <c r="B21" s="64"/>
      <c r="C21" s="64"/>
      <c r="D21" s="64"/>
      <c r="E21" s="64"/>
      <c r="F21" s="64"/>
    </row>
    <row r="22" spans="1:6" ht="15" x14ac:dyDescent="0.2">
      <c r="A22" s="197" t="s">
        <v>33</v>
      </c>
      <c r="B22" s="198" t="s">
        <v>34</v>
      </c>
      <c r="C22" s="199" t="s">
        <v>35</v>
      </c>
      <c r="D22" s="68"/>
      <c r="E22" s="64"/>
      <c r="F22" s="64"/>
    </row>
    <row r="23" spans="1:6" ht="14.25" x14ac:dyDescent="0.2">
      <c r="A23" s="190" t="s">
        <v>14</v>
      </c>
      <c r="B23" s="27">
        <v>-2.2243509914742887E-2</v>
      </c>
      <c r="C23" s="59">
        <v>-8.7635869565217406E-2</v>
      </c>
      <c r="D23" s="68"/>
      <c r="E23" s="64"/>
      <c r="F23" s="64"/>
    </row>
    <row r="24" spans="1:6" ht="14.25" x14ac:dyDescent="0.2">
      <c r="A24" s="194" t="s">
        <v>28</v>
      </c>
      <c r="B24" s="27">
        <v>-2.082119262399873E-2</v>
      </c>
      <c r="C24" s="59">
        <v>3.3025540891304273E-2</v>
      </c>
      <c r="D24" s="68"/>
      <c r="E24" s="64"/>
      <c r="F24" s="64"/>
    </row>
    <row r="25" spans="1:6" ht="28.5" x14ac:dyDescent="0.2">
      <c r="A25" s="192" t="s">
        <v>24</v>
      </c>
      <c r="B25" s="27">
        <v>-1.9487480625183462E-2</v>
      </c>
      <c r="C25" s="59">
        <v>0.15160190865712342</v>
      </c>
      <c r="D25" s="68"/>
      <c r="E25" s="64"/>
      <c r="F25" s="64"/>
    </row>
    <row r="26" spans="1:6" ht="14.25" x14ac:dyDescent="0.2">
      <c r="A26" s="189" t="s">
        <v>15</v>
      </c>
      <c r="B26" s="27">
        <v>-1.6201216739060276E-2</v>
      </c>
      <c r="C26" s="59">
        <v>-0.12460118237695306</v>
      </c>
      <c r="D26" s="68"/>
      <c r="E26" s="64"/>
      <c r="F26" s="64"/>
    </row>
    <row r="27" spans="1:6" ht="14.25" x14ac:dyDescent="0.2">
      <c r="A27" s="193" t="s">
        <v>26</v>
      </c>
      <c r="B27" s="27">
        <v>-1.6024793765097245E-2</v>
      </c>
      <c r="C27" s="59">
        <v>-5.1694829638544659E-2</v>
      </c>
      <c r="D27" s="68"/>
      <c r="E27" s="64"/>
      <c r="F27" s="64"/>
    </row>
    <row r="28" spans="1:6" ht="14.25" x14ac:dyDescent="0.2">
      <c r="A28" s="196" t="s">
        <v>32</v>
      </c>
      <c r="B28" s="27">
        <v>1.0914176482163418E-2</v>
      </c>
      <c r="C28" s="59">
        <v>0.34922570418241672</v>
      </c>
      <c r="D28" s="68"/>
      <c r="E28" s="64"/>
      <c r="F28" s="64"/>
    </row>
    <row r="29" spans="1:6" ht="14.25" x14ac:dyDescent="0.2">
      <c r="A29" s="190" t="s">
        <v>22</v>
      </c>
      <c r="B29" s="27">
        <v>1.3540956737919219E-2</v>
      </c>
      <c r="C29" s="59">
        <v>9.0965656217654622E-2</v>
      </c>
      <c r="D29" s="68"/>
      <c r="E29" s="64"/>
      <c r="F29" s="64"/>
    </row>
    <row r="30" spans="1:6" ht="14.25" x14ac:dyDescent="0.2">
      <c r="A30" s="195" t="s">
        <v>30</v>
      </c>
      <c r="B30" s="27">
        <v>1.4302102986198939E-2</v>
      </c>
      <c r="C30" s="59">
        <v>0.24459190163239342</v>
      </c>
      <c r="D30" s="68"/>
      <c r="E30" s="64"/>
      <c r="F30" s="64"/>
    </row>
    <row r="31" spans="1:6" ht="14.25" x14ac:dyDescent="0.2">
      <c r="A31" s="193" t="s">
        <v>31</v>
      </c>
      <c r="B31" s="27">
        <v>1.6001629516937177E-2</v>
      </c>
      <c r="C31" s="59">
        <v>0.16383600710875013</v>
      </c>
      <c r="D31" s="68"/>
      <c r="E31" s="64"/>
      <c r="F31" s="64"/>
    </row>
    <row r="32" spans="1:6" ht="14.25" x14ac:dyDescent="0.2">
      <c r="A32" s="193" t="s">
        <v>29</v>
      </c>
      <c r="B32" s="27">
        <v>2.8724336062063482E-2</v>
      </c>
      <c r="C32" s="59">
        <v>0.25356853326463979</v>
      </c>
      <c r="D32" s="68"/>
      <c r="E32" s="64"/>
      <c r="F32" s="64"/>
    </row>
    <row r="33" spans="1:6" ht="14.25" x14ac:dyDescent="0.2">
      <c r="A33" s="193" t="s">
        <v>25</v>
      </c>
      <c r="B33" s="27">
        <v>3.0595860980896727E-2</v>
      </c>
      <c r="C33" s="59">
        <v>0.26212826530219679</v>
      </c>
      <c r="D33" s="68"/>
      <c r="E33" s="64"/>
      <c r="F33" s="64"/>
    </row>
    <row r="34" spans="1:6" ht="14.25" x14ac:dyDescent="0.2">
      <c r="A34" s="192" t="s">
        <v>27</v>
      </c>
      <c r="B34" s="27">
        <v>3.404706409091518E-2</v>
      </c>
      <c r="C34" s="59">
        <v>0.26359957195845118</v>
      </c>
      <c r="D34" s="68"/>
      <c r="E34" s="64"/>
      <c r="F34" s="64"/>
    </row>
    <row r="35" spans="1:6" ht="15" thickBot="1" x14ac:dyDescent="0.25">
      <c r="A35" s="191" t="s">
        <v>23</v>
      </c>
      <c r="B35" s="69">
        <v>3.7165253715582658E-2</v>
      </c>
      <c r="C35" s="70">
        <v>0.21632657485777718</v>
      </c>
      <c r="D35" s="68"/>
      <c r="E35" s="64"/>
      <c r="F35" s="64"/>
    </row>
    <row r="36" spans="1:6" ht="14.25" x14ac:dyDescent="0.2">
      <c r="A36" s="63"/>
      <c r="B36" s="64"/>
      <c r="C36" s="64"/>
      <c r="D36" s="68"/>
      <c r="E36" s="64"/>
      <c r="F36" s="64"/>
    </row>
    <row r="37" spans="1:6" ht="14.25" x14ac:dyDescent="0.2">
      <c r="A37" s="63"/>
      <c r="B37" s="64"/>
      <c r="C37" s="64"/>
      <c r="D37" s="68"/>
      <c r="E37" s="64"/>
      <c r="F37" s="64"/>
    </row>
  </sheetData>
  <autoFilter ref="A22:C22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6"/>
  <sheetViews>
    <sheetView zoomScale="80" zoomScaleNormal="80" workbookViewId="0">
      <selection sqref="A1:J1"/>
    </sheetView>
  </sheetViews>
  <sheetFormatPr defaultRowHeight="14.25" x14ac:dyDescent="0.2"/>
  <cols>
    <col min="1" max="1" width="4.7109375" style="30" customWidth="1"/>
    <col min="2" max="2" width="37" style="28" bestFit="1" customWidth="1"/>
    <col min="3" max="4" width="12.7109375" style="30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8" bestFit="1" customWidth="1"/>
    <col min="10" max="10" width="34.7109375" style="28" customWidth="1"/>
    <col min="11" max="11" width="35.85546875" style="28" customWidth="1"/>
    <col min="12" max="16384" width="9.140625" style="28"/>
  </cols>
  <sheetData>
    <row r="1" spans="1:11" ht="16.5" thickBot="1" x14ac:dyDescent="0.25">
      <c r="A1" s="169" t="s">
        <v>125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45.75" thickBot="1" x14ac:dyDescent="0.25">
      <c r="A2" s="25" t="s">
        <v>37</v>
      </c>
      <c r="B2" s="216" t="s">
        <v>75</v>
      </c>
      <c r="C2" s="15" t="s">
        <v>107</v>
      </c>
      <c r="D2" s="41" t="s">
        <v>108</v>
      </c>
      <c r="E2" s="41" t="s">
        <v>39</v>
      </c>
      <c r="F2" s="41" t="s">
        <v>126</v>
      </c>
      <c r="G2" s="41" t="s">
        <v>127</v>
      </c>
      <c r="H2" s="41" t="s">
        <v>128</v>
      </c>
      <c r="I2" s="17" t="s">
        <v>43</v>
      </c>
      <c r="J2" s="18" t="s">
        <v>44</v>
      </c>
    </row>
    <row r="3" spans="1:11" ht="14.25" customHeight="1" x14ac:dyDescent="0.2">
      <c r="A3" s="21">
        <v>1</v>
      </c>
      <c r="B3" s="74" t="s">
        <v>129</v>
      </c>
      <c r="C3" s="228" t="s">
        <v>114</v>
      </c>
      <c r="D3" s="229" t="s">
        <v>131</v>
      </c>
      <c r="E3" s="75">
        <v>11230120</v>
      </c>
      <c r="F3" s="76">
        <v>174756</v>
      </c>
      <c r="G3" s="75">
        <v>64.261713474787697</v>
      </c>
      <c r="H3" s="47">
        <v>100</v>
      </c>
      <c r="I3" s="206" t="s">
        <v>63</v>
      </c>
      <c r="J3" s="77" t="s">
        <v>8</v>
      </c>
      <c r="K3" s="44"/>
    </row>
    <row r="4" spans="1:11" ht="14.25" customHeight="1" x14ac:dyDescent="0.2">
      <c r="A4" s="128">
        <v>2</v>
      </c>
      <c r="B4" s="153" t="s">
        <v>130</v>
      </c>
      <c r="C4" s="228" t="s">
        <v>114</v>
      </c>
      <c r="D4" s="229" t="s">
        <v>131</v>
      </c>
      <c r="E4" s="154">
        <v>899413.1801</v>
      </c>
      <c r="F4" s="155">
        <v>648</v>
      </c>
      <c r="G4" s="154">
        <v>1387.9833026234569</v>
      </c>
      <c r="H4" s="156">
        <v>5000</v>
      </c>
      <c r="I4" s="206" t="s">
        <v>132</v>
      </c>
      <c r="J4" s="157" t="s">
        <v>0</v>
      </c>
      <c r="K4" s="44"/>
    </row>
    <row r="5" spans="1:11" ht="15.75" thickBot="1" x14ac:dyDescent="0.25">
      <c r="A5" s="170" t="s">
        <v>113</v>
      </c>
      <c r="B5" s="171"/>
      <c r="C5" s="101" t="s">
        <v>3</v>
      </c>
      <c r="D5" s="101" t="s">
        <v>3</v>
      </c>
      <c r="E5" s="89">
        <f>SUM(E3:E3)</f>
        <v>11230120</v>
      </c>
      <c r="F5" s="90">
        <f>SUM(F3:F3)</f>
        <v>174756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1" ht="15" thickBot="1" x14ac:dyDescent="0.25">
      <c r="A6" s="182"/>
      <c r="B6" s="182"/>
      <c r="C6" s="182"/>
      <c r="D6" s="182"/>
      <c r="E6" s="182"/>
      <c r="F6" s="182"/>
      <c r="G6" s="182"/>
      <c r="H6" s="182"/>
      <c r="I6" s="144"/>
      <c r="J6" s="144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2"/>
  <sheetViews>
    <sheetView zoomScale="85" workbookViewId="0">
      <selection activeCell="B18" sqref="B18"/>
    </sheetView>
  </sheetViews>
  <sheetFormatPr defaultRowHeight="14.25" x14ac:dyDescent="0.2"/>
  <cols>
    <col min="1" max="1" width="4.42578125" style="30" customWidth="1"/>
    <col min="2" max="2" width="46.7109375" style="30" customWidth="1"/>
    <col min="3" max="4" width="14.7109375" style="29" customWidth="1"/>
    <col min="5" max="8" width="12.7109375" style="30" customWidth="1"/>
    <col min="9" max="9" width="16.140625" style="30" bestFit="1" customWidth="1"/>
    <col min="10" max="10" width="19.140625" style="30" customWidth="1"/>
    <col min="11" max="11" width="21.42578125" style="30" bestFit="1" customWidth="1"/>
    <col min="12" max="16384" width="9.140625" style="30"/>
  </cols>
  <sheetData>
    <row r="1" spans="1:11" s="45" customFormat="1" ht="16.5" thickBot="1" x14ac:dyDescent="0.25">
      <c r="A1" s="169" t="s">
        <v>135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s="22" customFormat="1" ht="15.75" customHeight="1" thickBot="1" x14ac:dyDescent="0.25">
      <c r="A2" s="176" t="s">
        <v>37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s="22" customFormat="1" ht="51.75" thickBot="1" x14ac:dyDescent="0.25">
      <c r="A3" s="177"/>
      <c r="B3" s="96" t="s">
        <v>75</v>
      </c>
      <c r="C3" s="208" t="s">
        <v>76</v>
      </c>
      <c r="D3" s="208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8" t="s">
        <v>82</v>
      </c>
      <c r="J3" s="18" t="s">
        <v>83</v>
      </c>
      <c r="K3" s="209" t="s">
        <v>84</v>
      </c>
    </row>
    <row r="4" spans="1:11" s="22" customFormat="1" collapsed="1" x14ac:dyDescent="0.2">
      <c r="A4" s="21">
        <v>1</v>
      </c>
      <c r="B4" s="26" t="s">
        <v>130</v>
      </c>
      <c r="C4" s="97">
        <v>38945</v>
      </c>
      <c r="D4" s="97">
        <v>39016</v>
      </c>
      <c r="E4" s="91">
        <v>-5.7999239354076249E-3</v>
      </c>
      <c r="F4" s="91">
        <v>-3.5994974295926574E-2</v>
      </c>
      <c r="G4" s="91">
        <v>-6.5582406287633344E-2</v>
      </c>
      <c r="H4" s="91">
        <v>-0.21633896930910335</v>
      </c>
      <c r="I4" s="91">
        <v>-0.15263457208453823</v>
      </c>
      <c r="J4" s="98">
        <v>-0.72240333947530244</v>
      </c>
      <c r="K4" s="109">
        <v>-9.3188582458415881E-2</v>
      </c>
    </row>
    <row r="5" spans="1:11" s="22" customFormat="1" x14ac:dyDescent="0.2">
      <c r="A5" s="145">
        <v>2</v>
      </c>
      <c r="B5" s="158" t="s">
        <v>129</v>
      </c>
      <c r="C5" s="159">
        <v>40555</v>
      </c>
      <c r="D5" s="159">
        <v>40626</v>
      </c>
      <c r="E5" s="160">
        <v>-6.1681677281665293E-3</v>
      </c>
      <c r="F5" s="160">
        <v>-4.273293377030063E-2</v>
      </c>
      <c r="G5" s="160">
        <v>-0.10789670403120577</v>
      </c>
      <c r="H5" s="160">
        <v>-0.10027573381364197</v>
      </c>
      <c r="I5" s="160">
        <v>-6.7891364091053452E-2</v>
      </c>
      <c r="J5" s="161">
        <v>-0.35738286525214269</v>
      </c>
      <c r="K5" s="162">
        <v>-4.9611451277759344E-2</v>
      </c>
    </row>
    <row r="6" spans="1:11" s="22" customFormat="1" ht="15.75" collapsed="1" thickBot="1" x14ac:dyDescent="0.25">
      <c r="A6" s="145"/>
      <c r="B6" s="232" t="s">
        <v>86</v>
      </c>
      <c r="C6" s="146" t="s">
        <v>3</v>
      </c>
      <c r="D6" s="146" t="s">
        <v>3</v>
      </c>
      <c r="E6" s="147">
        <f>AVERAGE(E4:E5)</f>
        <v>-5.9840458317870771E-3</v>
      </c>
      <c r="F6" s="147">
        <f>AVERAGE(F4:F5)</f>
        <v>-3.9363954033113602E-2</v>
      </c>
      <c r="G6" s="147">
        <f>AVERAGE(G4:G5)</f>
        <v>-8.6739555159419557E-2</v>
      </c>
      <c r="H6" s="147">
        <f>AVERAGE(H4:H4)</f>
        <v>-0.21633896930910335</v>
      </c>
      <c r="I6" s="147">
        <f>AVERAGE(I4:I5)</f>
        <v>-0.11026296808779584</v>
      </c>
      <c r="J6" s="146" t="s">
        <v>3</v>
      </c>
      <c r="K6" s="147">
        <f>AVERAGE(K4:K5)</f>
        <v>-7.1400016868087612E-2</v>
      </c>
    </row>
    <row r="7" spans="1:11" s="22" customFormat="1" hidden="1" x14ac:dyDescent="0.2">
      <c r="A7" s="185" t="s">
        <v>5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s="22" customFormat="1" ht="15" hidden="1" thickBot="1" x14ac:dyDescent="0.25">
      <c r="A8" s="184" t="s">
        <v>6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</row>
    <row r="9" spans="1:11" s="22" customFormat="1" ht="15.75" hidden="1" customHeight="1" x14ac:dyDescent="0.2">
      <c r="C9" s="58"/>
      <c r="D9" s="58"/>
    </row>
    <row r="10" spans="1:11" ht="15" thickBot="1" x14ac:dyDescent="0.25">
      <c r="A10" s="183"/>
      <c r="B10" s="183"/>
      <c r="C10" s="183"/>
      <c r="D10" s="183"/>
      <c r="E10" s="183"/>
      <c r="F10" s="183"/>
      <c r="G10" s="183"/>
      <c r="H10" s="183"/>
      <c r="I10" s="148"/>
      <c r="J10" s="148"/>
      <c r="K10" s="148"/>
    </row>
    <row r="11" spans="1:11" x14ac:dyDescent="0.2">
      <c r="B11" s="28"/>
      <c r="C11" s="99"/>
      <c r="E11" s="99"/>
    </row>
    <row r="12" spans="1:11" x14ac:dyDescent="0.2">
      <c r="E12" s="99"/>
      <c r="F12" s="99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8"/>
  <sheetViews>
    <sheetView zoomScale="70" zoomScaleNormal="70" workbookViewId="0">
      <selection activeCell="B42" sqref="B42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46" customWidth="1"/>
    <col min="5" max="7" width="24.7109375" style="20" customWidth="1"/>
    <col min="8" max="16384" width="9.140625" style="20"/>
  </cols>
  <sheetData>
    <row r="1" spans="1:8" s="28" customFormat="1" ht="16.5" thickBot="1" x14ac:dyDescent="0.25">
      <c r="A1" s="175" t="s">
        <v>133</v>
      </c>
      <c r="B1" s="175"/>
      <c r="C1" s="175"/>
      <c r="D1" s="175"/>
      <c r="E1" s="175"/>
      <c r="F1" s="175"/>
      <c r="G1" s="175"/>
    </row>
    <row r="2" spans="1:8" s="28" customFormat="1" ht="15.75" customHeight="1" thickBot="1" x14ac:dyDescent="0.25">
      <c r="A2" s="186" t="s">
        <v>37</v>
      </c>
      <c r="B2" s="81"/>
      <c r="C2" s="213" t="s">
        <v>91</v>
      </c>
      <c r="D2" s="214"/>
      <c r="E2" s="230" t="s">
        <v>134</v>
      </c>
      <c r="F2" s="230"/>
      <c r="G2" s="82"/>
    </row>
    <row r="3" spans="1:8" s="28" customFormat="1" ht="45.75" thickBot="1" x14ac:dyDescent="0.25">
      <c r="A3" s="177"/>
      <c r="B3" s="17" t="s">
        <v>75</v>
      </c>
      <c r="C3" s="96" t="s">
        <v>93</v>
      </c>
      <c r="D3" s="96" t="s">
        <v>94</v>
      </c>
      <c r="E3" s="96" t="s">
        <v>95</v>
      </c>
      <c r="F3" s="96" t="s">
        <v>94</v>
      </c>
      <c r="G3" s="18" t="s">
        <v>96</v>
      </c>
    </row>
    <row r="4" spans="1:8" s="28" customFormat="1" x14ac:dyDescent="0.2">
      <c r="A4" s="21">
        <v>1</v>
      </c>
      <c r="B4" s="35" t="s">
        <v>130</v>
      </c>
      <c r="C4" s="36">
        <v>-5.2469599999999632</v>
      </c>
      <c r="D4" s="91">
        <v>-5.7999239354349927E-3</v>
      </c>
      <c r="E4" s="37">
        <v>0</v>
      </c>
      <c r="F4" s="91">
        <v>0</v>
      </c>
      <c r="G4" s="38">
        <v>0</v>
      </c>
    </row>
    <row r="5" spans="1:8" s="28" customFormat="1" x14ac:dyDescent="0.2">
      <c r="A5" s="128">
        <v>2</v>
      </c>
      <c r="B5" s="163" t="s">
        <v>129</v>
      </c>
      <c r="C5" s="136">
        <v>-69.6991799999997</v>
      </c>
      <c r="D5" s="164">
        <v>-6.1681677281494075E-3</v>
      </c>
      <c r="E5" s="165">
        <v>0</v>
      </c>
      <c r="F5" s="164">
        <v>0</v>
      </c>
      <c r="G5" s="39">
        <v>0</v>
      </c>
    </row>
    <row r="6" spans="1:8" s="28" customFormat="1" ht="15.75" thickBot="1" x14ac:dyDescent="0.25">
      <c r="A6" s="104"/>
      <c r="B6" s="83" t="s">
        <v>113</v>
      </c>
      <c r="C6" s="84">
        <v>-5.2469599999999632</v>
      </c>
      <c r="D6" s="88">
        <v>-5.7999239354349927E-3</v>
      </c>
      <c r="E6" s="85">
        <v>0</v>
      </c>
      <c r="F6" s="88">
        <v>0</v>
      </c>
      <c r="G6" s="105">
        <v>0</v>
      </c>
    </row>
    <row r="7" spans="1:8" s="28" customFormat="1" ht="15" customHeight="1" thickBot="1" x14ac:dyDescent="0.25">
      <c r="A7" s="172"/>
      <c r="B7" s="172"/>
      <c r="C7" s="172"/>
      <c r="D7" s="172"/>
      <c r="E7" s="172"/>
      <c r="F7" s="172"/>
      <c r="G7" s="172"/>
      <c r="H7" s="7"/>
    </row>
    <row r="8" spans="1:8" s="28" customFormat="1" x14ac:dyDescent="0.2">
      <c r="D8" s="6"/>
    </row>
    <row r="9" spans="1:8" s="28" customFormat="1" x14ac:dyDescent="0.2">
      <c r="D9" s="6"/>
    </row>
    <row r="10" spans="1:8" s="28" customFormat="1" x14ac:dyDescent="0.2">
      <c r="D10" s="6"/>
    </row>
    <row r="11" spans="1:8" s="28" customFormat="1" x14ac:dyDescent="0.2">
      <c r="D11" s="6"/>
    </row>
    <row r="12" spans="1:8" s="28" customFormat="1" x14ac:dyDescent="0.2">
      <c r="D12" s="6"/>
    </row>
    <row r="13" spans="1:8" s="28" customFormat="1" x14ac:dyDescent="0.2">
      <c r="D13" s="6"/>
    </row>
    <row r="14" spans="1:8" s="28" customFormat="1" x14ac:dyDescent="0.2">
      <c r="D14" s="6"/>
    </row>
    <row r="15" spans="1:8" s="28" customFormat="1" x14ac:dyDescent="0.2">
      <c r="D15" s="6"/>
    </row>
    <row r="16" spans="1:8" s="28" customFormat="1" x14ac:dyDescent="0.2">
      <c r="D16" s="6"/>
    </row>
    <row r="17" spans="2:5" s="28" customFormat="1" x14ac:dyDescent="0.2">
      <c r="D17" s="6"/>
    </row>
    <row r="18" spans="2:5" s="28" customFormat="1" x14ac:dyDescent="0.2">
      <c r="D18" s="6"/>
    </row>
    <row r="19" spans="2:5" s="28" customFormat="1" x14ac:dyDescent="0.2">
      <c r="D19" s="6"/>
    </row>
    <row r="20" spans="2:5" s="28" customFormat="1" x14ac:dyDescent="0.2">
      <c r="D20" s="6"/>
    </row>
    <row r="21" spans="2:5" s="28" customFormat="1" x14ac:dyDescent="0.2">
      <c r="D21" s="6"/>
    </row>
    <row r="22" spans="2:5" s="28" customFormat="1" x14ac:dyDescent="0.2">
      <c r="D22" s="6"/>
    </row>
    <row r="23" spans="2:5" s="28" customFormat="1" x14ac:dyDescent="0.2">
      <c r="D23" s="6"/>
    </row>
    <row r="24" spans="2:5" s="28" customFormat="1" x14ac:dyDescent="0.2">
      <c r="D24" s="6"/>
    </row>
    <row r="25" spans="2:5" s="28" customFormat="1" x14ac:dyDescent="0.2">
      <c r="D25" s="6"/>
    </row>
    <row r="26" spans="2:5" s="28" customFormat="1" x14ac:dyDescent="0.2">
      <c r="D26" s="6"/>
    </row>
    <row r="27" spans="2:5" s="28" customFormat="1" x14ac:dyDescent="0.2">
      <c r="D27" s="6"/>
    </row>
    <row r="28" spans="2:5" s="28" customFormat="1" x14ac:dyDescent="0.2">
      <c r="D28" s="6"/>
    </row>
    <row r="29" spans="2:5" s="28" customFormat="1" ht="15" thickBot="1" x14ac:dyDescent="0.25">
      <c r="B29" s="72"/>
      <c r="C29" s="72"/>
      <c r="D29" s="73"/>
      <c r="E29" s="72"/>
    </row>
    <row r="30" spans="2:5" s="28" customFormat="1" x14ac:dyDescent="0.2"/>
    <row r="31" spans="2:5" s="28" customFormat="1" x14ac:dyDescent="0.2"/>
    <row r="32" spans="2:5" s="28" customFormat="1" x14ac:dyDescent="0.2"/>
    <row r="33" spans="2:6" s="28" customFormat="1" x14ac:dyDescent="0.2"/>
    <row r="34" spans="2:6" s="28" customFormat="1" ht="15" thickBot="1" x14ac:dyDescent="0.25"/>
    <row r="35" spans="2:6" s="28" customFormat="1" ht="30.75" thickBot="1" x14ac:dyDescent="0.25">
      <c r="B35" s="231" t="s">
        <v>75</v>
      </c>
      <c r="C35" s="216" t="s">
        <v>97</v>
      </c>
      <c r="D35" s="216" t="s">
        <v>98</v>
      </c>
      <c r="E35" s="216" t="s">
        <v>99</v>
      </c>
    </row>
    <row r="36" spans="2:6" s="28" customFormat="1" x14ac:dyDescent="0.2">
      <c r="B36" s="111" t="str">
        <f t="shared" ref="B36:D37" si="0">B4</f>
        <v>ТАSК Universal</v>
      </c>
      <c r="C36" s="166">
        <f t="shared" si="0"/>
        <v>-5.2469599999999632</v>
      </c>
      <c r="D36" s="167">
        <f t="shared" si="0"/>
        <v>-5.7999239354349927E-3</v>
      </c>
      <c r="E36" s="168">
        <f>G4</f>
        <v>0</v>
      </c>
    </row>
    <row r="37" spans="2:6" x14ac:dyDescent="0.2">
      <c r="B37" s="111" t="str">
        <f t="shared" si="0"/>
        <v>Іndeks Ukrainskoi Birzhi</v>
      </c>
      <c r="C37" s="166">
        <f t="shared" si="0"/>
        <v>-69.6991799999997</v>
      </c>
      <c r="D37" s="167">
        <f t="shared" si="0"/>
        <v>-6.1681677281494075E-3</v>
      </c>
      <c r="E37" s="168">
        <f>G5</f>
        <v>0</v>
      </c>
      <c r="F37" s="19"/>
    </row>
    <row r="38" spans="2:6" x14ac:dyDescent="0.2">
      <c r="B38" s="135"/>
      <c r="C38" s="136"/>
      <c r="D38" s="137"/>
      <c r="E38" s="138"/>
      <c r="F38" s="19"/>
    </row>
    <row r="39" spans="2:6" x14ac:dyDescent="0.2">
      <c r="B39" s="28"/>
      <c r="C39" s="139"/>
      <c r="D39" s="6"/>
      <c r="F39" s="19"/>
    </row>
    <row r="40" spans="2:6" x14ac:dyDescent="0.2">
      <c r="B40" s="28"/>
      <c r="C40" s="28"/>
      <c r="D40" s="6"/>
      <c r="F40" s="19"/>
    </row>
    <row r="41" spans="2:6" x14ac:dyDescent="0.2">
      <c r="B41" s="28"/>
      <c r="C41" s="28"/>
      <c r="D41" s="6"/>
      <c r="F41" s="19"/>
    </row>
    <row r="42" spans="2:6" x14ac:dyDescent="0.2">
      <c r="B42" s="28"/>
      <c r="C42" s="28"/>
      <c r="D42" s="6"/>
      <c r="F42" s="19"/>
    </row>
    <row r="43" spans="2:6" x14ac:dyDescent="0.2">
      <c r="B43" s="28"/>
      <c r="C43" s="28"/>
      <c r="D43" s="6"/>
      <c r="F43" s="19"/>
    </row>
    <row r="44" spans="2:6" x14ac:dyDescent="0.2">
      <c r="B44" s="28"/>
      <c r="C44" s="28"/>
      <c r="D44" s="6"/>
      <c r="F44" s="19"/>
    </row>
    <row r="45" spans="2:6" x14ac:dyDescent="0.2">
      <c r="B45" s="28"/>
      <c r="C45" s="28"/>
      <c r="D45" s="6"/>
      <c r="F45" s="19"/>
    </row>
    <row r="46" spans="2:6" x14ac:dyDescent="0.2">
      <c r="B46" s="28"/>
      <c r="C46" s="28"/>
      <c r="D46" s="6"/>
    </row>
    <row r="47" spans="2:6" x14ac:dyDescent="0.2">
      <c r="B47" s="28"/>
      <c r="C47" s="28"/>
      <c r="D47" s="6"/>
    </row>
    <row r="48" spans="2:6" x14ac:dyDescent="0.2">
      <c r="B48" s="28"/>
      <c r="C48" s="28"/>
      <c r="D48" s="6"/>
    </row>
    <row r="49" spans="2:4" x14ac:dyDescent="0.2">
      <c r="B49" s="28"/>
      <c r="C49" s="28"/>
      <c r="D49" s="6"/>
    </row>
    <row r="50" spans="2:4" x14ac:dyDescent="0.2">
      <c r="B50" s="28"/>
      <c r="C50" s="28"/>
      <c r="D50" s="6"/>
    </row>
    <row r="51" spans="2:4" x14ac:dyDescent="0.2">
      <c r="B51" s="28"/>
      <c r="C51" s="28"/>
      <c r="D51" s="6"/>
    </row>
    <row r="52" spans="2:4" x14ac:dyDescent="0.2">
      <c r="B52" s="28"/>
      <c r="C52" s="28"/>
      <c r="D52" s="6"/>
    </row>
    <row r="53" spans="2:4" x14ac:dyDescent="0.2">
      <c r="B53" s="28"/>
      <c r="C53" s="28"/>
      <c r="D53" s="6"/>
    </row>
    <row r="54" spans="2:4" x14ac:dyDescent="0.2">
      <c r="B54" s="28"/>
      <c r="C54" s="28"/>
      <c r="D54" s="6"/>
    </row>
    <row r="55" spans="2:4" x14ac:dyDescent="0.2">
      <c r="B55" s="28"/>
      <c r="C55" s="28"/>
      <c r="D55" s="6"/>
    </row>
    <row r="56" spans="2:4" x14ac:dyDescent="0.2">
      <c r="B56" s="28"/>
      <c r="C56" s="28"/>
      <c r="D56" s="6"/>
    </row>
    <row r="57" spans="2:4" x14ac:dyDescent="0.2">
      <c r="B57" s="28"/>
      <c r="C57" s="28"/>
      <c r="D57" s="6"/>
    </row>
    <row r="58" spans="2:4" x14ac:dyDescent="0.2">
      <c r="B58" s="28"/>
      <c r="C58" s="28"/>
      <c r="D58" s="6"/>
    </row>
    <row r="59" spans="2:4" x14ac:dyDescent="0.2">
      <c r="B59" s="28"/>
      <c r="C59" s="28"/>
      <c r="D59" s="6"/>
    </row>
    <row r="60" spans="2:4" x14ac:dyDescent="0.2">
      <c r="B60" s="28"/>
      <c r="C60" s="28"/>
      <c r="D60" s="6"/>
    </row>
    <row r="61" spans="2:4" x14ac:dyDescent="0.2">
      <c r="B61" s="28"/>
      <c r="C61" s="28"/>
      <c r="D61" s="6"/>
    </row>
    <row r="62" spans="2:4" x14ac:dyDescent="0.2">
      <c r="B62" s="28"/>
      <c r="C62" s="28"/>
      <c r="D62" s="6"/>
    </row>
    <row r="63" spans="2:4" x14ac:dyDescent="0.2">
      <c r="B63" s="28"/>
      <c r="C63" s="28"/>
      <c r="D63" s="6"/>
    </row>
    <row r="64" spans="2:4" x14ac:dyDescent="0.2">
      <c r="B64" s="28"/>
      <c r="C64" s="28"/>
      <c r="D64" s="6"/>
    </row>
    <row r="65" spans="2:4" x14ac:dyDescent="0.2">
      <c r="B65" s="28"/>
      <c r="C65" s="28"/>
      <c r="D65" s="6"/>
    </row>
    <row r="66" spans="2:4" x14ac:dyDescent="0.2">
      <c r="B66" s="28"/>
      <c r="C66" s="28"/>
      <c r="D66" s="6"/>
    </row>
    <row r="67" spans="2:4" x14ac:dyDescent="0.2">
      <c r="B67" s="28"/>
      <c r="C67" s="28"/>
      <c r="D67" s="6"/>
    </row>
    <row r="68" spans="2:4" x14ac:dyDescent="0.2">
      <c r="B68" s="28"/>
      <c r="C68" s="28"/>
      <c r="D68" s="6"/>
    </row>
    <row r="69" spans="2:4" x14ac:dyDescent="0.2">
      <c r="B69" s="28"/>
      <c r="C69" s="28"/>
      <c r="D69" s="6"/>
    </row>
    <row r="70" spans="2:4" x14ac:dyDescent="0.2">
      <c r="B70" s="28"/>
      <c r="C70" s="28"/>
      <c r="D70" s="6"/>
    </row>
    <row r="71" spans="2:4" x14ac:dyDescent="0.2">
      <c r="B71" s="28"/>
      <c r="C71" s="28"/>
      <c r="D71" s="6"/>
    </row>
    <row r="72" spans="2:4" x14ac:dyDescent="0.2">
      <c r="B72" s="28"/>
      <c r="C72" s="28"/>
      <c r="D72" s="6"/>
    </row>
    <row r="73" spans="2:4" x14ac:dyDescent="0.2">
      <c r="B73" s="28"/>
      <c r="C73" s="28"/>
      <c r="D73" s="6"/>
    </row>
    <row r="74" spans="2:4" x14ac:dyDescent="0.2">
      <c r="B74" s="28"/>
      <c r="C74" s="28"/>
      <c r="D74" s="6"/>
    </row>
    <row r="75" spans="2:4" x14ac:dyDescent="0.2">
      <c r="B75" s="28"/>
      <c r="C75" s="28"/>
      <c r="D75" s="6"/>
    </row>
    <row r="76" spans="2:4" x14ac:dyDescent="0.2">
      <c r="B76" s="28"/>
      <c r="C76" s="28"/>
      <c r="D76" s="6"/>
    </row>
    <row r="77" spans="2:4" x14ac:dyDescent="0.2">
      <c r="B77" s="28"/>
      <c r="C77" s="28"/>
      <c r="D77" s="6"/>
    </row>
    <row r="78" spans="2:4" x14ac:dyDescent="0.2">
      <c r="B78" s="28"/>
      <c r="C78" s="28"/>
      <c r="D78" s="6"/>
    </row>
    <row r="79" spans="2:4" x14ac:dyDescent="0.2">
      <c r="B79" s="28"/>
      <c r="C79" s="28"/>
      <c r="D79" s="6"/>
    </row>
    <row r="80" spans="2:4" x14ac:dyDescent="0.2">
      <c r="B80" s="28"/>
      <c r="C80" s="28"/>
      <c r="D80" s="6"/>
    </row>
    <row r="81" spans="2:4" x14ac:dyDescent="0.2">
      <c r="B81" s="28"/>
      <c r="C81" s="28"/>
      <c r="D81" s="6"/>
    </row>
    <row r="82" spans="2:4" x14ac:dyDescent="0.2">
      <c r="B82" s="28"/>
      <c r="C82" s="28"/>
      <c r="D82" s="6"/>
    </row>
    <row r="83" spans="2:4" x14ac:dyDescent="0.2">
      <c r="B83" s="28"/>
      <c r="C83" s="28"/>
      <c r="D83" s="6"/>
    </row>
    <row r="84" spans="2:4" x14ac:dyDescent="0.2">
      <c r="B84" s="28"/>
      <c r="C84" s="28"/>
      <c r="D84" s="6"/>
    </row>
    <row r="85" spans="2:4" x14ac:dyDescent="0.2">
      <c r="B85" s="28"/>
      <c r="C85" s="28"/>
      <c r="D85" s="6"/>
    </row>
    <row r="86" spans="2:4" x14ac:dyDescent="0.2">
      <c r="B86" s="28"/>
      <c r="C86" s="28"/>
      <c r="D86" s="6"/>
    </row>
    <row r="87" spans="2:4" x14ac:dyDescent="0.2">
      <c r="B87" s="28"/>
      <c r="C87" s="28"/>
      <c r="D87" s="6"/>
    </row>
    <row r="88" spans="2:4" x14ac:dyDescent="0.2">
      <c r="B88" s="28"/>
      <c r="C88" s="28"/>
      <c r="D88" s="6"/>
    </row>
    <row r="89" spans="2:4" x14ac:dyDescent="0.2">
      <c r="B89" s="28"/>
      <c r="C89" s="28"/>
      <c r="D89" s="6"/>
    </row>
    <row r="90" spans="2:4" x14ac:dyDescent="0.2">
      <c r="B90" s="28"/>
      <c r="C90" s="28"/>
      <c r="D90" s="6"/>
    </row>
    <row r="91" spans="2:4" x14ac:dyDescent="0.2">
      <c r="B91" s="28"/>
      <c r="C91" s="28"/>
      <c r="D91" s="6"/>
    </row>
    <row r="92" spans="2:4" x14ac:dyDescent="0.2">
      <c r="B92" s="28"/>
      <c r="C92" s="28"/>
      <c r="D92" s="6"/>
    </row>
    <row r="93" spans="2:4" x14ac:dyDescent="0.2">
      <c r="B93" s="28"/>
      <c r="C93" s="28"/>
      <c r="D93" s="6"/>
    </row>
    <row r="94" spans="2:4" x14ac:dyDescent="0.2">
      <c r="B94" s="28"/>
      <c r="C94" s="28"/>
      <c r="D94" s="6"/>
    </row>
    <row r="95" spans="2:4" x14ac:dyDescent="0.2">
      <c r="B95" s="28"/>
      <c r="C95" s="28"/>
      <c r="D95" s="6"/>
    </row>
    <row r="96" spans="2:4" x14ac:dyDescent="0.2">
      <c r="B96" s="28"/>
      <c r="C96" s="28"/>
      <c r="D96" s="6"/>
    </row>
    <row r="97" spans="2:4" x14ac:dyDescent="0.2">
      <c r="B97" s="28"/>
      <c r="C97" s="28"/>
      <c r="D97" s="6"/>
    </row>
    <row r="98" spans="2:4" x14ac:dyDescent="0.2">
      <c r="B98" s="28"/>
      <c r="C98" s="28"/>
      <c r="D98" s="6"/>
    </row>
    <row r="99" spans="2:4" x14ac:dyDescent="0.2">
      <c r="B99" s="28"/>
      <c r="C99" s="28"/>
      <c r="D99" s="6"/>
    </row>
    <row r="100" spans="2:4" x14ac:dyDescent="0.2">
      <c r="B100" s="28"/>
      <c r="C100" s="28"/>
      <c r="D100" s="6"/>
    </row>
    <row r="101" spans="2:4" x14ac:dyDescent="0.2">
      <c r="B101" s="28"/>
      <c r="C101" s="28"/>
      <c r="D101" s="6"/>
    </row>
    <row r="102" spans="2:4" x14ac:dyDescent="0.2">
      <c r="B102" s="28"/>
      <c r="C102" s="28"/>
      <c r="D102" s="6"/>
    </row>
    <row r="103" spans="2:4" x14ac:dyDescent="0.2">
      <c r="B103" s="28"/>
      <c r="C103" s="28"/>
      <c r="D103" s="6"/>
    </row>
    <row r="104" spans="2:4" x14ac:dyDescent="0.2">
      <c r="B104" s="28"/>
      <c r="C104" s="28"/>
      <c r="D104" s="6"/>
    </row>
    <row r="105" spans="2:4" x14ac:dyDescent="0.2">
      <c r="B105" s="28"/>
      <c r="C105" s="28"/>
      <c r="D105" s="6"/>
    </row>
    <row r="106" spans="2:4" x14ac:dyDescent="0.2">
      <c r="B106" s="28"/>
      <c r="C106" s="28"/>
      <c r="D106" s="6"/>
    </row>
    <row r="107" spans="2:4" x14ac:dyDescent="0.2">
      <c r="B107" s="28"/>
      <c r="C107" s="28"/>
      <c r="D107" s="6"/>
    </row>
    <row r="108" spans="2:4" x14ac:dyDescent="0.2">
      <c r="B108" s="28"/>
      <c r="C108" s="28"/>
      <c r="D108" s="6"/>
    </row>
    <row r="109" spans="2:4" x14ac:dyDescent="0.2">
      <c r="B109" s="28"/>
      <c r="C109" s="28"/>
      <c r="D109" s="6"/>
    </row>
    <row r="110" spans="2:4" x14ac:dyDescent="0.2">
      <c r="B110" s="28"/>
      <c r="C110" s="28"/>
      <c r="D110" s="6"/>
    </row>
    <row r="111" spans="2:4" x14ac:dyDescent="0.2">
      <c r="B111" s="28"/>
      <c r="C111" s="28"/>
      <c r="D111" s="6"/>
    </row>
    <row r="112" spans="2:4" x14ac:dyDescent="0.2">
      <c r="B112" s="28"/>
      <c r="C112" s="28"/>
      <c r="D112" s="6"/>
    </row>
    <row r="113" spans="2:4" x14ac:dyDescent="0.2">
      <c r="B113" s="28"/>
      <c r="C113" s="28"/>
      <c r="D113" s="6"/>
    </row>
    <row r="114" spans="2:4" x14ac:dyDescent="0.2">
      <c r="B114" s="28"/>
      <c r="C114" s="28"/>
      <c r="D114" s="6"/>
    </row>
    <row r="115" spans="2:4" x14ac:dyDescent="0.2">
      <c r="B115" s="28"/>
      <c r="C115" s="28"/>
      <c r="D115" s="6"/>
    </row>
    <row r="116" spans="2:4" x14ac:dyDescent="0.2">
      <c r="B116" s="28"/>
      <c r="C116" s="28"/>
      <c r="D116" s="6"/>
    </row>
    <row r="117" spans="2:4" x14ac:dyDescent="0.2">
      <c r="B117" s="28"/>
      <c r="C117" s="28"/>
      <c r="D117" s="6"/>
    </row>
    <row r="118" spans="2:4" x14ac:dyDescent="0.2">
      <c r="B118" s="28"/>
      <c r="C118" s="28"/>
      <c r="D118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tabSelected="1" zoomScale="85" workbookViewId="0">
      <selection activeCell="A33" sqref="A33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75</v>
      </c>
      <c r="B1" s="61" t="s">
        <v>100</v>
      </c>
      <c r="C1" s="10"/>
      <c r="D1" s="10"/>
    </row>
    <row r="2" spans="1:4" ht="14.25" x14ac:dyDescent="0.2">
      <c r="A2" s="26" t="s">
        <v>129</v>
      </c>
      <c r="B2" s="121">
        <v>-6.1681677281665293E-3</v>
      </c>
      <c r="C2" s="10"/>
      <c r="D2" s="10"/>
    </row>
    <row r="3" spans="1:4" ht="14.25" x14ac:dyDescent="0.2">
      <c r="A3" s="26" t="s">
        <v>130</v>
      </c>
      <c r="B3" s="122">
        <v>-5.7999239354076249E-3</v>
      </c>
      <c r="C3" s="10"/>
      <c r="D3" s="10"/>
    </row>
    <row r="4" spans="1:4" ht="14.25" x14ac:dyDescent="0.2">
      <c r="A4" s="193" t="s">
        <v>101</v>
      </c>
      <c r="B4" s="122">
        <v>-5.9840458317870797E-3</v>
      </c>
      <c r="C4" s="10"/>
      <c r="D4" s="10"/>
    </row>
    <row r="5" spans="1:4" ht="14.25" x14ac:dyDescent="0.2">
      <c r="A5" s="193" t="s">
        <v>15</v>
      </c>
      <c r="B5" s="122">
        <v>-1.6201216739060276E-2</v>
      </c>
      <c r="C5" s="10"/>
      <c r="D5" s="10"/>
    </row>
    <row r="6" spans="1:4" ht="14.25" x14ac:dyDescent="0.2">
      <c r="A6" s="193" t="s">
        <v>14</v>
      </c>
      <c r="B6" s="122">
        <v>-2.2243509914742887E-2</v>
      </c>
      <c r="C6" s="10"/>
      <c r="D6" s="10"/>
    </row>
    <row r="7" spans="1:4" ht="14.25" x14ac:dyDescent="0.2">
      <c r="A7" s="193" t="s">
        <v>102</v>
      </c>
      <c r="B7" s="122">
        <v>-4.5253202126899428E-2</v>
      </c>
      <c r="C7" s="10"/>
      <c r="D7" s="10"/>
    </row>
    <row r="8" spans="1:4" ht="14.25" x14ac:dyDescent="0.2">
      <c r="A8" s="193" t="s">
        <v>103</v>
      </c>
      <c r="B8" s="122">
        <v>-3.5726837576885551E-2</v>
      </c>
      <c r="C8" s="10"/>
      <c r="D8" s="10"/>
    </row>
    <row r="9" spans="1:4" ht="14.25" x14ac:dyDescent="0.2">
      <c r="A9" s="193" t="s">
        <v>104</v>
      </c>
      <c r="B9" s="122">
        <v>1.3904109589041095E-2</v>
      </c>
      <c r="C9" s="10"/>
      <c r="D9" s="10"/>
    </row>
    <row r="10" spans="1:4" ht="15" thickBot="1" x14ac:dyDescent="0.25">
      <c r="A10" s="227" t="s">
        <v>105</v>
      </c>
      <c r="B10" s="123">
        <v>-5.7709667317260016E-2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3"/>
  <sheetViews>
    <sheetView zoomScale="80" zoomScaleNormal="40" workbookViewId="0">
      <selection activeCell="B23" sqref="B23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9" t="s">
        <v>36</v>
      </c>
      <c r="B1" s="169"/>
      <c r="C1" s="169"/>
      <c r="D1" s="169"/>
      <c r="E1" s="169"/>
      <c r="F1" s="169"/>
      <c r="G1" s="169"/>
      <c r="H1" s="169"/>
      <c r="I1" s="13"/>
    </row>
    <row r="2" spans="1:9" ht="30.75" thickBot="1" x14ac:dyDescent="0.25">
      <c r="A2" s="15" t="s">
        <v>37</v>
      </c>
      <c r="B2" s="16" t="s">
        <v>38</v>
      </c>
      <c r="C2" s="17" t="s">
        <v>39</v>
      </c>
      <c r="D2" s="17" t="s">
        <v>40</v>
      </c>
      <c r="E2" s="17" t="s">
        <v>41</v>
      </c>
      <c r="F2" s="17" t="s">
        <v>42</v>
      </c>
      <c r="G2" s="17" t="s">
        <v>43</v>
      </c>
      <c r="H2" s="18" t="s">
        <v>44</v>
      </c>
      <c r="I2" s="19"/>
    </row>
    <row r="3" spans="1:9" x14ac:dyDescent="0.2">
      <c r="A3" s="21">
        <v>1</v>
      </c>
      <c r="B3" s="200" t="s">
        <v>45</v>
      </c>
      <c r="C3" s="75">
        <v>29678661.760000002</v>
      </c>
      <c r="D3" s="76">
        <v>47255</v>
      </c>
      <c r="E3" s="75">
        <v>628.05336493492757</v>
      </c>
      <c r="F3" s="76">
        <v>100</v>
      </c>
      <c r="G3" s="203" t="s">
        <v>63</v>
      </c>
      <c r="H3" s="77" t="s">
        <v>8</v>
      </c>
      <c r="I3" s="19"/>
    </row>
    <row r="4" spans="1:9" x14ac:dyDescent="0.2">
      <c r="A4" s="21">
        <v>2</v>
      </c>
      <c r="B4" s="200" t="s">
        <v>46</v>
      </c>
      <c r="C4" s="75">
        <v>9913521.1199999992</v>
      </c>
      <c r="D4" s="76">
        <v>6918804</v>
      </c>
      <c r="E4" s="75">
        <v>1.4328373979086557</v>
      </c>
      <c r="F4" s="76">
        <v>1</v>
      </c>
      <c r="G4" s="200" t="s">
        <v>64</v>
      </c>
      <c r="H4" s="77" t="s">
        <v>2</v>
      </c>
      <c r="I4" s="19"/>
    </row>
    <row r="5" spans="1:9" ht="14.25" customHeight="1" x14ac:dyDescent="0.2">
      <c r="A5" s="21">
        <v>3</v>
      </c>
      <c r="B5" s="200" t="s">
        <v>47</v>
      </c>
      <c r="C5" s="75">
        <v>7679095.9900000002</v>
      </c>
      <c r="D5" s="76">
        <v>2094</v>
      </c>
      <c r="E5" s="75">
        <v>3667.1900620821398</v>
      </c>
      <c r="F5" s="76">
        <v>1000</v>
      </c>
      <c r="G5" s="204" t="s">
        <v>65</v>
      </c>
      <c r="H5" s="77" t="s">
        <v>1</v>
      </c>
      <c r="I5" s="19"/>
    </row>
    <row r="6" spans="1:9" x14ac:dyDescent="0.2">
      <c r="A6" s="21">
        <v>4</v>
      </c>
      <c r="B6" s="200" t="s">
        <v>48</v>
      </c>
      <c r="C6" s="75">
        <v>6149932.3600000003</v>
      </c>
      <c r="D6" s="76">
        <v>1553</v>
      </c>
      <c r="E6" s="75">
        <v>3960.0337153895689</v>
      </c>
      <c r="F6" s="76">
        <v>1000</v>
      </c>
      <c r="G6" s="200" t="s">
        <v>64</v>
      </c>
      <c r="H6" s="77" t="s">
        <v>2</v>
      </c>
      <c r="I6" s="19"/>
    </row>
    <row r="7" spans="1:9" ht="14.25" customHeight="1" x14ac:dyDescent="0.2">
      <c r="A7" s="21">
        <v>5</v>
      </c>
      <c r="B7" s="200" t="s">
        <v>49</v>
      </c>
      <c r="C7" s="75">
        <v>5059374.4301000005</v>
      </c>
      <c r="D7" s="76">
        <v>3571</v>
      </c>
      <c r="E7" s="75">
        <v>1416.7948558106975</v>
      </c>
      <c r="F7" s="76">
        <v>1000</v>
      </c>
      <c r="G7" s="200" t="s">
        <v>66</v>
      </c>
      <c r="H7" s="77" t="s">
        <v>9</v>
      </c>
      <c r="I7" s="19"/>
    </row>
    <row r="8" spans="1:9" x14ac:dyDescent="0.2">
      <c r="A8" s="21">
        <v>6</v>
      </c>
      <c r="B8" s="200" t="s">
        <v>50</v>
      </c>
      <c r="C8" s="75">
        <v>4916076.4400000004</v>
      </c>
      <c r="D8" s="76">
        <v>4197</v>
      </c>
      <c r="E8" s="75">
        <v>1171.3310555158448</v>
      </c>
      <c r="F8" s="76">
        <v>1000</v>
      </c>
      <c r="G8" s="203" t="s">
        <v>63</v>
      </c>
      <c r="H8" s="77" t="s">
        <v>8</v>
      </c>
      <c r="I8" s="19"/>
    </row>
    <row r="9" spans="1:9" x14ac:dyDescent="0.2">
      <c r="A9" s="21">
        <v>7</v>
      </c>
      <c r="B9" s="200" t="s">
        <v>51</v>
      </c>
      <c r="C9" s="75">
        <v>4310062.51</v>
      </c>
      <c r="D9" s="76">
        <v>1256</v>
      </c>
      <c r="E9" s="75">
        <v>3431.5784315286623</v>
      </c>
      <c r="F9" s="76">
        <v>1000</v>
      </c>
      <c r="G9" s="205" t="s">
        <v>67</v>
      </c>
      <c r="H9" s="77" t="s">
        <v>4</v>
      </c>
      <c r="I9" s="19"/>
    </row>
    <row r="10" spans="1:9" x14ac:dyDescent="0.2">
      <c r="A10" s="21">
        <v>8</v>
      </c>
      <c r="B10" s="200" t="s">
        <v>52</v>
      </c>
      <c r="C10" s="75">
        <v>3461403.63</v>
      </c>
      <c r="D10" s="76">
        <v>678</v>
      </c>
      <c r="E10" s="75">
        <v>5105.3150884955749</v>
      </c>
      <c r="F10" s="76">
        <v>1000</v>
      </c>
      <c r="G10" s="205" t="s">
        <v>67</v>
      </c>
      <c r="H10" s="77" t="s">
        <v>4</v>
      </c>
      <c r="I10" s="19"/>
    </row>
    <row r="11" spans="1:9" x14ac:dyDescent="0.2">
      <c r="A11" s="21">
        <v>9</v>
      </c>
      <c r="B11" s="200" t="s">
        <v>53</v>
      </c>
      <c r="C11" s="75">
        <v>2357795.7599999998</v>
      </c>
      <c r="D11" s="76">
        <v>10054</v>
      </c>
      <c r="E11" s="75">
        <v>234.51320469464886</v>
      </c>
      <c r="F11" s="76">
        <v>100</v>
      </c>
      <c r="G11" s="203" t="s">
        <v>63</v>
      </c>
      <c r="H11" s="77" t="s">
        <v>8</v>
      </c>
      <c r="I11" s="19"/>
    </row>
    <row r="12" spans="1:9" x14ac:dyDescent="0.2">
      <c r="A12" s="21">
        <v>10</v>
      </c>
      <c r="B12" s="200" t="s">
        <v>54</v>
      </c>
      <c r="C12" s="75">
        <v>1744877.48</v>
      </c>
      <c r="D12" s="76">
        <v>1372</v>
      </c>
      <c r="E12" s="75">
        <v>1271.7765889212828</v>
      </c>
      <c r="F12" s="76">
        <v>1000</v>
      </c>
      <c r="G12" s="206" t="s">
        <v>69</v>
      </c>
      <c r="H12" s="77" t="s">
        <v>10</v>
      </c>
      <c r="I12" s="19"/>
    </row>
    <row r="13" spans="1:9" x14ac:dyDescent="0.2">
      <c r="A13" s="21">
        <v>11</v>
      </c>
      <c r="B13" s="200" t="s">
        <v>55</v>
      </c>
      <c r="C13" s="75">
        <v>1722152.26</v>
      </c>
      <c r="D13" s="76">
        <v>26281</v>
      </c>
      <c r="E13" s="75">
        <v>65.528414443894832</v>
      </c>
      <c r="F13" s="76">
        <v>100</v>
      </c>
      <c r="G13" s="200" t="s">
        <v>68</v>
      </c>
      <c r="H13" s="77" t="s">
        <v>11</v>
      </c>
      <c r="I13" s="19"/>
    </row>
    <row r="14" spans="1:9" x14ac:dyDescent="0.2">
      <c r="A14" s="21">
        <v>12</v>
      </c>
      <c r="B14" s="200" t="s">
        <v>56</v>
      </c>
      <c r="C14" s="75">
        <v>1671617.54</v>
      </c>
      <c r="D14" s="76">
        <v>578</v>
      </c>
      <c r="E14" s="75">
        <v>2892.071868512111</v>
      </c>
      <c r="F14" s="76">
        <v>1000</v>
      </c>
      <c r="G14" s="204" t="s">
        <v>65</v>
      </c>
      <c r="H14" s="77" t="s">
        <v>1</v>
      </c>
      <c r="I14" s="19"/>
    </row>
    <row r="15" spans="1:9" x14ac:dyDescent="0.2">
      <c r="A15" s="21">
        <v>13</v>
      </c>
      <c r="B15" s="200" t="s">
        <v>57</v>
      </c>
      <c r="C15" s="75">
        <v>1273821.2</v>
      </c>
      <c r="D15" s="76">
        <v>1778</v>
      </c>
      <c r="E15" s="75">
        <v>716.43487064116982</v>
      </c>
      <c r="F15" s="76">
        <v>1000</v>
      </c>
      <c r="G15" s="204" t="s">
        <v>65</v>
      </c>
      <c r="H15" s="77" t="s">
        <v>1</v>
      </c>
      <c r="I15" s="19"/>
    </row>
    <row r="16" spans="1:9" x14ac:dyDescent="0.2">
      <c r="A16" s="21">
        <v>14</v>
      </c>
      <c r="B16" s="200" t="s">
        <v>58</v>
      </c>
      <c r="C16" s="75">
        <v>1232554.03</v>
      </c>
      <c r="D16" s="76">
        <v>379</v>
      </c>
      <c r="E16" s="75">
        <v>3252.121451187335</v>
      </c>
      <c r="F16" s="76">
        <v>1000</v>
      </c>
      <c r="G16" s="204" t="s">
        <v>65</v>
      </c>
      <c r="H16" s="77" t="s">
        <v>1</v>
      </c>
      <c r="I16" s="19"/>
    </row>
    <row r="17" spans="1:9" x14ac:dyDescent="0.2">
      <c r="A17" s="21">
        <v>15</v>
      </c>
      <c r="B17" s="200" t="s">
        <v>59</v>
      </c>
      <c r="C17" s="75">
        <v>1084129.98</v>
      </c>
      <c r="D17" s="76">
        <v>953</v>
      </c>
      <c r="E17" s="75">
        <v>1137.5970409233998</v>
      </c>
      <c r="F17" s="76">
        <v>1000</v>
      </c>
      <c r="G17" s="206" t="s">
        <v>70</v>
      </c>
      <c r="H17" s="77" t="s">
        <v>0</v>
      </c>
      <c r="I17" s="19"/>
    </row>
    <row r="18" spans="1:9" x14ac:dyDescent="0.2">
      <c r="A18" s="21">
        <v>16</v>
      </c>
      <c r="B18" s="200" t="s">
        <v>60</v>
      </c>
      <c r="C18" s="75">
        <v>760287.99</v>
      </c>
      <c r="D18" s="76">
        <v>7424</v>
      </c>
      <c r="E18" s="75">
        <v>102.40948141163793</v>
      </c>
      <c r="F18" s="76">
        <v>100</v>
      </c>
      <c r="G18" s="206" t="s">
        <v>71</v>
      </c>
      <c r="H18" s="77" t="s">
        <v>7</v>
      </c>
      <c r="I18" s="19"/>
    </row>
    <row r="19" spans="1:9" ht="15" customHeight="1" thickBot="1" x14ac:dyDescent="0.25">
      <c r="A19" s="201" t="s">
        <v>61</v>
      </c>
      <c r="B19" s="202"/>
      <c r="C19" s="89">
        <f>SUM(C3:C18)</f>
        <v>83015364.480100021</v>
      </c>
      <c r="D19" s="90">
        <f>SUM(D3:D18)</f>
        <v>7028227</v>
      </c>
      <c r="E19" s="51" t="s">
        <v>3</v>
      </c>
      <c r="F19" s="51" t="s">
        <v>3</v>
      </c>
      <c r="G19" s="51" t="s">
        <v>3</v>
      </c>
      <c r="H19" s="51" t="s">
        <v>3</v>
      </c>
    </row>
    <row r="20" spans="1:9" ht="15" customHeight="1" x14ac:dyDescent="0.2">
      <c r="A20" s="173" t="s">
        <v>62</v>
      </c>
      <c r="B20" s="173"/>
      <c r="C20" s="173"/>
      <c r="D20" s="173"/>
      <c r="E20" s="173"/>
      <c r="F20" s="173"/>
      <c r="G20" s="173"/>
      <c r="H20" s="173"/>
    </row>
    <row r="21" spans="1:9" ht="15" customHeight="1" thickBot="1" x14ac:dyDescent="0.25">
      <c r="A21" s="172"/>
      <c r="B21" s="172"/>
      <c r="C21" s="172"/>
      <c r="D21" s="172"/>
      <c r="E21" s="172"/>
      <c r="F21" s="172"/>
      <c r="G21" s="172"/>
      <c r="H21" s="172"/>
    </row>
    <row r="23" spans="1:9" x14ac:dyDescent="0.2">
      <c r="B23" s="20" t="s">
        <v>72</v>
      </c>
      <c r="C23" s="23">
        <f>C19-SUM(C3:C16)</f>
        <v>1844417.9699999988</v>
      </c>
      <c r="D23" s="116">
        <f>C23/$C$19</f>
        <v>2.2217790424110376E-2</v>
      </c>
    </row>
    <row r="24" spans="1:9" x14ac:dyDescent="0.2">
      <c r="B24" s="74" t="str">
        <f t="shared" ref="B24:C29" si="0">B3</f>
        <v>КІNТО-Klasychnyi</v>
      </c>
      <c r="C24" s="75">
        <f t="shared" si="0"/>
        <v>29678661.760000002</v>
      </c>
      <c r="D24" s="116">
        <f>C24/$C$19</f>
        <v>0.35750805824763204</v>
      </c>
      <c r="H24" s="19"/>
    </row>
    <row r="25" spans="1:9" x14ac:dyDescent="0.2">
      <c r="B25" s="74" t="str">
        <f t="shared" si="0"/>
        <v>OTP Fond Aktsii</v>
      </c>
      <c r="C25" s="75">
        <f t="shared" si="0"/>
        <v>9913521.1199999992</v>
      </c>
      <c r="D25" s="116">
        <f t="shared" ref="D25:D33" si="1">C25/$C$19</f>
        <v>0.11941790754139751</v>
      </c>
      <c r="H25" s="19"/>
    </row>
    <row r="26" spans="1:9" x14ac:dyDescent="0.2">
      <c r="B26" s="74" t="str">
        <f t="shared" si="0"/>
        <v>UNIVER.UA/Myhailo Hrushevskyi: Fond Derzhavnykh Paperiv</v>
      </c>
      <c r="C26" s="75">
        <f t="shared" si="0"/>
        <v>7679095.9900000002</v>
      </c>
      <c r="D26" s="116">
        <f t="shared" si="1"/>
        <v>9.2502105340280597E-2</v>
      </c>
      <c r="H26" s="19"/>
    </row>
    <row r="27" spans="1:9" x14ac:dyDescent="0.2">
      <c r="B27" s="74" t="str">
        <f t="shared" si="0"/>
        <v>OTP Klasychnyi'</v>
      </c>
      <c r="C27" s="75">
        <f t="shared" si="0"/>
        <v>6149932.3600000003</v>
      </c>
      <c r="D27" s="116">
        <f t="shared" si="1"/>
        <v>7.4081856997378209E-2</v>
      </c>
      <c r="H27" s="19"/>
    </row>
    <row r="28" spans="1:9" x14ac:dyDescent="0.2">
      <c r="B28" s="74" t="str">
        <f t="shared" si="0"/>
        <v>Sofiivskyi</v>
      </c>
      <c r="C28" s="75">
        <f t="shared" si="0"/>
        <v>5059374.4301000005</v>
      </c>
      <c r="D28" s="116">
        <f t="shared" si="1"/>
        <v>6.0945036642136352E-2</v>
      </c>
      <c r="H28" s="19"/>
    </row>
    <row r="29" spans="1:9" x14ac:dyDescent="0.2">
      <c r="B29" s="74" t="str">
        <f t="shared" si="0"/>
        <v>КІNTO-Ekviti</v>
      </c>
      <c r="C29" s="75">
        <f t="shared" si="0"/>
        <v>4916076.4400000004</v>
      </c>
      <c r="D29" s="116">
        <f t="shared" si="1"/>
        <v>5.9218874370881726E-2</v>
      </c>
      <c r="H29" s="19"/>
    </row>
    <row r="30" spans="1:9" x14ac:dyDescent="0.2">
      <c r="B30" s="74" t="str">
        <f t="shared" ref="B30:C33" si="2">B15</f>
        <v>UNIVER.UA/Iaroslav Mudryi: Fond Aktsii</v>
      </c>
      <c r="C30" s="75">
        <f t="shared" si="2"/>
        <v>1273821.2</v>
      </c>
      <c r="D30" s="116">
        <f t="shared" si="1"/>
        <v>1.5344402906348177E-2</v>
      </c>
      <c r="H30" s="19"/>
    </row>
    <row r="31" spans="1:9" x14ac:dyDescent="0.2">
      <c r="B31" s="74" t="str">
        <f t="shared" si="2"/>
        <v>UNIVER.UA/Taras Shevchenko: Fond Zaoshchadzhen</v>
      </c>
      <c r="C31" s="75">
        <f t="shared" si="2"/>
        <v>1232554.03</v>
      </c>
      <c r="D31" s="116">
        <f t="shared" si="1"/>
        <v>1.4847300107866912E-2</v>
      </c>
      <c r="H31" s="19"/>
    </row>
    <row r="32" spans="1:9" x14ac:dyDescent="0.2">
      <c r="B32" s="74" t="str">
        <f t="shared" si="2"/>
        <v>ТАSK Resurs</v>
      </c>
      <c r="C32" s="75">
        <f t="shared" si="2"/>
        <v>1084129.98</v>
      </c>
      <c r="D32" s="116">
        <f t="shared" si="1"/>
        <v>1.3059389509274292E-2</v>
      </c>
    </row>
    <row r="33" spans="2:4" x14ac:dyDescent="0.2">
      <c r="B33" s="74" t="str">
        <f t="shared" si="2"/>
        <v>Nadbannia</v>
      </c>
      <c r="C33" s="75">
        <f t="shared" si="2"/>
        <v>760287.99</v>
      </c>
      <c r="D33" s="116">
        <f t="shared" si="1"/>
        <v>9.1584009148360963E-3</v>
      </c>
    </row>
  </sheetData>
  <mergeCells count="4">
    <mergeCell ref="A1:H1"/>
    <mergeCell ref="A19:B19"/>
    <mergeCell ref="A21:H21"/>
    <mergeCell ref="A20:H20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1"/>
  <sheetViews>
    <sheetView zoomScale="80" workbookViewId="0">
      <selection activeCell="I4" sqref="I4"/>
    </sheetView>
  </sheetViews>
  <sheetFormatPr defaultRowHeight="14.25" x14ac:dyDescent="0.2"/>
  <cols>
    <col min="1" max="1" width="4.28515625" style="31" customWidth="1"/>
    <col min="2" max="2" width="61.7109375" style="31" bestFit="1" customWidth="1"/>
    <col min="3" max="4" width="14.7109375" style="32" customWidth="1"/>
    <col min="5" max="8" width="12.7109375" style="33" customWidth="1"/>
    <col min="9" max="9" width="16.140625" style="31" bestFit="1" customWidth="1"/>
    <col min="10" max="10" width="18.5703125" style="31" customWidth="1"/>
    <col min="11" max="11" width="20.7109375" style="31" customWidth="1"/>
    <col min="12" max="16384" width="9.140625" style="31"/>
  </cols>
  <sheetData>
    <row r="1" spans="1:11" s="14" customFormat="1" ht="16.5" thickBot="1" x14ac:dyDescent="0.25">
      <c r="A1" s="175" t="s">
        <v>73</v>
      </c>
      <c r="B1" s="175"/>
      <c r="C1" s="175"/>
      <c r="D1" s="175"/>
      <c r="E1" s="175"/>
      <c r="F1" s="175"/>
      <c r="G1" s="175"/>
      <c r="H1" s="175"/>
      <c r="I1" s="175"/>
      <c r="J1" s="92"/>
    </row>
    <row r="2" spans="1:11" s="20" customFormat="1" ht="15.75" customHeight="1" thickBot="1" x14ac:dyDescent="0.25">
      <c r="A2" s="176" t="s">
        <v>37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s="22" customFormat="1" ht="51.75" thickBot="1" x14ac:dyDescent="0.25">
      <c r="A3" s="177"/>
      <c r="B3" s="207" t="s">
        <v>75</v>
      </c>
      <c r="C3" s="208" t="s">
        <v>76</v>
      </c>
      <c r="D3" s="208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8" t="s">
        <v>82</v>
      </c>
      <c r="J3" s="18" t="s">
        <v>83</v>
      </c>
      <c r="K3" s="209" t="s">
        <v>84</v>
      </c>
    </row>
    <row r="4" spans="1:11" s="20" customFormat="1" collapsed="1" x14ac:dyDescent="0.2">
      <c r="A4" s="21">
        <v>1</v>
      </c>
      <c r="B4" s="193" t="s">
        <v>45</v>
      </c>
      <c r="C4" s="129">
        <v>38118</v>
      </c>
      <c r="D4" s="129">
        <v>38182</v>
      </c>
      <c r="E4" s="130">
        <v>-1.9748248441572303E-3</v>
      </c>
      <c r="F4" s="130">
        <v>-1.9325102853690379E-2</v>
      </c>
      <c r="G4" s="130">
        <v>-2.060094188383399E-2</v>
      </c>
      <c r="H4" s="130">
        <v>-1.9039219285677977E-2</v>
      </c>
      <c r="I4" s="130" t="s">
        <v>87</v>
      </c>
      <c r="J4" s="131">
        <v>5.2805336493498087</v>
      </c>
      <c r="K4" s="109">
        <v>0.12684476598404593</v>
      </c>
    </row>
    <row r="5" spans="1:11" s="20" customFormat="1" collapsed="1" x14ac:dyDescent="0.2">
      <c r="A5" s="21">
        <v>2</v>
      </c>
      <c r="B5" s="193" t="s">
        <v>52</v>
      </c>
      <c r="C5" s="129">
        <v>38828</v>
      </c>
      <c r="D5" s="129">
        <v>39028</v>
      </c>
      <c r="E5" s="130">
        <v>9.834121018080344E-3</v>
      </c>
      <c r="F5" s="130">
        <v>1.9834829711196322E-2</v>
      </c>
      <c r="G5" s="130">
        <v>6.1930224557115388E-2</v>
      </c>
      <c r="H5" s="130">
        <v>0.11240663466077949</v>
      </c>
      <c r="I5" s="130">
        <v>0.10538056342486568</v>
      </c>
      <c r="J5" s="131">
        <v>4.1053150884956073</v>
      </c>
      <c r="K5" s="110">
        <v>0.13286413084224091</v>
      </c>
    </row>
    <row r="6" spans="1:11" s="20" customFormat="1" collapsed="1" x14ac:dyDescent="0.2">
      <c r="A6" s="21">
        <v>3</v>
      </c>
      <c r="B6" s="193" t="s">
        <v>56</v>
      </c>
      <c r="C6" s="129">
        <v>38919</v>
      </c>
      <c r="D6" s="129">
        <v>39092</v>
      </c>
      <c r="E6" s="130">
        <v>3.5848965948104272E-3</v>
      </c>
      <c r="F6" s="130">
        <v>9.5695999195533066E-3</v>
      </c>
      <c r="G6" s="130">
        <v>2.6165634498709345E-3</v>
      </c>
      <c r="H6" s="130">
        <v>3.3972915427541661E-2</v>
      </c>
      <c r="I6" s="130">
        <v>3.2387668299608485E-2</v>
      </c>
      <c r="J6" s="131">
        <v>1.8920718685121396</v>
      </c>
      <c r="K6" s="110">
        <v>8.585449891631014E-2</v>
      </c>
    </row>
    <row r="7" spans="1:11" s="20" customFormat="1" collapsed="1" x14ac:dyDescent="0.2">
      <c r="A7" s="21">
        <v>4</v>
      </c>
      <c r="B7" s="193" t="s">
        <v>57</v>
      </c>
      <c r="C7" s="129">
        <v>38919</v>
      </c>
      <c r="D7" s="129">
        <v>39092</v>
      </c>
      <c r="E7" s="130">
        <v>-2.9714354808139665E-2</v>
      </c>
      <c r="F7" s="130">
        <v>-3.5325601910271454E-2</v>
      </c>
      <c r="G7" s="130">
        <v>-0.11920523842596309</v>
      </c>
      <c r="H7" s="130">
        <v>-0.17729761410782163</v>
      </c>
      <c r="I7" s="130">
        <v>-0.17549489637617388</v>
      </c>
      <c r="J7" s="131">
        <v>-0.28356512935880673</v>
      </c>
      <c r="K7" s="110">
        <v>-2.5532352948029691E-2</v>
      </c>
    </row>
    <row r="8" spans="1:11" s="20" customFormat="1" collapsed="1" x14ac:dyDescent="0.2">
      <c r="A8" s="21">
        <v>5</v>
      </c>
      <c r="B8" s="193" t="s">
        <v>48</v>
      </c>
      <c r="C8" s="129">
        <v>39413</v>
      </c>
      <c r="D8" s="129">
        <v>39589</v>
      </c>
      <c r="E8" s="130">
        <v>1.4917893805110216E-2</v>
      </c>
      <c r="F8" s="130">
        <v>2.9370931075171747E-2</v>
      </c>
      <c r="G8" s="130" t="s">
        <v>87</v>
      </c>
      <c r="H8" s="130">
        <v>0.17749488030329208</v>
      </c>
      <c r="I8" s="130">
        <v>0.1624930132506166</v>
      </c>
      <c r="J8" s="131">
        <v>2.9600337153896654</v>
      </c>
      <c r="K8" s="110">
        <v>0.12676101149829178</v>
      </c>
    </row>
    <row r="9" spans="1:11" s="20" customFormat="1" x14ac:dyDescent="0.2">
      <c r="A9" s="21">
        <v>6</v>
      </c>
      <c r="B9" s="193" t="s">
        <v>59</v>
      </c>
      <c r="C9" s="129">
        <v>39429</v>
      </c>
      <c r="D9" s="129">
        <v>39618</v>
      </c>
      <c r="E9" s="130">
        <v>-1.2569848009706952E-3</v>
      </c>
      <c r="F9" s="130">
        <v>2.4416791980532704E-3</v>
      </c>
      <c r="G9" s="130">
        <v>-3.3345346411509103E-2</v>
      </c>
      <c r="H9" s="130">
        <v>-9.7316980201117009E-2</v>
      </c>
      <c r="I9" s="130">
        <v>-7.5401896525934542E-2</v>
      </c>
      <c r="J9" s="131">
        <v>0.1375970409233751</v>
      </c>
      <c r="K9" s="110">
        <v>1.1320810215688759E-2</v>
      </c>
    </row>
    <row r="10" spans="1:11" s="20" customFormat="1" x14ac:dyDescent="0.2">
      <c r="A10" s="21">
        <v>7</v>
      </c>
      <c r="B10" s="193" t="s">
        <v>60</v>
      </c>
      <c r="C10" s="129">
        <v>39560</v>
      </c>
      <c r="D10" s="129">
        <v>39770</v>
      </c>
      <c r="E10" s="130">
        <v>9.0920006565897715E-3</v>
      </c>
      <c r="F10" s="130">
        <v>1.3385735101639984E-2</v>
      </c>
      <c r="G10" s="130">
        <v>7.4816805959915689E-2</v>
      </c>
      <c r="H10" s="130">
        <v>-3.8839550562307479E-2</v>
      </c>
      <c r="I10" s="130" t="s">
        <v>87</v>
      </c>
      <c r="J10" s="131">
        <v>2.409481411630443E-2</v>
      </c>
      <c r="K10" s="110">
        <v>2.159808352445447E-3</v>
      </c>
    </row>
    <row r="11" spans="1:11" s="20" customFormat="1" x14ac:dyDescent="0.2">
      <c r="A11" s="21">
        <v>8</v>
      </c>
      <c r="B11" s="193" t="s">
        <v>50</v>
      </c>
      <c r="C11" s="129">
        <v>39884</v>
      </c>
      <c r="D11" s="129">
        <v>40001</v>
      </c>
      <c r="E11" s="130">
        <v>-9.5847086945599624E-4</v>
      </c>
      <c r="F11" s="130">
        <v>-6.2708433374971673E-2</v>
      </c>
      <c r="G11" s="130">
        <v>-7.7718425729399132E-2</v>
      </c>
      <c r="H11" s="130">
        <v>-0.11622699505077727</v>
      </c>
      <c r="I11" s="130">
        <v>-8.9003159717070957E-2</v>
      </c>
      <c r="J11" s="131">
        <v>0.17133105551569794</v>
      </c>
      <c r="K11" s="110">
        <v>1.531797294195103E-2</v>
      </c>
    </row>
    <row r="12" spans="1:11" s="20" customFormat="1" x14ac:dyDescent="0.2">
      <c r="A12" s="21">
        <v>9</v>
      </c>
      <c r="B12" s="193" t="s">
        <v>55</v>
      </c>
      <c r="C12" s="129">
        <v>40031</v>
      </c>
      <c r="D12" s="129">
        <v>40129</v>
      </c>
      <c r="E12" s="130">
        <v>-8.4329232447535318E-3</v>
      </c>
      <c r="F12" s="130">
        <v>-3.115037872784665E-2</v>
      </c>
      <c r="G12" s="130" t="s">
        <v>87</v>
      </c>
      <c r="H12" s="130" t="s">
        <v>87</v>
      </c>
      <c r="I12" s="130">
        <v>-8.5055390270493803E-2</v>
      </c>
      <c r="J12" s="131">
        <v>-0.3447158555610601</v>
      </c>
      <c r="K12" s="110">
        <v>-4.1177916099995215E-2</v>
      </c>
    </row>
    <row r="13" spans="1:11" s="20" customFormat="1" x14ac:dyDescent="0.2">
      <c r="A13" s="21">
        <v>10</v>
      </c>
      <c r="B13" s="193" t="s">
        <v>46</v>
      </c>
      <c r="C13" s="129">
        <v>40253</v>
      </c>
      <c r="D13" s="129">
        <v>40366</v>
      </c>
      <c r="E13" s="130">
        <v>-1.5560830815819493E-3</v>
      </c>
      <c r="F13" s="130">
        <v>-1.7345599395440225E-2</v>
      </c>
      <c r="G13" s="130" t="s">
        <v>87</v>
      </c>
      <c r="H13" s="130">
        <v>1.0937753840658537E-3</v>
      </c>
      <c r="I13" s="130">
        <v>2.3943148665927616E-2</v>
      </c>
      <c r="J13" s="131">
        <v>0.43283739790862685</v>
      </c>
      <c r="K13" s="110">
        <v>3.8991155686267653E-2</v>
      </c>
    </row>
    <row r="14" spans="1:11" s="20" customFormat="1" x14ac:dyDescent="0.2">
      <c r="A14" s="21">
        <v>11</v>
      </c>
      <c r="B14" s="193" t="s">
        <v>49</v>
      </c>
      <c r="C14" s="129">
        <v>40114</v>
      </c>
      <c r="D14" s="129">
        <v>40401</v>
      </c>
      <c r="E14" s="130">
        <v>5.1952230156231405E-3</v>
      </c>
      <c r="F14" s="130">
        <v>5.5443368290089001E-3</v>
      </c>
      <c r="G14" s="130">
        <v>-4.8481887523421641E-4</v>
      </c>
      <c r="H14" s="130">
        <v>-0.16930553773828161</v>
      </c>
      <c r="I14" s="130">
        <v>-0.16599906250991181</v>
      </c>
      <c r="J14" s="131">
        <v>0.4167948558107013</v>
      </c>
      <c r="K14" s="110">
        <v>3.8143988162421483E-2</v>
      </c>
    </row>
    <row r="15" spans="1:11" s="20" customFormat="1" collapsed="1" x14ac:dyDescent="0.2">
      <c r="A15" s="21">
        <v>12</v>
      </c>
      <c r="B15" s="193" t="s">
        <v>51</v>
      </c>
      <c r="C15" s="129">
        <v>40226</v>
      </c>
      <c r="D15" s="129">
        <v>40430</v>
      </c>
      <c r="E15" s="130">
        <v>-1.4565317593003835E-3</v>
      </c>
      <c r="F15" s="130">
        <v>1.4446091246573589E-2</v>
      </c>
      <c r="G15" s="130">
        <v>2.1743117834355452E-2</v>
      </c>
      <c r="H15" s="130">
        <v>3.9332389916152621E-2</v>
      </c>
      <c r="I15" s="130">
        <v>4.1425817685989186E-2</v>
      </c>
      <c r="J15" s="131">
        <v>2.4315784315287008</v>
      </c>
      <c r="K15" s="110">
        <v>0.14296528965607291</v>
      </c>
    </row>
    <row r="16" spans="1:11" s="20" customFormat="1" collapsed="1" x14ac:dyDescent="0.2">
      <c r="A16" s="21">
        <v>13</v>
      </c>
      <c r="B16" s="193" t="s">
        <v>58</v>
      </c>
      <c r="C16" s="129">
        <v>40427</v>
      </c>
      <c r="D16" s="129">
        <v>40543</v>
      </c>
      <c r="E16" s="130">
        <v>2.2146128494969108E-2</v>
      </c>
      <c r="F16" s="130">
        <v>3.1891241538744453E-2</v>
      </c>
      <c r="G16" s="130">
        <v>7.4200748189657606E-2</v>
      </c>
      <c r="H16" s="130">
        <v>0.15789929658962065</v>
      </c>
      <c r="I16" s="130">
        <v>0.14694448277410777</v>
      </c>
      <c r="J16" s="131">
        <v>2.2521214511873642</v>
      </c>
      <c r="K16" s="110">
        <v>0.14138434002491862</v>
      </c>
    </row>
    <row r="17" spans="1:12" s="20" customFormat="1" collapsed="1" x14ac:dyDescent="0.2">
      <c r="A17" s="21">
        <v>14</v>
      </c>
      <c r="B17" s="193" t="s">
        <v>54</v>
      </c>
      <c r="C17" s="129">
        <v>40444</v>
      </c>
      <c r="D17" s="129">
        <v>40638</v>
      </c>
      <c r="E17" s="130">
        <v>-1.5598901786147867E-2</v>
      </c>
      <c r="F17" s="130">
        <v>9.631899575944125E-3</v>
      </c>
      <c r="G17" s="130">
        <v>-2.9419510787861647E-2</v>
      </c>
      <c r="H17" s="130">
        <v>-7.2288800864163338E-2</v>
      </c>
      <c r="I17" s="130">
        <v>-6.134836619930828E-2</v>
      </c>
      <c r="J17" s="131">
        <v>0.27177658892127887</v>
      </c>
      <c r="K17" s="110">
        <v>2.815859701104606E-2</v>
      </c>
    </row>
    <row r="18" spans="1:12" s="20" customFormat="1" x14ac:dyDescent="0.2">
      <c r="A18" s="21">
        <v>15</v>
      </c>
      <c r="B18" s="193" t="s">
        <v>47</v>
      </c>
      <c r="C18" s="129">
        <v>40427</v>
      </c>
      <c r="D18" s="129">
        <v>40708</v>
      </c>
      <c r="E18" s="130">
        <v>5.8210309854782594E-3</v>
      </c>
      <c r="F18" s="130">
        <v>2.4963837441427605E-2</v>
      </c>
      <c r="G18" s="130">
        <v>4.7963915970562265E-2</v>
      </c>
      <c r="H18" s="130">
        <v>0.12689613944020395</v>
      </c>
      <c r="I18" s="130">
        <v>0.11701077734972154</v>
      </c>
      <c r="J18" s="131">
        <v>2.6671900620822639</v>
      </c>
      <c r="K18" s="110">
        <v>0.16589850031639042</v>
      </c>
    </row>
    <row r="19" spans="1:12" s="20" customFormat="1" x14ac:dyDescent="0.2">
      <c r="A19" s="21">
        <v>16</v>
      </c>
      <c r="B19" s="193" t="s">
        <v>53</v>
      </c>
      <c r="C19" s="129">
        <v>41026</v>
      </c>
      <c r="D19" s="129">
        <v>41242</v>
      </c>
      <c r="E19" s="130">
        <v>-2.0096444100726307E-2</v>
      </c>
      <c r="F19" s="130">
        <v>-5.6577244260221926E-3</v>
      </c>
      <c r="G19" s="130">
        <v>6.7092078902342145E-4</v>
      </c>
      <c r="H19" s="130">
        <v>2.7026763383052987E-2</v>
      </c>
      <c r="I19" s="130">
        <v>3.0798596607885642E-2</v>
      </c>
      <c r="J19" s="131">
        <v>1.3451320469464609</v>
      </c>
      <c r="K19" s="110">
        <v>0.12943269103556143</v>
      </c>
    </row>
    <row r="20" spans="1:12" s="20" customFormat="1" ht="15.75" thickBot="1" x14ac:dyDescent="0.25">
      <c r="A20" s="128"/>
      <c r="B20" s="210" t="s">
        <v>86</v>
      </c>
      <c r="C20" s="132" t="s">
        <v>3</v>
      </c>
      <c r="D20" s="132" t="s">
        <v>3</v>
      </c>
      <c r="E20" s="133">
        <f>AVERAGE(E4:E19)</f>
        <v>-6.5338904528577241E-4</v>
      </c>
      <c r="F20" s="133">
        <f>AVERAGE(F4:F19)</f>
        <v>-6.5204119068307947E-4</v>
      </c>
      <c r="G20" s="133">
        <f>AVERAGE(G4:G19)</f>
        <v>2.436934335922753E-4</v>
      </c>
      <c r="H20" s="133">
        <f>AVERAGE(H4:H19)</f>
        <v>-9.461268470291347E-4</v>
      </c>
      <c r="I20" s="133">
        <f>AVERAGE(I4:I19)</f>
        <v>5.7723546141637467E-4</v>
      </c>
      <c r="J20" s="132" t="s">
        <v>3</v>
      </c>
      <c r="K20" s="133">
        <f>AVERAGE(K4:K19)</f>
        <v>6.9961705724726736E-2</v>
      </c>
      <c r="L20" s="134"/>
    </row>
    <row r="21" spans="1:12" s="20" customFormat="1" x14ac:dyDescent="0.2">
      <c r="A21" s="179" t="s">
        <v>85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spans="1:12" s="20" customFormat="1" ht="15" collapsed="1" thickBot="1" x14ac:dyDescent="0.25">
      <c r="A22" s="174"/>
      <c r="B22" s="174"/>
      <c r="C22" s="174"/>
      <c r="D22" s="174"/>
      <c r="E22" s="174"/>
      <c r="F22" s="174"/>
      <c r="G22" s="174"/>
      <c r="H22" s="174"/>
      <c r="I22" s="143"/>
      <c r="J22" s="143"/>
      <c r="K22" s="143"/>
    </row>
    <row r="23" spans="1:12" s="20" customFormat="1" collapsed="1" x14ac:dyDescent="0.2">
      <c r="E23" s="99"/>
      <c r="J23" s="19"/>
    </row>
    <row r="24" spans="1:12" s="20" customFormat="1" collapsed="1" x14ac:dyDescent="0.2">
      <c r="E24" s="100"/>
      <c r="J24" s="19"/>
    </row>
    <row r="25" spans="1:12" s="20" customFormat="1" x14ac:dyDescent="0.2">
      <c r="E25" s="99"/>
      <c r="F25" s="99"/>
      <c r="J25" s="19"/>
    </row>
    <row r="26" spans="1:12" s="20" customFormat="1" collapsed="1" x14ac:dyDescent="0.2">
      <c r="E26" s="100"/>
      <c r="I26" s="100"/>
      <c r="J26" s="19"/>
    </row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x14ac:dyDescent="0.2"/>
    <row r="41" spans="3:8" s="20" customFormat="1" x14ac:dyDescent="0.2"/>
    <row r="42" spans="3:8" s="28" customFormat="1" x14ac:dyDescent="0.2">
      <c r="C42" s="29"/>
      <c r="D42" s="29"/>
      <c r="E42" s="30"/>
      <c r="F42" s="30"/>
      <c r="G42" s="30"/>
      <c r="H42" s="30"/>
    </row>
    <row r="43" spans="3:8" s="28" customFormat="1" x14ac:dyDescent="0.2">
      <c r="C43" s="29"/>
      <c r="D43" s="29"/>
      <c r="E43" s="30"/>
      <c r="F43" s="30"/>
      <c r="G43" s="30"/>
      <c r="H43" s="30"/>
    </row>
    <row r="44" spans="3:8" s="28" customFormat="1" x14ac:dyDescent="0.2">
      <c r="C44" s="29"/>
      <c r="D44" s="29"/>
      <c r="E44" s="30"/>
      <c r="F44" s="30"/>
      <c r="G44" s="30"/>
      <c r="H44" s="30"/>
    </row>
    <row r="45" spans="3:8" s="28" customFormat="1" x14ac:dyDescent="0.2">
      <c r="C45" s="29"/>
      <c r="D45" s="29"/>
      <c r="E45" s="30"/>
      <c r="F45" s="30"/>
      <c r="G45" s="30"/>
      <c r="H45" s="30"/>
    </row>
    <row r="46" spans="3:8" s="28" customFormat="1" x14ac:dyDescent="0.2">
      <c r="C46" s="29"/>
      <c r="D46" s="29"/>
      <c r="E46" s="30"/>
      <c r="F46" s="30"/>
      <c r="G46" s="30"/>
      <c r="H46" s="30"/>
    </row>
    <row r="47" spans="3:8" s="28" customFormat="1" x14ac:dyDescent="0.2">
      <c r="C47" s="29"/>
      <c r="D47" s="29"/>
      <c r="E47" s="30"/>
      <c r="F47" s="30"/>
      <c r="G47" s="30"/>
      <c r="H47" s="30"/>
    </row>
    <row r="48" spans="3:8" s="28" customFormat="1" x14ac:dyDescent="0.2">
      <c r="C48" s="29"/>
      <c r="D48" s="29"/>
      <c r="E48" s="30"/>
      <c r="F48" s="30"/>
      <c r="G48" s="30"/>
      <c r="H48" s="30"/>
    </row>
    <row r="49" spans="3:8" s="28" customFormat="1" x14ac:dyDescent="0.2">
      <c r="C49" s="29"/>
      <c r="D49" s="29"/>
      <c r="E49" s="30"/>
      <c r="F49" s="30"/>
      <c r="G49" s="30"/>
      <c r="H49" s="30"/>
    </row>
    <row r="50" spans="3:8" s="28" customFormat="1" x14ac:dyDescent="0.2">
      <c r="C50" s="29"/>
      <c r="D50" s="29"/>
      <c r="E50" s="30"/>
      <c r="F50" s="30"/>
      <c r="G50" s="30"/>
      <c r="H50" s="30"/>
    </row>
    <row r="51" spans="3:8" s="28" customFormat="1" x14ac:dyDescent="0.2">
      <c r="C51" s="29"/>
      <c r="D51" s="29"/>
      <c r="E51" s="30"/>
      <c r="F51" s="30"/>
      <c r="G51" s="30"/>
      <c r="H51" s="30"/>
    </row>
    <row r="52" spans="3:8" s="28" customFormat="1" x14ac:dyDescent="0.2">
      <c r="C52" s="29"/>
      <c r="D52" s="29"/>
      <c r="E52" s="30"/>
      <c r="F52" s="30"/>
      <c r="G52" s="30"/>
      <c r="H52" s="30"/>
    </row>
    <row r="53" spans="3:8" s="28" customFormat="1" x14ac:dyDescent="0.2">
      <c r="C53" s="29"/>
      <c r="D53" s="29"/>
      <c r="E53" s="30"/>
      <c r="F53" s="30"/>
      <c r="G53" s="30"/>
      <c r="H53" s="30"/>
    </row>
    <row r="54" spans="3:8" s="28" customFormat="1" x14ac:dyDescent="0.2">
      <c r="C54" s="29"/>
      <c r="D54" s="29"/>
      <c r="E54" s="30"/>
      <c r="F54" s="30"/>
      <c r="G54" s="30"/>
      <c r="H54" s="30"/>
    </row>
    <row r="55" spans="3:8" s="28" customFormat="1" x14ac:dyDescent="0.2">
      <c r="C55" s="29"/>
      <c r="D55" s="29"/>
      <c r="E55" s="30"/>
      <c r="F55" s="30"/>
      <c r="G55" s="30"/>
      <c r="H55" s="30"/>
    </row>
    <row r="56" spans="3:8" s="28" customFormat="1" x14ac:dyDescent="0.2">
      <c r="C56" s="29"/>
      <c r="D56" s="29"/>
      <c r="E56" s="30"/>
      <c r="F56" s="30"/>
      <c r="G56" s="30"/>
      <c r="H56" s="30"/>
    </row>
    <row r="57" spans="3:8" s="28" customFormat="1" x14ac:dyDescent="0.2">
      <c r="C57" s="29"/>
      <c r="D57" s="29"/>
      <c r="E57" s="30"/>
      <c r="F57" s="30"/>
      <c r="G57" s="30"/>
      <c r="H57" s="30"/>
    </row>
    <row r="58" spans="3:8" s="28" customFormat="1" x14ac:dyDescent="0.2">
      <c r="C58" s="29"/>
      <c r="D58" s="29"/>
      <c r="E58" s="30"/>
      <c r="F58" s="30"/>
      <c r="G58" s="30"/>
      <c r="H58" s="30"/>
    </row>
    <row r="59" spans="3:8" s="28" customFormat="1" x14ac:dyDescent="0.2">
      <c r="C59" s="29"/>
      <c r="D59" s="29"/>
      <c r="E59" s="30"/>
      <c r="F59" s="30"/>
      <c r="G59" s="30"/>
      <c r="H59" s="30"/>
    </row>
    <row r="60" spans="3:8" s="28" customFormat="1" x14ac:dyDescent="0.2">
      <c r="C60" s="29"/>
      <c r="D60" s="29"/>
      <c r="E60" s="30"/>
      <c r="F60" s="30"/>
      <c r="G60" s="30"/>
      <c r="H60" s="30"/>
    </row>
    <row r="61" spans="3:8" s="28" customFormat="1" x14ac:dyDescent="0.2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9"/>
  <sheetViews>
    <sheetView zoomScale="70" zoomScaleNormal="70" workbookViewId="0">
      <selection activeCell="B73" sqref="B73"/>
    </sheetView>
  </sheetViews>
  <sheetFormatPr defaultRowHeight="14.25" x14ac:dyDescent="0.2"/>
  <cols>
    <col min="1" max="1" width="3.85546875" style="28" customWidth="1"/>
    <col min="2" max="2" width="61.85546875" style="28" bestFit="1" customWidth="1"/>
    <col min="3" max="3" width="24.7109375" style="28" customWidth="1"/>
    <col min="4" max="4" width="24.7109375" style="39" customWidth="1"/>
    <col min="5" max="7" width="24.7109375" style="28" customWidth="1"/>
    <col min="8" max="16384" width="9.140625" style="28"/>
  </cols>
  <sheetData>
    <row r="1" spans="1:8" ht="16.5" thickBot="1" x14ac:dyDescent="0.25">
      <c r="A1" s="175" t="s">
        <v>89</v>
      </c>
      <c r="B1" s="175"/>
      <c r="C1" s="175"/>
      <c r="D1" s="175"/>
      <c r="E1" s="175"/>
      <c r="F1" s="175"/>
      <c r="G1" s="175"/>
    </row>
    <row r="2" spans="1:8" ht="15.75" customHeight="1" thickBot="1" x14ac:dyDescent="0.25">
      <c r="A2" s="212" t="s">
        <v>90</v>
      </c>
      <c r="B2" s="81"/>
      <c r="C2" s="213" t="s">
        <v>91</v>
      </c>
      <c r="D2" s="214"/>
      <c r="E2" s="213" t="s">
        <v>92</v>
      </c>
      <c r="F2" s="214"/>
      <c r="G2" s="82"/>
    </row>
    <row r="3" spans="1:8" ht="45.75" thickBot="1" x14ac:dyDescent="0.25">
      <c r="A3" s="215"/>
      <c r="B3" s="216" t="s">
        <v>75</v>
      </c>
      <c r="C3" s="96" t="s">
        <v>93</v>
      </c>
      <c r="D3" s="96" t="s">
        <v>94</v>
      </c>
      <c r="E3" s="96" t="s">
        <v>95</v>
      </c>
      <c r="F3" s="96" t="s">
        <v>94</v>
      </c>
      <c r="G3" s="18" t="s">
        <v>96</v>
      </c>
    </row>
    <row r="4" spans="1:8" ht="15" customHeight="1" x14ac:dyDescent="0.2">
      <c r="A4" s="21">
        <v>1</v>
      </c>
      <c r="B4" s="211" t="s">
        <v>45</v>
      </c>
      <c r="C4" s="36">
        <v>-23.485549999997019</v>
      </c>
      <c r="D4" s="87">
        <v>-7.9070209149794367E-4</v>
      </c>
      <c r="E4" s="37">
        <v>56</v>
      </c>
      <c r="F4" s="87">
        <v>1.1864658149537066E-3</v>
      </c>
      <c r="G4" s="38">
        <v>35.340699486677245</v>
      </c>
      <c r="H4" s="48"/>
    </row>
    <row r="5" spans="1:8" ht="14.25" customHeight="1" x14ac:dyDescent="0.2">
      <c r="A5" s="21">
        <v>2</v>
      </c>
      <c r="B5" s="211" t="s">
        <v>54</v>
      </c>
      <c r="C5" s="36">
        <v>0.77296999999997207</v>
      </c>
      <c r="D5" s="87">
        <v>4.4319018474413101E-4</v>
      </c>
      <c r="E5" s="37">
        <v>22</v>
      </c>
      <c r="F5" s="87">
        <v>1.6296296296296295E-2</v>
      </c>
      <c r="G5" s="38">
        <v>28.546115185940728</v>
      </c>
      <c r="H5" s="48"/>
    </row>
    <row r="6" spans="1:8" x14ac:dyDescent="0.2">
      <c r="A6" s="21">
        <v>3</v>
      </c>
      <c r="B6" s="211" t="s">
        <v>47</v>
      </c>
      <c r="C6" s="36">
        <v>44.441560000000514</v>
      </c>
      <c r="D6" s="87">
        <v>5.8210309854195346E-3</v>
      </c>
      <c r="E6" s="37">
        <v>0</v>
      </c>
      <c r="F6" s="87">
        <v>0</v>
      </c>
      <c r="G6" s="38">
        <v>0</v>
      </c>
    </row>
    <row r="7" spans="1:8" x14ac:dyDescent="0.2">
      <c r="A7" s="21">
        <v>4</v>
      </c>
      <c r="B7" s="211" t="s">
        <v>52</v>
      </c>
      <c r="C7" s="36">
        <v>33.708370000000109</v>
      </c>
      <c r="D7" s="87">
        <v>9.8341210180977745E-3</v>
      </c>
      <c r="E7" s="37">
        <v>0</v>
      </c>
      <c r="F7" s="87">
        <v>0</v>
      </c>
      <c r="G7" s="38">
        <v>0</v>
      </c>
    </row>
    <row r="8" spans="1:8" x14ac:dyDescent="0.2">
      <c r="A8" s="21">
        <v>5</v>
      </c>
      <c r="B8" s="211" t="s">
        <v>58</v>
      </c>
      <c r="C8" s="36">
        <v>26.704890000000127</v>
      </c>
      <c r="D8" s="87">
        <v>2.2146128494979173E-2</v>
      </c>
      <c r="E8" s="37">
        <v>0</v>
      </c>
      <c r="F8" s="87">
        <v>0</v>
      </c>
      <c r="G8" s="38">
        <v>0</v>
      </c>
    </row>
    <row r="9" spans="1:8" x14ac:dyDescent="0.2">
      <c r="A9" s="21">
        <v>6</v>
      </c>
      <c r="B9" s="211" t="s">
        <v>49</v>
      </c>
      <c r="C9" s="36">
        <v>26.148730000000445</v>
      </c>
      <c r="D9" s="87">
        <v>5.1952230156261268E-3</v>
      </c>
      <c r="E9" s="37">
        <v>0</v>
      </c>
      <c r="F9" s="87">
        <v>0</v>
      </c>
      <c r="G9" s="38">
        <v>0</v>
      </c>
    </row>
    <row r="10" spans="1:8" x14ac:dyDescent="0.2">
      <c r="A10" s="21">
        <v>7</v>
      </c>
      <c r="B10" s="211" t="s">
        <v>56</v>
      </c>
      <c r="C10" s="36">
        <v>5.9711699999999261</v>
      </c>
      <c r="D10" s="87">
        <v>3.5848965948275841E-3</v>
      </c>
      <c r="E10" s="37">
        <v>0</v>
      </c>
      <c r="F10" s="87">
        <v>0</v>
      </c>
      <c r="G10" s="38">
        <v>0</v>
      </c>
    </row>
    <row r="11" spans="1:8" x14ac:dyDescent="0.2">
      <c r="A11" s="21">
        <v>8</v>
      </c>
      <c r="B11" s="211" t="s">
        <v>59</v>
      </c>
      <c r="C11" s="36">
        <v>-1.3644499999999533</v>
      </c>
      <c r="D11" s="87">
        <v>-1.2569848009261119E-3</v>
      </c>
      <c r="E11" s="37">
        <v>0</v>
      </c>
      <c r="F11" s="87">
        <v>0</v>
      </c>
      <c r="G11" s="38">
        <v>0</v>
      </c>
    </row>
    <row r="12" spans="1:8" x14ac:dyDescent="0.2">
      <c r="A12" s="21">
        <v>9</v>
      </c>
      <c r="B12" s="211" t="s">
        <v>51</v>
      </c>
      <c r="C12" s="36">
        <v>-6.2869000000003732</v>
      </c>
      <c r="D12" s="87">
        <v>-1.456531759323065E-3</v>
      </c>
      <c r="E12" s="37">
        <v>0</v>
      </c>
      <c r="F12" s="87">
        <v>0</v>
      </c>
      <c r="G12" s="38">
        <v>0</v>
      </c>
    </row>
    <row r="13" spans="1:8" x14ac:dyDescent="0.2">
      <c r="A13" s="21">
        <v>10</v>
      </c>
      <c r="B13" s="211" t="s">
        <v>57</v>
      </c>
      <c r="C13" s="36">
        <v>-39.009929999999933</v>
      </c>
      <c r="D13" s="87">
        <v>-2.9714354808146527E-2</v>
      </c>
      <c r="E13" s="37">
        <v>0</v>
      </c>
      <c r="F13" s="87">
        <v>0</v>
      </c>
      <c r="G13" s="38">
        <v>0</v>
      </c>
    </row>
    <row r="14" spans="1:8" x14ac:dyDescent="0.2">
      <c r="A14" s="21">
        <v>11</v>
      </c>
      <c r="B14" s="211" t="s">
        <v>60</v>
      </c>
      <c r="C14" s="36">
        <v>-3.2984200000000423</v>
      </c>
      <c r="D14" s="87">
        <v>-4.3196420952542128E-3</v>
      </c>
      <c r="E14" s="37">
        <v>-100</v>
      </c>
      <c r="F14" s="87">
        <v>-1.3290802764486975E-2</v>
      </c>
      <c r="G14" s="38">
        <v>-10.161586656034059</v>
      </c>
    </row>
    <row r="15" spans="1:8" x14ac:dyDescent="0.2">
      <c r="A15" s="21">
        <v>12</v>
      </c>
      <c r="B15" s="211" t="s">
        <v>50</v>
      </c>
      <c r="C15" s="36">
        <v>-15.268529999999329</v>
      </c>
      <c r="D15" s="87">
        <v>-3.0962202183959825E-3</v>
      </c>
      <c r="E15" s="37">
        <v>-9</v>
      </c>
      <c r="F15" s="87">
        <v>-2.1398002853067048E-3</v>
      </c>
      <c r="G15" s="38">
        <v>-10.55209337375172</v>
      </c>
    </row>
    <row r="16" spans="1:8" x14ac:dyDescent="0.2">
      <c r="A16" s="21">
        <v>13</v>
      </c>
      <c r="B16" s="211" t="s">
        <v>55</v>
      </c>
      <c r="C16" s="36">
        <v>-65.003600000000105</v>
      </c>
      <c r="D16" s="87">
        <v>-3.6372653026468603E-2</v>
      </c>
      <c r="E16" s="37">
        <v>-762</v>
      </c>
      <c r="F16" s="87">
        <v>-2.8177347187812004E-2</v>
      </c>
      <c r="G16" s="38">
        <v>-50.004144085202512</v>
      </c>
      <c r="H16" s="48"/>
    </row>
    <row r="17" spans="1:8" x14ac:dyDescent="0.2">
      <c r="A17" s="21">
        <v>14</v>
      </c>
      <c r="B17" s="211" t="s">
        <v>53</v>
      </c>
      <c r="C17" s="36">
        <v>-107.22847000000021</v>
      </c>
      <c r="D17" s="87">
        <v>-4.3499965921227568E-2</v>
      </c>
      <c r="E17" s="37">
        <v>-246</v>
      </c>
      <c r="F17" s="87">
        <v>-2.3883495145631067E-2</v>
      </c>
      <c r="G17" s="38">
        <v>-58.79215332815528</v>
      </c>
    </row>
    <row r="18" spans="1:8" x14ac:dyDescent="0.2">
      <c r="A18" s="21">
        <v>15</v>
      </c>
      <c r="B18" s="211" t="s">
        <v>46</v>
      </c>
      <c r="C18" s="36">
        <v>-107.89324000000022</v>
      </c>
      <c r="D18" s="87">
        <v>-1.0766268724567559E-2</v>
      </c>
      <c r="E18" s="37">
        <v>-64417</v>
      </c>
      <c r="F18" s="87">
        <v>-9.224539793313143E-3</v>
      </c>
      <c r="G18" s="38">
        <v>-91.827486687456826</v>
      </c>
    </row>
    <row r="19" spans="1:8" x14ac:dyDescent="0.2">
      <c r="A19" s="21">
        <v>16</v>
      </c>
      <c r="B19" s="211" t="s">
        <v>48</v>
      </c>
      <c r="C19" s="36">
        <v>-7.1501399999996647</v>
      </c>
      <c r="D19" s="87">
        <v>-1.1612870218970859E-3</v>
      </c>
      <c r="E19" s="37">
        <v>-25</v>
      </c>
      <c r="F19" s="87">
        <v>-1.5842839036755388E-2</v>
      </c>
      <c r="G19" s="38">
        <v>-98.24623561384567</v>
      </c>
    </row>
    <row r="20" spans="1:8" ht="15.75" thickBot="1" x14ac:dyDescent="0.25">
      <c r="A20" s="80"/>
      <c r="B20" s="217" t="s">
        <v>61</v>
      </c>
      <c r="C20" s="84">
        <v>-238.24153999999575</v>
      </c>
      <c r="D20" s="88">
        <v>-2.8616362868711886E-3</v>
      </c>
      <c r="E20" s="85">
        <v>-65481</v>
      </c>
      <c r="F20" s="88">
        <v>-9.2308564152908459E-3</v>
      </c>
      <c r="G20" s="86">
        <v>-255.69688507182809</v>
      </c>
      <c r="H20" s="48"/>
    </row>
    <row r="21" spans="1:8" ht="15" customHeight="1" thickBot="1" x14ac:dyDescent="0.25">
      <c r="A21" s="180"/>
      <c r="B21" s="180"/>
      <c r="C21" s="180"/>
      <c r="D21" s="180"/>
      <c r="E21" s="180"/>
      <c r="F21" s="180"/>
      <c r="G21" s="180"/>
      <c r="H21" s="142"/>
    </row>
    <row r="43" spans="2:5" ht="15" x14ac:dyDescent="0.2">
      <c r="B43" s="54"/>
      <c r="C43" s="55"/>
      <c r="D43" s="56"/>
      <c r="E43" s="57"/>
    </row>
    <row r="44" spans="2:5" ht="15" x14ac:dyDescent="0.2">
      <c r="B44" s="54"/>
      <c r="C44" s="55"/>
      <c r="D44" s="56"/>
      <c r="E44" s="57"/>
    </row>
    <row r="45" spans="2:5" ht="15" x14ac:dyDescent="0.2">
      <c r="B45" s="54"/>
      <c r="C45" s="55"/>
      <c r="D45" s="56"/>
      <c r="E45" s="57"/>
    </row>
    <row r="46" spans="2:5" ht="15" x14ac:dyDescent="0.2">
      <c r="B46" s="54"/>
      <c r="C46" s="55"/>
      <c r="D46" s="56"/>
      <c r="E46" s="57"/>
    </row>
    <row r="47" spans="2:5" ht="15" x14ac:dyDescent="0.2">
      <c r="B47" s="54"/>
      <c r="C47" s="55"/>
      <c r="D47" s="56"/>
      <c r="E47" s="57"/>
    </row>
    <row r="48" spans="2:5" ht="15" x14ac:dyDescent="0.2">
      <c r="B48" s="54"/>
      <c r="C48" s="55"/>
      <c r="D48" s="56"/>
      <c r="E48" s="57"/>
    </row>
    <row r="49" spans="2:6" ht="15.75" thickBot="1" x14ac:dyDescent="0.25">
      <c r="B49" s="71"/>
      <c r="C49" s="71"/>
      <c r="D49" s="71"/>
      <c r="E49" s="71"/>
    </row>
    <row r="52" spans="2:6" ht="14.25" customHeight="1" x14ac:dyDescent="0.2"/>
    <row r="53" spans="2:6" x14ac:dyDescent="0.2">
      <c r="F53" s="48"/>
    </row>
    <row r="55" spans="2:6" x14ac:dyDescent="0.2">
      <c r="F55"/>
    </row>
    <row r="56" spans="2:6" x14ac:dyDescent="0.2">
      <c r="F56"/>
    </row>
    <row r="57" spans="2:6" ht="30.75" thickBot="1" x14ac:dyDescent="0.25">
      <c r="B57" s="151" t="s">
        <v>75</v>
      </c>
      <c r="C57" s="96" t="s">
        <v>97</v>
      </c>
      <c r="D57" s="96" t="s">
        <v>98</v>
      </c>
      <c r="E57" s="34" t="s">
        <v>99</v>
      </c>
      <c r="F57"/>
    </row>
    <row r="58" spans="2:6" x14ac:dyDescent="0.2">
      <c r="B58" s="35" t="str">
        <f t="shared" ref="B58:D62" si="0">B4</f>
        <v>КІNТО-Klasychnyi</v>
      </c>
      <c r="C58" s="36">
        <f t="shared" si="0"/>
        <v>-23.485549999997019</v>
      </c>
      <c r="D58" s="87">
        <f t="shared" si="0"/>
        <v>-7.9070209149794367E-4</v>
      </c>
      <c r="E58" s="38">
        <f>G4</f>
        <v>35.340699486677245</v>
      </c>
    </row>
    <row r="59" spans="2:6" x14ac:dyDescent="0.2">
      <c r="B59" s="35" t="str">
        <f t="shared" si="0"/>
        <v>VSI</v>
      </c>
      <c r="C59" s="36">
        <f t="shared" si="0"/>
        <v>0.77296999999997207</v>
      </c>
      <c r="D59" s="87">
        <f t="shared" si="0"/>
        <v>4.4319018474413101E-4</v>
      </c>
      <c r="E59" s="38">
        <f>G5</f>
        <v>28.546115185940728</v>
      </c>
    </row>
    <row r="60" spans="2:6" x14ac:dyDescent="0.2">
      <c r="B60" s="35" t="str">
        <f t="shared" si="0"/>
        <v>UNIVER.UA/Myhailo Hrushevskyi: Fond Derzhavnykh Paperiv</v>
      </c>
      <c r="C60" s="36">
        <f t="shared" si="0"/>
        <v>44.441560000000514</v>
      </c>
      <c r="D60" s="87">
        <f t="shared" si="0"/>
        <v>5.8210309854195346E-3</v>
      </c>
      <c r="E60" s="38">
        <f>G6</f>
        <v>0</v>
      </c>
    </row>
    <row r="61" spans="2:6" x14ac:dyDescent="0.2">
      <c r="B61" s="35" t="str">
        <f t="shared" si="0"/>
        <v>Altus – Zbalansovanyi</v>
      </c>
      <c r="C61" s="36">
        <f t="shared" si="0"/>
        <v>33.708370000000109</v>
      </c>
      <c r="D61" s="87">
        <f t="shared" si="0"/>
        <v>9.8341210180977745E-3</v>
      </c>
      <c r="E61" s="38">
        <f>G7</f>
        <v>0</v>
      </c>
    </row>
    <row r="62" spans="2:6" x14ac:dyDescent="0.2">
      <c r="B62" s="112" t="str">
        <f t="shared" si="0"/>
        <v>UNIVER.UA/Taras Shevchenko: Fond Zaoshchadzhen</v>
      </c>
      <c r="C62" s="113">
        <f t="shared" si="0"/>
        <v>26.704890000000127</v>
      </c>
      <c r="D62" s="114">
        <f t="shared" si="0"/>
        <v>2.2146128494979173E-2</v>
      </c>
      <c r="E62" s="115">
        <f>G8</f>
        <v>0</v>
      </c>
    </row>
    <row r="63" spans="2:6" x14ac:dyDescent="0.2">
      <c r="B63" s="111" t="str">
        <f t="shared" ref="B63:D67" si="1">B15</f>
        <v>КІNTO-Ekviti</v>
      </c>
      <c r="C63" s="36">
        <f t="shared" si="1"/>
        <v>-15.268529999999329</v>
      </c>
      <c r="D63" s="87">
        <f t="shared" si="1"/>
        <v>-3.0962202183959825E-3</v>
      </c>
      <c r="E63" s="38">
        <f>G15</f>
        <v>-10.55209337375172</v>
      </c>
    </row>
    <row r="64" spans="2:6" x14ac:dyDescent="0.2">
      <c r="B64" s="111" t="str">
        <f t="shared" si="1"/>
        <v>Argentum</v>
      </c>
      <c r="C64" s="36">
        <f t="shared" si="1"/>
        <v>-65.003600000000105</v>
      </c>
      <c r="D64" s="87">
        <f t="shared" si="1"/>
        <v>-3.6372653026468603E-2</v>
      </c>
      <c r="E64" s="38">
        <f>G16</f>
        <v>-50.004144085202512</v>
      </c>
    </row>
    <row r="65" spans="2:5" x14ac:dyDescent="0.2">
      <c r="B65" s="111" t="str">
        <f t="shared" si="1"/>
        <v>KINTO-Kaznacheiskyi</v>
      </c>
      <c r="C65" s="36">
        <f t="shared" si="1"/>
        <v>-107.22847000000021</v>
      </c>
      <c r="D65" s="87">
        <f t="shared" si="1"/>
        <v>-4.3499965921227568E-2</v>
      </c>
      <c r="E65" s="38">
        <f>G17</f>
        <v>-58.79215332815528</v>
      </c>
    </row>
    <row r="66" spans="2:5" x14ac:dyDescent="0.2">
      <c r="B66" s="111" t="str">
        <f t="shared" si="1"/>
        <v>OTP Fond Aktsii</v>
      </c>
      <c r="C66" s="36">
        <f t="shared" si="1"/>
        <v>-107.89324000000022</v>
      </c>
      <c r="D66" s="87">
        <f t="shared" si="1"/>
        <v>-1.0766268724567559E-2</v>
      </c>
      <c r="E66" s="38">
        <f>G18</f>
        <v>-91.827486687456826</v>
      </c>
    </row>
    <row r="67" spans="2:5" x14ac:dyDescent="0.2">
      <c r="B67" s="111" t="str">
        <f t="shared" si="1"/>
        <v>OTP Klasychnyi'</v>
      </c>
      <c r="C67" s="36">
        <f t="shared" si="1"/>
        <v>-7.1501399999996647</v>
      </c>
      <c r="D67" s="87">
        <f t="shared" si="1"/>
        <v>-1.1612870218970859E-3</v>
      </c>
      <c r="E67" s="38">
        <f>G19</f>
        <v>-98.24623561384567</v>
      </c>
    </row>
    <row r="68" spans="2:5" x14ac:dyDescent="0.2">
      <c r="B68" s="218" t="s">
        <v>72</v>
      </c>
      <c r="C68" s="118">
        <f>C20-SUM(C58:C67)</f>
        <v>-17.83979999999994</v>
      </c>
      <c r="D68" s="119"/>
      <c r="E68" s="118">
        <f>G20-SUM(E58:E67)</f>
        <v>-10.161586656034046</v>
      </c>
    </row>
    <row r="69" spans="2:5" ht="15" x14ac:dyDescent="0.2">
      <c r="B69" s="219" t="s">
        <v>61</v>
      </c>
      <c r="C69" s="117">
        <f>SUM(C58:C68)</f>
        <v>-238.24153999999575</v>
      </c>
      <c r="D69" s="117"/>
      <c r="E69" s="117">
        <f>SUM(E58:E68)</f>
        <v>-255.69688507182809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6"/>
  <sheetViews>
    <sheetView zoomScale="80" workbookViewId="0">
      <selection activeCell="A28" sqref="A28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0" t="s">
        <v>75</v>
      </c>
      <c r="B1" s="61" t="s">
        <v>100</v>
      </c>
      <c r="C1" s="10"/>
    </row>
    <row r="2" spans="1:3" ht="14.25" x14ac:dyDescent="0.2">
      <c r="A2" s="220" t="s">
        <v>57</v>
      </c>
      <c r="B2" s="149">
        <v>-2.9714354808139665E-2</v>
      </c>
      <c r="C2" s="10"/>
    </row>
    <row r="3" spans="1:3" ht="14.25" x14ac:dyDescent="0.2">
      <c r="A3" s="220" t="s">
        <v>53</v>
      </c>
      <c r="B3" s="124">
        <v>-2.0096444100726307E-2</v>
      </c>
      <c r="C3" s="10"/>
    </row>
    <row r="4" spans="1:3" ht="14.25" x14ac:dyDescent="0.2">
      <c r="A4" s="220" t="s">
        <v>54</v>
      </c>
      <c r="B4" s="124">
        <v>-1.5598901786147867E-2</v>
      </c>
      <c r="C4" s="10"/>
    </row>
    <row r="5" spans="1:3" ht="14.25" x14ac:dyDescent="0.2">
      <c r="A5" s="220" t="s">
        <v>55</v>
      </c>
      <c r="B5" s="126">
        <v>-8.4329232447535318E-3</v>
      </c>
      <c r="C5" s="10"/>
    </row>
    <row r="6" spans="1:3" ht="14.25" x14ac:dyDescent="0.2">
      <c r="A6" s="220" t="s">
        <v>45</v>
      </c>
      <c r="B6" s="125">
        <v>-1.9748248441572303E-3</v>
      </c>
      <c r="C6" s="10"/>
    </row>
    <row r="7" spans="1:3" ht="14.25" x14ac:dyDescent="0.2">
      <c r="A7" s="220" t="s">
        <v>46</v>
      </c>
      <c r="B7" s="125">
        <v>-1.5560830815819493E-3</v>
      </c>
      <c r="C7" s="10"/>
    </row>
    <row r="8" spans="1:3" ht="14.25" x14ac:dyDescent="0.2">
      <c r="A8" s="220" t="s">
        <v>51</v>
      </c>
      <c r="B8" s="125">
        <v>-1.4565317593003835E-3</v>
      </c>
      <c r="C8" s="10"/>
    </row>
    <row r="9" spans="1:3" ht="14.25" x14ac:dyDescent="0.2">
      <c r="A9" s="220" t="s">
        <v>59</v>
      </c>
      <c r="B9" s="126">
        <v>-1.2569848009706952E-3</v>
      </c>
      <c r="C9" s="10"/>
    </row>
    <row r="10" spans="1:3" ht="14.25" x14ac:dyDescent="0.2">
      <c r="A10" s="220" t="s">
        <v>50</v>
      </c>
      <c r="B10" s="125">
        <v>-9.5847086945599624E-4</v>
      </c>
      <c r="C10" s="10"/>
    </row>
    <row r="11" spans="1:3" ht="14.25" x14ac:dyDescent="0.2">
      <c r="A11" s="220" t="s">
        <v>56</v>
      </c>
      <c r="B11" s="125">
        <v>3.5848965948104272E-3</v>
      </c>
      <c r="C11" s="10"/>
    </row>
    <row r="12" spans="1:3" ht="14.25" x14ac:dyDescent="0.2">
      <c r="A12" s="220" t="s">
        <v>49</v>
      </c>
      <c r="B12" s="124">
        <v>5.1952230156231405E-3</v>
      </c>
      <c r="C12" s="10"/>
    </row>
    <row r="13" spans="1:3" ht="14.25" x14ac:dyDescent="0.2">
      <c r="A13" s="220" t="s">
        <v>47</v>
      </c>
      <c r="B13" s="124">
        <v>5.8210309854782594E-3</v>
      </c>
      <c r="C13" s="10"/>
    </row>
    <row r="14" spans="1:3" ht="14.25" x14ac:dyDescent="0.2">
      <c r="A14" s="220" t="s">
        <v>60</v>
      </c>
      <c r="B14" s="124">
        <v>9.0920006565897715E-3</v>
      </c>
      <c r="C14" s="10"/>
    </row>
    <row r="15" spans="1:3" ht="14.25" x14ac:dyDescent="0.2">
      <c r="A15" s="120" t="s">
        <v>52</v>
      </c>
      <c r="B15" s="150">
        <v>9.834121018080344E-3</v>
      </c>
      <c r="C15" s="10"/>
    </row>
    <row r="16" spans="1:3" ht="14.25" x14ac:dyDescent="0.2">
      <c r="A16" s="220" t="s">
        <v>48</v>
      </c>
      <c r="B16" s="124">
        <v>1.4917893805110216E-2</v>
      </c>
      <c r="C16" s="10"/>
    </row>
    <row r="17" spans="1:3" ht="14.25" x14ac:dyDescent="0.2">
      <c r="A17" s="220" t="s">
        <v>58</v>
      </c>
      <c r="B17" s="124">
        <v>2.2146128494969108E-2</v>
      </c>
      <c r="C17" s="10"/>
    </row>
    <row r="18" spans="1:3" ht="14.25" x14ac:dyDescent="0.2">
      <c r="A18" s="221" t="s">
        <v>101</v>
      </c>
      <c r="B18" s="124">
        <v>-6.5338904528577197E-4</v>
      </c>
      <c r="C18" s="10"/>
    </row>
    <row r="19" spans="1:3" ht="14.25" x14ac:dyDescent="0.2">
      <c r="A19" s="221" t="s">
        <v>15</v>
      </c>
      <c r="B19" s="124">
        <v>-1.6201216739060276E-2</v>
      </c>
      <c r="C19" s="10"/>
    </row>
    <row r="20" spans="1:3" ht="14.25" x14ac:dyDescent="0.2">
      <c r="A20" s="221" t="s">
        <v>14</v>
      </c>
      <c r="B20" s="124">
        <v>-2.2243509914742887E-2</v>
      </c>
      <c r="C20" s="52"/>
    </row>
    <row r="21" spans="1:3" ht="14.25" x14ac:dyDescent="0.2">
      <c r="A21" s="221" t="s">
        <v>102</v>
      </c>
      <c r="B21" s="124">
        <v>-4.5253202126899428E-2</v>
      </c>
      <c r="C21" s="9"/>
    </row>
    <row r="22" spans="1:3" ht="14.25" x14ac:dyDescent="0.2">
      <c r="A22" s="221" t="s">
        <v>103</v>
      </c>
      <c r="B22" s="124">
        <v>-3.5726837576885551E-2</v>
      </c>
      <c r="C22" s="67"/>
    </row>
    <row r="23" spans="1:3" ht="14.25" x14ac:dyDescent="0.2">
      <c r="A23" s="221" t="s">
        <v>104</v>
      </c>
      <c r="B23" s="124">
        <v>1.3904109589041095E-2</v>
      </c>
      <c r="C23" s="10"/>
    </row>
    <row r="24" spans="1:3" ht="15" thickBot="1" x14ac:dyDescent="0.25">
      <c r="A24" s="222" t="s">
        <v>105</v>
      </c>
      <c r="B24" s="127">
        <v>-5.7709667317260016E-2</v>
      </c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  <c r="C27" s="10"/>
    </row>
    <row r="28" spans="1:3" x14ac:dyDescent="0.2">
      <c r="C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8"/>
  <sheetViews>
    <sheetView zoomScale="70" zoomScaleNormal="70" workbookViewId="0">
      <selection activeCell="I19" sqref="I19"/>
    </sheetView>
  </sheetViews>
  <sheetFormatPr defaultRowHeight="14.25" x14ac:dyDescent="0.2"/>
  <cols>
    <col min="1" max="1" width="4.7109375" style="30" customWidth="1"/>
    <col min="2" max="2" width="35.85546875" style="28" customWidth="1"/>
    <col min="3" max="4" width="12.7109375" style="30" customWidth="1"/>
    <col min="5" max="5" width="16.7109375" style="39" customWidth="1"/>
    <col min="6" max="6" width="14.7109375" style="42" customWidth="1"/>
    <col min="7" max="7" width="14.7109375" style="39" customWidth="1"/>
    <col min="8" max="8" width="12.7109375" style="42" customWidth="1"/>
    <col min="9" max="9" width="39.140625" style="28" bestFit="1" customWidth="1"/>
    <col min="10" max="10" width="22.85546875" style="28" bestFit="1" customWidth="1"/>
    <col min="11" max="20" width="4.7109375" style="28" customWidth="1"/>
    <col min="21" max="16384" width="9.140625" style="28"/>
  </cols>
  <sheetData>
    <row r="1" spans="1:13" s="40" customFormat="1" ht="16.5" thickBot="1" x14ac:dyDescent="0.25">
      <c r="A1" s="169" t="s">
        <v>106</v>
      </c>
      <c r="B1" s="169"/>
      <c r="C1" s="169"/>
      <c r="D1" s="169"/>
      <c r="E1" s="169"/>
      <c r="F1" s="169"/>
      <c r="G1" s="169"/>
      <c r="H1" s="169"/>
      <c r="I1" s="169"/>
      <c r="J1" s="169"/>
      <c r="K1" s="13"/>
      <c r="L1" s="14"/>
      <c r="M1" s="14"/>
    </row>
    <row r="2" spans="1:13" ht="30.75" thickBot="1" x14ac:dyDescent="0.25">
      <c r="A2" s="15" t="s">
        <v>90</v>
      </c>
      <c r="B2" s="15" t="s">
        <v>75</v>
      </c>
      <c r="C2" s="41" t="s">
        <v>107</v>
      </c>
      <c r="D2" s="41" t="s">
        <v>108</v>
      </c>
      <c r="E2" s="41" t="s">
        <v>39</v>
      </c>
      <c r="F2" s="41" t="s">
        <v>40</v>
      </c>
      <c r="G2" s="41" t="s">
        <v>41</v>
      </c>
      <c r="H2" s="41" t="s">
        <v>42</v>
      </c>
      <c r="I2" s="17" t="s">
        <v>43</v>
      </c>
      <c r="J2" s="18" t="s">
        <v>44</v>
      </c>
    </row>
    <row r="3" spans="1:13" x14ac:dyDescent="0.2">
      <c r="A3" s="21">
        <v>1</v>
      </c>
      <c r="B3" s="74" t="s">
        <v>112</v>
      </c>
      <c r="C3" s="223" t="s">
        <v>114</v>
      </c>
      <c r="D3" s="224" t="s">
        <v>115</v>
      </c>
      <c r="E3" s="75">
        <v>11899232.49</v>
      </c>
      <c r="F3" s="76">
        <v>22435</v>
      </c>
      <c r="G3" s="75">
        <v>530.38700646311565</v>
      </c>
      <c r="H3" s="47">
        <v>100</v>
      </c>
      <c r="I3" s="200" t="s">
        <v>68</v>
      </c>
      <c r="J3" s="77" t="s">
        <v>11</v>
      </c>
    </row>
    <row r="4" spans="1:13" x14ac:dyDescent="0.2">
      <c r="A4" s="21">
        <v>2</v>
      </c>
      <c r="B4" s="74" t="s">
        <v>111</v>
      </c>
      <c r="C4" s="223" t="s">
        <v>114</v>
      </c>
      <c r="D4" s="224" t="s">
        <v>116</v>
      </c>
      <c r="E4" s="75">
        <v>1747732.39</v>
      </c>
      <c r="F4" s="76">
        <v>27016</v>
      </c>
      <c r="G4" s="75">
        <v>64.69249296713059</v>
      </c>
      <c r="H4" s="47">
        <v>100</v>
      </c>
      <c r="I4" s="200" t="s">
        <v>68</v>
      </c>
      <c r="J4" s="77" t="s">
        <v>11</v>
      </c>
    </row>
    <row r="5" spans="1:13" ht="28.5" x14ac:dyDescent="0.2">
      <c r="A5" s="21">
        <v>3</v>
      </c>
      <c r="B5" s="74" t="s">
        <v>109</v>
      </c>
      <c r="C5" s="223" t="s">
        <v>114</v>
      </c>
      <c r="D5" s="224" t="s">
        <v>115</v>
      </c>
      <c r="E5" s="75">
        <v>1452125.26</v>
      </c>
      <c r="F5" s="76">
        <v>690</v>
      </c>
      <c r="G5" s="75">
        <v>2104.5293623188404</v>
      </c>
      <c r="H5" s="47">
        <v>1000</v>
      </c>
      <c r="I5" s="206" t="s">
        <v>117</v>
      </c>
      <c r="J5" s="77" t="s">
        <v>7</v>
      </c>
    </row>
    <row r="6" spans="1:13" x14ac:dyDescent="0.2">
      <c r="A6" s="21">
        <v>4</v>
      </c>
      <c r="B6" s="74" t="s">
        <v>110</v>
      </c>
      <c r="C6" s="223" t="s">
        <v>114</v>
      </c>
      <c r="D6" s="224" t="s">
        <v>116</v>
      </c>
      <c r="E6" s="75">
        <v>946228.38009999995</v>
      </c>
      <c r="F6" s="76">
        <v>1978</v>
      </c>
      <c r="G6" s="75">
        <v>478.37632967644083</v>
      </c>
      <c r="H6" s="47">
        <v>1000</v>
      </c>
      <c r="I6" s="206" t="s">
        <v>118</v>
      </c>
      <c r="J6" s="77" t="s">
        <v>0</v>
      </c>
    </row>
    <row r="7" spans="1:13" ht="15.75" thickBot="1" x14ac:dyDescent="0.25">
      <c r="A7" s="170" t="s">
        <v>113</v>
      </c>
      <c r="B7" s="171"/>
      <c r="C7" s="101" t="s">
        <v>3</v>
      </c>
      <c r="D7" s="101" t="s">
        <v>3</v>
      </c>
      <c r="E7" s="89">
        <f>SUM(E3:E6)</f>
        <v>16045318.520100001</v>
      </c>
      <c r="F7" s="90">
        <f>SUM(F3:F6)</f>
        <v>52119</v>
      </c>
      <c r="G7" s="101" t="s">
        <v>3</v>
      </c>
      <c r="H7" s="101" t="s">
        <v>3</v>
      </c>
      <c r="I7" s="101" t="s">
        <v>3</v>
      </c>
      <c r="J7" s="101" t="s">
        <v>3</v>
      </c>
    </row>
    <row r="8" spans="1:13" x14ac:dyDescent="0.2">
      <c r="A8" s="173"/>
      <c r="B8" s="173"/>
      <c r="C8" s="173"/>
      <c r="D8" s="173"/>
      <c r="E8" s="173"/>
      <c r="F8" s="173"/>
      <c r="G8" s="173"/>
      <c r="H8" s="173"/>
    </row>
  </sheetData>
  <mergeCells count="3">
    <mergeCell ref="A1:J1"/>
    <mergeCell ref="A7:B7"/>
    <mergeCell ref="A8:H8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9"/>
  <sheetViews>
    <sheetView zoomScale="70" zoomScaleNormal="70" workbookViewId="0">
      <selection activeCell="A9" sqref="A9:K9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3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25" t="s">
        <v>119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1" customFormat="1" ht="15.75" customHeight="1" thickBot="1" x14ac:dyDescent="0.25">
      <c r="A2" s="176" t="s">
        <v>37</v>
      </c>
      <c r="B2" s="93"/>
      <c r="C2" s="94"/>
      <c r="D2" s="95"/>
      <c r="E2" s="178" t="s">
        <v>74</v>
      </c>
      <c r="F2" s="178"/>
      <c r="G2" s="178"/>
      <c r="H2" s="178"/>
      <c r="I2" s="178"/>
      <c r="J2" s="178"/>
      <c r="K2" s="178"/>
    </row>
    <row r="3" spans="1:11" customFormat="1" ht="51.75" thickBot="1" x14ac:dyDescent="0.25">
      <c r="A3" s="177"/>
      <c r="B3" s="207" t="s">
        <v>75</v>
      </c>
      <c r="C3" s="208" t="s">
        <v>76</v>
      </c>
      <c r="D3" s="208" t="s">
        <v>77</v>
      </c>
      <c r="E3" s="17" t="s">
        <v>78</v>
      </c>
      <c r="F3" s="17" t="s">
        <v>79</v>
      </c>
      <c r="G3" s="17" t="s">
        <v>80</v>
      </c>
      <c r="H3" s="17" t="s">
        <v>81</v>
      </c>
      <c r="I3" s="18" t="s">
        <v>82</v>
      </c>
      <c r="J3" s="18" t="s">
        <v>83</v>
      </c>
      <c r="K3" s="209" t="s">
        <v>84</v>
      </c>
    </row>
    <row r="4" spans="1:11" customFormat="1" collapsed="1" x14ac:dyDescent="0.2">
      <c r="A4" s="21">
        <v>1</v>
      </c>
      <c r="B4" s="26" t="s">
        <v>112</v>
      </c>
      <c r="C4" s="97">
        <v>38862</v>
      </c>
      <c r="D4" s="97">
        <v>38958</v>
      </c>
      <c r="E4" s="91" t="s">
        <v>87</v>
      </c>
      <c r="F4" s="91" t="s">
        <v>87</v>
      </c>
      <c r="G4" s="91" t="s">
        <v>87</v>
      </c>
      <c r="H4" s="91" t="s">
        <v>87</v>
      </c>
      <c r="I4" s="91" t="s">
        <v>87</v>
      </c>
      <c r="J4" s="98">
        <v>4.3038700646312291</v>
      </c>
      <c r="K4" s="140">
        <v>0.1340805032407475</v>
      </c>
    </row>
    <row r="5" spans="1:11" customFormat="1" x14ac:dyDescent="0.2">
      <c r="A5" s="21">
        <v>2</v>
      </c>
      <c r="B5" s="26" t="s">
        <v>110</v>
      </c>
      <c r="C5" s="97">
        <v>39048</v>
      </c>
      <c r="D5" s="97">
        <v>39140</v>
      </c>
      <c r="E5" s="91">
        <v>-5.0997883786564335E-3</v>
      </c>
      <c r="F5" s="91">
        <v>-1.6921206341633299E-2</v>
      </c>
      <c r="G5" s="91">
        <v>4.1697263364797177E-3</v>
      </c>
      <c r="H5" s="91">
        <v>-0.1011497535345427</v>
      </c>
      <c r="I5" s="91">
        <v>-6.5628320081994929E-2</v>
      </c>
      <c r="J5" s="98">
        <v>-0.52162367032355128</v>
      </c>
      <c r="K5" s="152">
        <v>-5.6141670479162964E-2</v>
      </c>
    </row>
    <row r="6" spans="1:11" customFormat="1" x14ac:dyDescent="0.2">
      <c r="A6" s="21">
        <v>3</v>
      </c>
      <c r="B6" s="26" t="s">
        <v>109</v>
      </c>
      <c r="C6" s="97">
        <v>39100</v>
      </c>
      <c r="D6" s="97">
        <v>39268</v>
      </c>
      <c r="E6" s="91">
        <v>5.0303323332823169E-4</v>
      </c>
      <c r="F6" s="91">
        <v>1.2686874735955422E-2</v>
      </c>
      <c r="G6" s="91">
        <v>3.0395292705712507E-2</v>
      </c>
      <c r="H6" s="91">
        <v>-2.0970284638630488E-2</v>
      </c>
      <c r="I6" s="91" t="s">
        <v>87</v>
      </c>
      <c r="J6" s="98">
        <v>1.1045293623189743</v>
      </c>
      <c r="K6" s="152">
        <v>6.1788150725603064E-2</v>
      </c>
    </row>
    <row r="7" spans="1:11" customFormat="1" collapsed="1" x14ac:dyDescent="0.2">
      <c r="A7" s="21">
        <v>4</v>
      </c>
      <c r="B7" s="26" t="s">
        <v>111</v>
      </c>
      <c r="C7" s="97">
        <v>40253</v>
      </c>
      <c r="D7" s="97">
        <v>40445</v>
      </c>
      <c r="E7" s="91" t="s">
        <v>87</v>
      </c>
      <c r="F7" s="91" t="s">
        <v>87</v>
      </c>
      <c r="G7" s="91" t="s">
        <v>87</v>
      </c>
      <c r="H7" s="91" t="s">
        <v>87</v>
      </c>
      <c r="I7" s="91" t="s">
        <v>87</v>
      </c>
      <c r="J7" s="98">
        <v>-0.35307507032869823</v>
      </c>
      <c r="K7" s="141">
        <v>-4.6303954656813695E-2</v>
      </c>
    </row>
    <row r="8" spans="1:11" ht="15.75" thickBot="1" x14ac:dyDescent="0.25">
      <c r="A8" s="128"/>
      <c r="B8" s="210" t="s">
        <v>86</v>
      </c>
      <c r="C8" s="132" t="s">
        <v>3</v>
      </c>
      <c r="D8" s="132" t="s">
        <v>3</v>
      </c>
      <c r="E8" s="133">
        <f>AVERAGE(E4:E7)</f>
        <v>-2.2983775726641009E-3</v>
      </c>
      <c r="F8" s="133">
        <f>AVERAGE(F4:F7)</f>
        <v>-2.1171658028389384E-3</v>
      </c>
      <c r="G8" s="133">
        <f>AVERAGE(G4:G7)</f>
        <v>1.7282509521096112E-2</v>
      </c>
      <c r="H8" s="133">
        <f>AVERAGE(H4:H7)</f>
        <v>-6.1060019086586592E-2</v>
      </c>
      <c r="I8" s="133">
        <f>AVERAGE(I4:I7)</f>
        <v>-6.5628320081994929E-2</v>
      </c>
      <c r="J8" s="132" t="s">
        <v>3</v>
      </c>
      <c r="K8" s="133">
        <f>AVERAGE(K4:K7)</f>
        <v>2.3355757207593475E-2</v>
      </c>
    </row>
    <row r="9" spans="1:11" x14ac:dyDescent="0.2">
      <c r="A9" s="226" t="s">
        <v>120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ht="15" thickBot="1" x14ac:dyDescent="0.25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x14ac:dyDescent="0.2">
      <c r="B11" s="28"/>
      <c r="C11" s="29"/>
      <c r="D11" s="29"/>
      <c r="E11" s="28"/>
      <c r="F11" s="28"/>
      <c r="G11" s="28"/>
      <c r="H11" s="28"/>
      <c r="I11" s="28"/>
    </row>
    <row r="12" spans="1:11" x14ac:dyDescent="0.2">
      <c r="B12" s="28"/>
      <c r="C12" s="29"/>
      <c r="D12" s="29"/>
      <c r="E12" s="106"/>
      <c r="F12" s="28"/>
      <c r="G12" s="28"/>
      <c r="H12" s="28"/>
      <c r="I12" s="28"/>
    </row>
    <row r="13" spans="1:11" x14ac:dyDescent="0.2">
      <c r="B13" s="28"/>
      <c r="C13" s="29"/>
      <c r="D13" s="29"/>
      <c r="E13" s="28"/>
      <c r="F13" s="28"/>
      <c r="G13" s="28"/>
      <c r="H13" s="28"/>
      <c r="I13" s="28"/>
    </row>
    <row r="14" spans="1:11" x14ac:dyDescent="0.2">
      <c r="B14" s="28"/>
      <c r="C14" s="29"/>
      <c r="D14" s="29"/>
      <c r="E14" s="28"/>
      <c r="F14" s="28"/>
      <c r="G14" s="28"/>
      <c r="H14" s="28"/>
      <c r="I14" s="28"/>
    </row>
    <row r="15" spans="1:11" x14ac:dyDescent="0.2">
      <c r="B15" s="28"/>
      <c r="C15" s="29"/>
      <c r="D15" s="29"/>
      <c r="E15" s="28"/>
      <c r="F15" s="28"/>
      <c r="G15" s="28"/>
      <c r="H15" s="28"/>
      <c r="I15" s="28"/>
    </row>
    <row r="16" spans="1:11" x14ac:dyDescent="0.2">
      <c r="B16" s="28"/>
      <c r="C16" s="29"/>
      <c r="D16" s="29"/>
      <c r="E16" s="28"/>
      <c r="F16" s="28"/>
      <c r="G16" s="28"/>
      <c r="H16" s="28"/>
      <c r="I16" s="28"/>
    </row>
    <row r="17" spans="2:9" x14ac:dyDescent="0.2">
      <c r="B17" s="28"/>
      <c r="C17" s="29"/>
      <c r="D17" s="29"/>
      <c r="E17" s="28"/>
      <c r="F17" s="28"/>
      <c r="G17" s="28"/>
      <c r="H17" s="28"/>
      <c r="I17" s="28"/>
    </row>
    <row r="18" spans="2:9" x14ac:dyDescent="0.2">
      <c r="B18" s="28"/>
      <c r="C18" s="29"/>
      <c r="D18" s="29"/>
      <c r="E18" s="28"/>
      <c r="F18" s="28"/>
      <c r="G18" s="28"/>
      <c r="H18" s="28"/>
      <c r="I18" s="28"/>
    </row>
    <row r="22" spans="2:9" x14ac:dyDescent="0.2">
      <c r="C22" s="5"/>
    </row>
    <row r="23" spans="2:9" x14ac:dyDescent="0.2">
      <c r="C23" s="5"/>
    </row>
    <row r="24" spans="2:9" x14ac:dyDescent="0.2">
      <c r="C24" s="5"/>
    </row>
    <row r="25" spans="2:9" x14ac:dyDescent="0.2">
      <c r="C25" s="5"/>
    </row>
    <row r="26" spans="2:9" x14ac:dyDescent="0.2">
      <c r="C26" s="5"/>
    </row>
    <row r="27" spans="2:9" x14ac:dyDescent="0.2">
      <c r="C27" s="5"/>
    </row>
    <row r="28" spans="2:9" x14ac:dyDescent="0.2">
      <c r="C28" s="5"/>
    </row>
    <row r="29" spans="2:9" x14ac:dyDescent="0.2">
      <c r="C29" s="5"/>
    </row>
  </sheetData>
  <mergeCells count="5">
    <mergeCell ref="A10:K10"/>
    <mergeCell ref="A2:A3"/>
    <mergeCell ref="A1:J1"/>
    <mergeCell ref="E2:K2"/>
    <mergeCell ref="A9:K9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8"/>
  <sheetViews>
    <sheetView zoomScale="70" zoomScaleNormal="70" workbookViewId="0">
      <selection activeCell="L12" sqref="L12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0" customFormat="1" ht="16.5" thickBot="1" x14ac:dyDescent="0.25">
      <c r="A1" s="175" t="s">
        <v>121</v>
      </c>
      <c r="B1" s="175"/>
      <c r="C1" s="175"/>
      <c r="D1" s="175"/>
      <c r="E1" s="175"/>
      <c r="F1" s="175"/>
      <c r="G1" s="175"/>
    </row>
    <row r="2" spans="1:11" s="30" customFormat="1" ht="15.75" customHeight="1" thickBot="1" x14ac:dyDescent="0.25">
      <c r="A2" s="176" t="s">
        <v>90</v>
      </c>
      <c r="B2" s="81"/>
      <c r="C2" s="213" t="s">
        <v>91</v>
      </c>
      <c r="D2" s="214"/>
      <c r="E2" s="213" t="s">
        <v>92</v>
      </c>
      <c r="F2" s="214"/>
      <c r="G2" s="82"/>
    </row>
    <row r="3" spans="1:11" s="30" customFormat="1" ht="45.75" thickBot="1" x14ac:dyDescent="0.25">
      <c r="A3" s="177"/>
      <c r="B3" s="96" t="s">
        <v>75</v>
      </c>
      <c r="C3" s="96" t="s">
        <v>93</v>
      </c>
      <c r="D3" s="96" t="s">
        <v>94</v>
      </c>
      <c r="E3" s="96" t="s">
        <v>95</v>
      </c>
      <c r="F3" s="96" t="s">
        <v>94</v>
      </c>
      <c r="G3" s="18" t="s">
        <v>96</v>
      </c>
    </row>
    <row r="4" spans="1:11" s="30" customFormat="1" x14ac:dyDescent="0.2">
      <c r="A4" s="21">
        <v>1</v>
      </c>
      <c r="B4" s="35" t="s">
        <v>109</v>
      </c>
      <c r="C4" s="36">
        <v>0.73010000000009312</v>
      </c>
      <c r="D4" s="91">
        <v>5.030332332099641E-4</v>
      </c>
      <c r="E4" s="37">
        <v>0</v>
      </c>
      <c r="F4" s="91">
        <v>0</v>
      </c>
      <c r="G4" s="38">
        <v>0</v>
      </c>
    </row>
    <row r="5" spans="1:11" s="30" customFormat="1" x14ac:dyDescent="0.2">
      <c r="A5" s="21">
        <v>2</v>
      </c>
      <c r="B5" s="35" t="s">
        <v>110</v>
      </c>
      <c r="C5" s="36">
        <v>-4.850300000000046</v>
      </c>
      <c r="D5" s="91">
        <v>-5.0997883786965629E-3</v>
      </c>
      <c r="E5" s="37">
        <v>0</v>
      </c>
      <c r="F5" s="91">
        <v>0</v>
      </c>
      <c r="G5" s="38">
        <v>0</v>
      </c>
    </row>
    <row r="6" spans="1:11" s="30" customFormat="1" x14ac:dyDescent="0.2">
      <c r="A6" s="21">
        <v>3</v>
      </c>
      <c r="B6" s="35" t="s">
        <v>111</v>
      </c>
      <c r="C6" s="36" t="s">
        <v>87</v>
      </c>
      <c r="D6" s="91" t="s">
        <v>87</v>
      </c>
      <c r="E6" s="37" t="s">
        <v>87</v>
      </c>
      <c r="F6" s="91" t="s">
        <v>87</v>
      </c>
      <c r="G6" s="38" t="s">
        <v>88</v>
      </c>
    </row>
    <row r="7" spans="1:11" s="30" customFormat="1" x14ac:dyDescent="0.2">
      <c r="A7" s="21">
        <v>4</v>
      </c>
      <c r="B7" s="35" t="s">
        <v>112</v>
      </c>
      <c r="C7" s="36" t="s">
        <v>87</v>
      </c>
      <c r="D7" s="91" t="s">
        <v>87</v>
      </c>
      <c r="E7" s="37" t="s">
        <v>87</v>
      </c>
      <c r="F7" s="91" t="s">
        <v>87</v>
      </c>
      <c r="G7" s="38" t="s">
        <v>87</v>
      </c>
    </row>
    <row r="8" spans="1:11" s="30" customFormat="1" ht="15.75" thickBot="1" x14ac:dyDescent="0.25">
      <c r="A8" s="102"/>
      <c r="B8" s="83" t="s">
        <v>113</v>
      </c>
      <c r="C8" s="103">
        <v>-4.1201999999999526</v>
      </c>
      <c r="D8" s="88">
        <v>-1.7149822533878058E-3</v>
      </c>
      <c r="E8" s="85">
        <v>0</v>
      </c>
      <c r="F8" s="88">
        <v>0</v>
      </c>
      <c r="G8" s="86">
        <v>0</v>
      </c>
    </row>
    <row r="9" spans="1:11" s="30" customFormat="1" ht="15" customHeight="1" thickBot="1" x14ac:dyDescent="0.25">
      <c r="A9" s="181"/>
      <c r="B9" s="181"/>
      <c r="C9" s="181"/>
      <c r="D9" s="181"/>
      <c r="E9" s="181"/>
      <c r="F9" s="181"/>
      <c r="G9" s="181"/>
      <c r="H9" s="7"/>
      <c r="I9" s="7"/>
      <c r="J9" s="7"/>
      <c r="K9" s="7"/>
    </row>
    <row r="10" spans="1:11" s="30" customFormat="1" x14ac:dyDescent="0.2">
      <c r="D10" s="39"/>
    </row>
    <row r="11" spans="1:11" s="30" customFormat="1" x14ac:dyDescent="0.2">
      <c r="A11" s="28" t="s">
        <v>136</v>
      </c>
      <c r="D11" s="39"/>
    </row>
    <row r="12" spans="1:11" s="30" customFormat="1" x14ac:dyDescent="0.2">
      <c r="A12" s="28" t="s">
        <v>137</v>
      </c>
      <c r="D12" s="39"/>
    </row>
    <row r="13" spans="1:11" s="30" customFormat="1" x14ac:dyDescent="0.2">
      <c r="D13" s="39"/>
    </row>
    <row r="14" spans="1:11" s="30" customFormat="1" x14ac:dyDescent="0.2">
      <c r="D14" s="39"/>
    </row>
    <row r="15" spans="1:11" s="30" customFormat="1" x14ac:dyDescent="0.2">
      <c r="D15" s="39"/>
    </row>
    <row r="16" spans="1:11" s="30" customFormat="1" x14ac:dyDescent="0.2">
      <c r="D16" s="39"/>
    </row>
    <row r="17" spans="4:4" s="30" customFormat="1" x14ac:dyDescent="0.2">
      <c r="D17" s="39"/>
    </row>
    <row r="18" spans="4:4" s="30" customFormat="1" x14ac:dyDescent="0.2">
      <c r="D18" s="39"/>
    </row>
    <row r="19" spans="4:4" s="30" customFormat="1" x14ac:dyDescent="0.2">
      <c r="D19" s="39"/>
    </row>
    <row r="20" spans="4:4" s="30" customFormat="1" x14ac:dyDescent="0.2">
      <c r="D20" s="39"/>
    </row>
    <row r="21" spans="4:4" s="30" customFormat="1" x14ac:dyDescent="0.2">
      <c r="D21" s="39"/>
    </row>
    <row r="22" spans="4:4" s="30" customFormat="1" x14ac:dyDescent="0.2">
      <c r="D22" s="39"/>
    </row>
    <row r="23" spans="4:4" s="30" customFormat="1" x14ac:dyDescent="0.2">
      <c r="D23" s="39"/>
    </row>
    <row r="24" spans="4:4" s="30" customFormat="1" x14ac:dyDescent="0.2">
      <c r="D24" s="39"/>
    </row>
    <row r="25" spans="4:4" s="30" customFormat="1" x14ac:dyDescent="0.2">
      <c r="D25" s="39"/>
    </row>
    <row r="26" spans="4:4" s="30" customFormat="1" x14ac:dyDescent="0.2">
      <c r="D26" s="39"/>
    </row>
    <row r="27" spans="4:4" s="30" customFormat="1" x14ac:dyDescent="0.2">
      <c r="D27" s="39"/>
    </row>
    <row r="28" spans="4:4" s="30" customFormat="1" x14ac:dyDescent="0.2">
      <c r="D28" s="39"/>
    </row>
    <row r="29" spans="4:4" s="30" customFormat="1" x14ac:dyDescent="0.2">
      <c r="D29" s="39"/>
    </row>
    <row r="30" spans="4:4" s="30" customFormat="1" x14ac:dyDescent="0.2">
      <c r="D30" s="39"/>
    </row>
    <row r="31" spans="4:4" s="30" customFormat="1" x14ac:dyDescent="0.2"/>
    <row r="32" spans="4:4" s="30" customFormat="1" x14ac:dyDescent="0.2"/>
    <row r="33" spans="1:9" s="30" customFormat="1" x14ac:dyDescent="0.2">
      <c r="H33" s="22"/>
      <c r="I33" s="22"/>
    </row>
    <row r="36" spans="1:9" ht="30.75" thickBot="1" x14ac:dyDescent="0.25">
      <c r="B36" s="151" t="s">
        <v>75</v>
      </c>
      <c r="C36" s="96" t="s">
        <v>122</v>
      </c>
      <c r="D36" s="96" t="s">
        <v>123</v>
      </c>
      <c r="E36" s="34" t="s">
        <v>124</v>
      </c>
    </row>
    <row r="37" spans="1:9" x14ac:dyDescent="0.2">
      <c r="A37" s="22">
        <v>1</v>
      </c>
      <c r="B37" s="35" t="str">
        <f t="shared" ref="B37:D38" si="0">B4</f>
        <v>Zbalansovanyi Fond Parytet</v>
      </c>
      <c r="C37" s="107">
        <f t="shared" si="0"/>
        <v>0.73010000000009312</v>
      </c>
      <c r="D37" s="91">
        <f t="shared" si="0"/>
        <v>5.030332332099641E-4</v>
      </c>
      <c r="E37" s="108">
        <f>G4</f>
        <v>0</v>
      </c>
    </row>
    <row r="38" spans="1:9" x14ac:dyDescent="0.2">
      <c r="A38" s="22">
        <v>2</v>
      </c>
      <c r="B38" s="35" t="str">
        <f t="shared" si="0"/>
        <v>ТАSК Ukrainskyi Kapital</v>
      </c>
      <c r="C38" s="107">
        <f t="shared" si="0"/>
        <v>-4.850300000000046</v>
      </c>
      <c r="D38" s="91">
        <f t="shared" si="0"/>
        <v>-5.0997883786965629E-3</v>
      </c>
      <c r="E38" s="108">
        <f>G5</f>
        <v>0</v>
      </c>
    </row>
  </sheetData>
  <mergeCells count="5">
    <mergeCell ref="A9:G9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85" workbookViewId="0">
      <selection activeCell="B30" sqref="B30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0" t="s">
        <v>75</v>
      </c>
      <c r="B1" s="61" t="s">
        <v>100</v>
      </c>
      <c r="C1" s="10"/>
      <c r="D1" s="10"/>
    </row>
    <row r="2" spans="1:4" ht="14.25" x14ac:dyDescent="0.2">
      <c r="A2" s="26" t="s">
        <v>110</v>
      </c>
      <c r="B2" s="121">
        <v>-5.0997883786564335E-3</v>
      </c>
      <c r="C2" s="10"/>
      <c r="D2" s="10"/>
    </row>
    <row r="3" spans="1:4" ht="14.25" x14ac:dyDescent="0.2">
      <c r="A3" s="26" t="s">
        <v>109</v>
      </c>
      <c r="B3" s="121">
        <v>5.0303323332823169E-4</v>
      </c>
      <c r="C3" s="10"/>
      <c r="D3" s="10"/>
    </row>
    <row r="4" spans="1:4" ht="14.25" x14ac:dyDescent="0.2">
      <c r="A4" s="193" t="s">
        <v>101</v>
      </c>
      <c r="B4" s="122">
        <v>-2.2983775726641009E-3</v>
      </c>
      <c r="C4" s="10"/>
      <c r="D4" s="10"/>
    </row>
    <row r="5" spans="1:4" ht="14.25" x14ac:dyDescent="0.2">
      <c r="A5" s="193" t="s">
        <v>15</v>
      </c>
      <c r="B5" s="122">
        <v>-1.6201216739060276E-2</v>
      </c>
      <c r="C5" s="10"/>
      <c r="D5" s="10"/>
    </row>
    <row r="6" spans="1:4" ht="14.25" x14ac:dyDescent="0.2">
      <c r="A6" s="193" t="s">
        <v>14</v>
      </c>
      <c r="B6" s="122">
        <v>-2.2243509914742887E-2</v>
      </c>
      <c r="C6" s="10"/>
      <c r="D6" s="10"/>
    </row>
    <row r="7" spans="1:4" ht="14.25" x14ac:dyDescent="0.2">
      <c r="A7" s="193" t="s">
        <v>102</v>
      </c>
      <c r="B7" s="122">
        <v>-4.5253202126899428E-2</v>
      </c>
      <c r="C7" s="10"/>
      <c r="D7" s="10"/>
    </row>
    <row r="8" spans="1:4" ht="14.25" x14ac:dyDescent="0.2">
      <c r="A8" s="193" t="s">
        <v>103</v>
      </c>
      <c r="B8" s="122">
        <v>-3.5726837576885551E-2</v>
      </c>
      <c r="C8" s="10"/>
      <c r="D8" s="10"/>
    </row>
    <row r="9" spans="1:4" ht="14.25" x14ac:dyDescent="0.2">
      <c r="A9" s="193" t="s">
        <v>104</v>
      </c>
      <c r="B9" s="122">
        <v>1.3904109589041095E-2</v>
      </c>
      <c r="C9" s="10"/>
      <c r="D9" s="10"/>
    </row>
    <row r="10" spans="1:4" ht="15" thickBot="1" x14ac:dyDescent="0.25">
      <c r="A10" s="227" t="s">
        <v>105</v>
      </c>
      <c r="B10" s="123">
        <v>-5.7709667317260016E-2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49"/>
      <c r="B12" s="50"/>
      <c r="C12" s="10"/>
      <c r="D12" s="10"/>
    </row>
    <row r="13" spans="1:4" ht="14.25" x14ac:dyDescent="0.2">
      <c r="A13" s="49"/>
      <c r="B13" s="50"/>
      <c r="C13" s="10"/>
      <c r="D13" s="10"/>
    </row>
    <row r="14" spans="1:4" ht="14.25" x14ac:dyDescent="0.2">
      <c r="A14" s="49"/>
      <c r="B14" s="50"/>
      <c r="C14" s="10"/>
      <c r="D14" s="10"/>
    </row>
    <row r="15" spans="1:4" ht="14.25" x14ac:dyDescent="0.2">
      <c r="A15" s="49"/>
      <c r="B15" s="50"/>
      <c r="C15" s="10"/>
      <c r="D15" s="10"/>
    </row>
    <row r="16" spans="1:4" ht="14.25" x14ac:dyDescent="0.2">
      <c r="A16" s="49"/>
      <c r="B16" s="50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 </vt:lpstr>
      <vt:lpstr>O_ROR </vt:lpstr>
      <vt:lpstr>O_dynamics NAV </vt:lpstr>
      <vt:lpstr>O_diagram(ROR)</vt:lpstr>
      <vt:lpstr>І_NAV</vt:lpstr>
      <vt:lpstr>І_ROR</vt:lpstr>
      <vt:lpstr>І_dynamics NAV </vt:lpstr>
      <vt:lpstr>I_diagram(ROR)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2019-12-15T21:33:18Z</dcterms:modified>
</cp:coreProperties>
</file>