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икита\Desktop\ПЕРЕВОД УАИБ\"/>
    </mc:Choice>
  </mc:AlternateContent>
  <xr:revisionPtr revIDLastSave="0" documentId="8_{7D9C8685-B070-4EC8-BF07-118BDE43656C}" xr6:coauthVersionLast="43" xr6:coauthVersionMax="43" xr10:uidLastSave="{00000000-0000-0000-0000-000000000000}"/>
  <bookViews>
    <workbookView xWindow="-120" yWindow="-120" windowWidth="19440" windowHeight="15000" tabRatio="904" firstSheet="4" activeTab="12" xr2:uid="{00000000-000D-0000-FFFF-FFFF00000000}"/>
  </bookViews>
  <sheets>
    <sheet name="IDX + ROR" sheetId="1" r:id="rId1"/>
    <sheet name="O_NAV" sheetId="12" r:id="rId2"/>
    <sheet name="O_ROR" sheetId="21" r:id="rId3"/>
    <sheet name="O_dynamics NAV" sheetId="14" r:id="rId4"/>
    <sheet name="O_diagram(ROR)" sheetId="25" r:id="rId5"/>
    <sheet name="І_NAV" sheetId="22" r:id="rId6"/>
    <sheet name="І_ROR" sheetId="16" r:id="rId7"/>
    <sheet name="І_dynamics NAV" sheetId="17" r:id="rId8"/>
    <sheet name="І_diagram(ROR)" sheetId="7" r:id="rId9"/>
    <sheet name="C_NAV" sheetId="23" r:id="rId10"/>
    <sheet name="C_ROR" sheetId="24" r:id="rId11"/>
    <sheet name="C_dynamics NAV" sheetId="20" r:id="rId12"/>
    <sheet name="C_diagram(ROR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12" hidden="1">'C_diagram(ROR)'!$A$1:$B$1</definedName>
    <definedName name="_xlnm._FilterDatabase" localSheetId="11" hidden="1">'C_dynamics NAV'!$B$34:$E$34</definedName>
    <definedName name="_xlnm._FilterDatabase" localSheetId="9" hidden="1">C_NAV!$A$2:$J$2</definedName>
    <definedName name="_xlnm._FilterDatabase" localSheetId="0" hidden="1">'IDX + ROR'!$A$22:$C$22</definedName>
    <definedName name="_xlnm._FilterDatabase" localSheetId="4" hidden="1">'O_diagram(ROR)'!$A$1:$B$1</definedName>
    <definedName name="_xlnm._FilterDatabase" localSheetId="3" hidden="1">'O_dynamics NAV'!$B$3:$G$19</definedName>
    <definedName name="_xlnm._FilterDatabase" localSheetId="1" hidden="1">O_NAV!#REF!</definedName>
    <definedName name="_xlnm._FilterDatabase" localSheetId="8" hidden="1">'І_diagram(ROR)'!$A$1:$B$1</definedName>
    <definedName name="_xlnm._FilterDatabase" localSheetId="7" hidden="1">'І_dynamics NAV'!$B$34:$E$34</definedName>
    <definedName name="_xlnm._FilterDatabase" localSheetId="5" hidden="1">І_NAV!$A$2:$J$2</definedName>
    <definedName name="_xlnm._FilterDatabase" localSheetId="6" hidden="1">І_ROR!$B$3:$I$3</definedName>
    <definedName name="cevv">#REF!</definedName>
    <definedName name="_xlnm.Print_Area" localSheetId="1">O_NAV!#REF!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24" l="1"/>
  <c r="J7" i="16"/>
  <c r="J20" i="21"/>
  <c r="B60" i="14" l="1"/>
  <c r="B61" i="14"/>
  <c r="B62" i="14"/>
  <c r="B63" i="14"/>
  <c r="B64" i="14"/>
  <c r="G20" i="14"/>
  <c r="C60" i="14"/>
  <c r="C61" i="14"/>
  <c r="C62" i="14"/>
  <c r="C63" i="14"/>
  <c r="D60" i="14"/>
  <c r="D61" i="14"/>
  <c r="D62" i="14"/>
  <c r="D63" i="14"/>
  <c r="E60" i="14"/>
  <c r="E61" i="14"/>
  <c r="E62" i="14"/>
  <c r="E63" i="14"/>
  <c r="E64" i="14"/>
  <c r="D64" i="14"/>
  <c r="C64" i="14"/>
  <c r="E36" i="20"/>
  <c r="D36" i="20"/>
  <c r="C36" i="20"/>
  <c r="B36" i="20"/>
  <c r="G6" i="24"/>
  <c r="E37" i="17"/>
  <c r="D37" i="17"/>
  <c r="C37" i="17"/>
  <c r="B37" i="17"/>
  <c r="B36" i="17"/>
  <c r="E36" i="17"/>
  <c r="D36" i="17"/>
  <c r="C36" i="17"/>
  <c r="E59" i="14"/>
  <c r="E58" i="14"/>
  <c r="E57" i="14"/>
  <c r="E56" i="14"/>
  <c r="E55" i="14"/>
  <c r="D59" i="14"/>
  <c r="D58" i="14"/>
  <c r="D57" i="14"/>
  <c r="D56" i="14"/>
  <c r="D55" i="14"/>
  <c r="B59" i="14"/>
  <c r="B58" i="14"/>
  <c r="C59" i="14"/>
  <c r="C58" i="14"/>
  <c r="C57" i="14"/>
  <c r="C56" i="14"/>
  <c r="C55" i="14"/>
  <c r="B57" i="14"/>
  <c r="B56" i="14"/>
  <c r="B55" i="14"/>
  <c r="C32" i="12"/>
  <c r="C31" i="12"/>
  <c r="C30" i="12"/>
  <c r="C29" i="12"/>
  <c r="C28" i="12"/>
  <c r="C27" i="12"/>
  <c r="C26" i="12"/>
  <c r="C25" i="12"/>
  <c r="C24" i="12"/>
  <c r="B32" i="12"/>
  <c r="B31" i="12"/>
  <c r="B30" i="12"/>
  <c r="B29" i="12"/>
  <c r="B28" i="12"/>
  <c r="B27" i="12"/>
  <c r="B26" i="12"/>
  <c r="B25" i="12"/>
  <c r="B24" i="12"/>
  <c r="C23" i="12"/>
  <c r="B23" i="12"/>
  <c r="E35" i="20"/>
  <c r="D35" i="20"/>
  <c r="C35" i="20"/>
  <c r="B35" i="20"/>
  <c r="H6" i="24"/>
  <c r="F6" i="24"/>
  <c r="E6" i="24"/>
  <c r="E35" i="17"/>
  <c r="D35" i="17"/>
  <c r="C35" i="17"/>
  <c r="B35" i="17"/>
  <c r="H7" i="16"/>
  <c r="G7" i="16"/>
  <c r="F7" i="16"/>
  <c r="E7" i="16"/>
  <c r="E6" i="22"/>
  <c r="H20" i="21"/>
  <c r="G20" i="21"/>
  <c r="F20" i="21"/>
  <c r="E20" i="21"/>
  <c r="E65" i="14"/>
  <c r="E66" i="14" s="1"/>
  <c r="C65" i="14"/>
  <c r="C66" i="14"/>
  <c r="C19" i="12"/>
  <c r="C22" i="12" s="1"/>
  <c r="D22" i="12" s="1"/>
  <c r="F5" i="23"/>
  <c r="E5" i="23"/>
  <c r="F6" i="22"/>
  <c r="D19" i="12"/>
  <c r="D23" i="12" l="1"/>
  <c r="D29" i="12"/>
  <c r="D25" i="12"/>
  <c r="D65" i="14"/>
  <c r="D31" i="12"/>
  <c r="D30" i="12"/>
  <c r="D32" i="12"/>
  <c r="D28" i="12"/>
  <c r="D24" i="12"/>
  <c r="D27" i="12"/>
  <c r="D26" i="12"/>
</calcChain>
</file>

<file path=xl/sharedStrings.xml><?xml version="1.0" encoding="utf-8"?>
<sst xmlns="http://schemas.openxmlformats.org/spreadsheetml/2006/main" count="354" uniqueCount="139">
  <si>
    <t>http://www.task.ua/</t>
  </si>
  <si>
    <t>http://univer.ua/</t>
  </si>
  <si>
    <t>http://www.sem.biz.ua/</t>
  </si>
  <si>
    <t>х</t>
  </si>
  <si>
    <t>http://www.altus.ua/</t>
  </si>
  <si>
    <t>http://www.vseswit.com.ua/</t>
  </si>
  <si>
    <t>http://www.kinto.com/</t>
  </si>
  <si>
    <t>http://www.am.eavex.com.ua/</t>
  </si>
  <si>
    <t>http://am.artcapital.ua/</t>
  </si>
  <si>
    <t>http://otpcapital.com.ua/</t>
  </si>
  <si>
    <t>http://bonum-group.com/</t>
  </si>
  <si>
    <t>КІNТО-Klasychnyi</t>
  </si>
  <si>
    <t>UNIVER.UA/Myhailo Hrushevskyi: Fond Derzhavnykh Paperiv</t>
  </si>
  <si>
    <t>КІNTO-Ekviti</t>
  </si>
  <si>
    <t>Sofiivskyi</t>
  </si>
  <si>
    <t>Altus – Zbalansovanyi</t>
  </si>
  <si>
    <t>Altus – Depozyt</t>
  </si>
  <si>
    <t>KINTO-Kaznacheiskyi</t>
  </si>
  <si>
    <t>UNIVER.UA/Volodymyr Velykyi: Fond Zbalansovanyi</t>
  </si>
  <si>
    <t>VSI</t>
  </si>
  <si>
    <t>UNIVER.UA/Taras Shevchenko: Fond Zaoshchadzhen</t>
  </si>
  <si>
    <t>ТАSK Resurs</t>
  </si>
  <si>
    <t>UNIVER.UA/Iaroslav Mudryi: Fond Aktsii</t>
  </si>
  <si>
    <t>Nadbannia</t>
  </si>
  <si>
    <t>Bonum Optimum</t>
  </si>
  <si>
    <t>No.</t>
  </si>
  <si>
    <t>Fund*</t>
  </si>
  <si>
    <t>NAV, UAH</t>
  </si>
  <si>
    <t>NAV per one IC, UAH</t>
  </si>
  <si>
    <t>IC nominal, UAH</t>
  </si>
  <si>
    <t>AMC</t>
  </si>
  <si>
    <t>AMC official site</t>
  </si>
  <si>
    <t>LLC AMC "Bonum Grup"</t>
  </si>
  <si>
    <t xml:space="preserve"> LLC AMC “ART-KAPITAL Menedzhment”</t>
  </si>
  <si>
    <t>LLC AMC “Univer Menedzhment”</t>
  </si>
  <si>
    <t>LLC AMC "TASK-Invest"</t>
  </si>
  <si>
    <t>LLC AMC "Vsesvit"</t>
  </si>
  <si>
    <t>PrJSC “KINTO”</t>
  </si>
  <si>
    <t>LLC AMC "Altus Essets Activitis"</t>
  </si>
  <si>
    <t>TOV "KUA "OTP KapItal"</t>
  </si>
  <si>
    <t>TOV "KUA "Iveks Esset Menedzhment"</t>
  </si>
  <si>
    <t>OTP Klasychnyi'</t>
  </si>
  <si>
    <t>Open-Ended Funds. Ranking by NAV</t>
  </si>
  <si>
    <t>Total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</si>
  <si>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</si>
  <si>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</si>
  <si>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</si>
  <si>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</si>
  <si>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</si>
  <si>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</si>
  <si>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</si>
  <si>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YTD 2019</t>
  </si>
  <si>
    <t>May</t>
  </si>
  <si>
    <t>June</t>
  </si>
  <si>
    <t>Monthly change</t>
  </si>
  <si>
    <t>YTD change</t>
  </si>
  <si>
    <t>Index</t>
  </si>
  <si>
    <t>КІNТО-Еkviti</t>
  </si>
  <si>
    <t xml:space="preserve">UNIVER.UA/Myhailo Hrushevskyi: Fond Derzhavnykh Paperiv   </t>
  </si>
  <si>
    <t xml:space="preserve">KINTO-Kaznacheyskyi   </t>
  </si>
  <si>
    <t>Average</t>
  </si>
  <si>
    <t>*The indicator "since the fund's inception, % per annum (average)" is calculated based on compound interest formula.</t>
  </si>
  <si>
    <t>Fund</t>
  </si>
  <si>
    <t>Registration date</t>
  </si>
  <si>
    <t>Date of reaching compliance with standards</t>
  </si>
  <si>
    <t xml:space="preserve">1 month </t>
  </si>
  <si>
    <t xml:space="preserve">3 months </t>
  </si>
  <si>
    <t xml:space="preserve">6 months  </t>
  </si>
  <si>
    <t>1 year</t>
  </si>
  <si>
    <t>Since fund's inception</t>
  </si>
  <si>
    <t>Since fund's inception, % per annum (average)*</t>
  </si>
  <si>
    <t>Others</t>
  </si>
  <si>
    <t>No</t>
  </si>
  <si>
    <t>Net Asset Value</t>
  </si>
  <si>
    <t>Number of Investment Certificates in Circulation</t>
  </si>
  <si>
    <t>Change, %</t>
  </si>
  <si>
    <t>NAV change, %</t>
  </si>
  <si>
    <t>Zbalansovanyi Fond Parytet</t>
  </si>
  <si>
    <t>ТАSК Ukrainskyi Kapital</t>
  </si>
  <si>
    <t xml:space="preserve">Optimum </t>
  </si>
  <si>
    <t>unit</t>
  </si>
  <si>
    <t>diversified</t>
  </si>
  <si>
    <t>specialized</t>
  </si>
  <si>
    <t>Interval Funds. Ranking by NAV</t>
  </si>
  <si>
    <t>Form</t>
  </si>
  <si>
    <t>Type</t>
  </si>
  <si>
    <t>LLC AMC "ТАSК-Іnvest"</t>
  </si>
  <si>
    <t>LLC AMC "SЕМ"</t>
  </si>
  <si>
    <t>* The indicator "since the fund's inception, % per annum (average)" is calculated based on compound interest formula.</t>
  </si>
  <si>
    <t>NAV Change, %</t>
  </si>
  <si>
    <t>Closed-End Funds. Ranking by NAV</t>
  </si>
  <si>
    <t>NAV per one security, UAH</t>
  </si>
  <si>
    <t>Security nominal, UAH</t>
  </si>
  <si>
    <t>Іndeks Ukrainskoi Birzhi</t>
  </si>
  <si>
    <t>ТАSК Universal</t>
  </si>
  <si>
    <t>* Indicator "Since fund's inception, % per annum (average)" is calculated according to the formula of a complex interest.</t>
  </si>
  <si>
    <t>Number of Securities in Circulation</t>
  </si>
  <si>
    <t>Funds' average rate of return</t>
  </si>
  <si>
    <t>EURO Deposits</t>
  </si>
  <si>
    <t>USD Deposits</t>
  </si>
  <si>
    <t>UAH Deposits</t>
  </si>
  <si>
    <t>"Gold" deposit (at official rate of gold)</t>
  </si>
  <si>
    <t>1 month*</t>
  </si>
  <si>
    <t>non-diversified</t>
  </si>
  <si>
    <t>LLC AMC "Task Invest"</t>
  </si>
  <si>
    <t>n/a</t>
  </si>
  <si>
    <t>n/a**</t>
  </si>
  <si>
    <t>SHANGHAI SE COMPOSITE (China)</t>
  </si>
  <si>
    <t>NIKKEI 225 (Japan)</t>
  </si>
  <si>
    <t>FTSE 100  (UK)</t>
  </si>
  <si>
    <t>ММВБ (MICEX) (Russia)</t>
  </si>
  <si>
    <t>WIG20 (Poland)</t>
  </si>
  <si>
    <t>DAX (Germany)</t>
  </si>
  <si>
    <t>HANG SENG (Hong Kong)</t>
  </si>
  <si>
    <t>CAC 40 (France)</t>
  </si>
  <si>
    <t>S&amp;P 500 (USA)</t>
  </si>
  <si>
    <t>DJIA (USA)</t>
  </si>
  <si>
    <t>РТС (RTSI) (Russia)</t>
  </si>
  <si>
    <t>OTP Fond Aktsii</t>
  </si>
  <si>
    <t>LLC AMC “ART-KAPITAL Menedzhment”</t>
  </si>
  <si>
    <t xml:space="preserve">OTP Fond Aktsii  </t>
  </si>
  <si>
    <t>Open-Ended Funds Dynamics. Ranking by Net Inflow</t>
  </si>
  <si>
    <t>Interval Funds' Dynamics. Ranking by Net Inflow</t>
  </si>
  <si>
    <t>* All funds are diversified unit CII.</t>
  </si>
  <si>
    <t>Change, pc</t>
  </si>
  <si>
    <t>Number of IC in circulation, pc</t>
  </si>
  <si>
    <t>Number of securities in circulation, pc</t>
  </si>
  <si>
    <t>Change, UAH thous.</t>
  </si>
  <si>
    <t>Net inflow/ outflow of capital during month, UAH thous.</t>
  </si>
  <si>
    <t>NAV change, UAH thous.</t>
  </si>
  <si>
    <t>Net inflow/ outflow of capital, UAH thous.</t>
  </si>
  <si>
    <t>NAV Change, UAH thous.</t>
  </si>
  <si>
    <t>Net inflow-outflow,   UAH thous.</t>
  </si>
  <si>
    <t>** According to available data, the total net outflow was -UAH 580.88k , but when taking into account these funds, information for which data is insufficient for comparison, net outflow was -UAH 439.64k.</t>
  </si>
  <si>
    <t>Rates of Return of Open-Ended CII. Ranking by Date of Reaching Compliance with Standards</t>
  </si>
  <si>
    <t>Rates of Return on Investment Certificates</t>
  </si>
  <si>
    <t>Rates of Return of Interval CII. Ranking by Date of Reaching Compliance with Standards</t>
  </si>
  <si>
    <t>Rates of Return of Closed-End CII. Ranking by Date of Reaching Compliance with Standards</t>
  </si>
  <si>
    <t>Closed-End Funds' Dynamics /Ranking by Net Inflows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</si>
</sst>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грн.&quot;;\-#,##0.00&quot; грн.&quot;"/>
  </numFmts>
  <fonts count="25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u/>
      <sz val="10"/>
      <color indexed="3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/>
      <top style="dotted">
        <color indexed="55"/>
      </top>
      <bottom style="dotted">
        <color indexed="23"/>
      </bottom>
      <diagonal/>
    </border>
    <border>
      <left/>
      <right/>
      <top style="dotted">
        <color indexed="23"/>
      </top>
      <bottom style="medium">
        <color indexed="38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/>
      <right/>
      <top style="medium">
        <color indexed="21"/>
      </top>
      <bottom/>
      <diagonal/>
    </border>
  </borders>
  <cellStyleXfs count="1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38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0" fontId="9" fillId="0" borderId="0" xfId="9" applyNumberFormat="1" applyFont="1" applyFill="1" applyBorder="1" applyAlignment="1">
      <alignment horizontal="right" vertical="center"/>
    </xf>
    <xf numFmtId="10" fontId="5" fillId="0" borderId="0" xfId="0" applyNumberFormat="1" applyFont="1" applyBorder="1"/>
    <xf numFmtId="0" fontId="0" fillId="0" borderId="0" xfId="0" applyBorder="1"/>
    <xf numFmtId="0" fontId="8" fillId="0" borderId="0" xfId="0" applyFont="1"/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6" fillId="0" borderId="5" xfId="4" applyFont="1" applyFill="1" applyBorder="1" applyAlignment="1">
      <alignment vertical="center" wrapText="1"/>
    </xf>
    <xf numFmtId="10" fontId="16" fillId="0" borderId="8" xfId="5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14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 vertical="center" wrapText="1" shrinkToFit="1"/>
    </xf>
    <xf numFmtId="4" fontId="10" fillId="0" borderId="11" xfId="0" applyNumberFormat="1" applyFont="1" applyFill="1" applyBorder="1" applyAlignment="1">
      <alignment horizontal="right" vertical="center" indent="1"/>
    </xf>
    <xf numFmtId="3" fontId="10" fillId="0" borderId="11" xfId="0" applyNumberFormat="1" applyFont="1" applyFill="1" applyBorder="1" applyAlignment="1">
      <alignment horizontal="right" vertical="center" indent="1"/>
    </xf>
    <xf numFmtId="4" fontId="10" fillId="0" borderId="12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 indent="1"/>
    </xf>
    <xf numFmtId="14" fontId="10" fillId="0" borderId="0" xfId="0" applyNumberFormat="1" applyFont="1" applyFill="1" applyBorder="1" applyAlignment="1">
      <alignment horizontal="center"/>
    </xf>
    <xf numFmtId="0" fontId="18" fillId="0" borderId="0" xfId="1" applyFont="1" applyFill="1" applyBorder="1" applyAlignment="1" applyProtection="1">
      <alignment horizontal="left" vertical="center"/>
    </xf>
    <xf numFmtId="0" fontId="18" fillId="0" borderId="0" xfId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vertical="center"/>
    </xf>
    <xf numFmtId="0" fontId="16" fillId="0" borderId="0" xfId="4" applyFont="1" applyFill="1" applyBorder="1" applyAlignment="1">
      <alignment vertical="center" wrapText="1"/>
    </xf>
    <xf numFmtId="10" fontId="16" fillId="0" borderId="0" xfId="5" applyNumberFormat="1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/>
    </xf>
    <xf numFmtId="4" fontId="19" fillId="0" borderId="17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0" fontId="16" fillId="0" borderId="21" xfId="5" applyNumberFormat="1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 shrinkToFit="1"/>
    </xf>
    <xf numFmtId="4" fontId="19" fillId="0" borderId="0" xfId="0" applyNumberFormat="1" applyFont="1" applyFill="1" applyBorder="1" applyAlignment="1">
      <alignment horizontal="right" vertical="center" indent="1"/>
    </xf>
    <xf numFmtId="10" fontId="19" fillId="0" borderId="0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vertical="center" wrapText="1"/>
    </xf>
    <xf numFmtId="0" fontId="7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10" fillId="0" borderId="0" xfId="0" applyFont="1" applyBorder="1"/>
    <xf numFmtId="0" fontId="16" fillId="0" borderId="22" xfId="4" applyFont="1" applyFill="1" applyBorder="1" applyAlignment="1">
      <alignment vertical="center" wrapText="1"/>
    </xf>
    <xf numFmtId="10" fontId="16" fillId="0" borderId="23" xfId="5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/>
    </xf>
    <xf numFmtId="4" fontId="10" fillId="0" borderId="8" xfId="0" applyNumberFormat="1" applyFont="1" applyBorder="1" applyAlignment="1">
      <alignment horizontal="right" vertical="center" indent="1"/>
    </xf>
    <xf numFmtId="0" fontId="16" fillId="0" borderId="8" xfId="3" applyFont="1" applyFill="1" applyBorder="1" applyAlignment="1">
      <alignment vertical="center" wrapText="1"/>
    </xf>
    <xf numFmtId="4" fontId="16" fillId="0" borderId="8" xfId="3" applyNumberFormat="1" applyFont="1" applyFill="1" applyBorder="1" applyAlignment="1">
      <alignment horizontal="right" vertical="center" wrapText="1" indent="1"/>
    </xf>
    <xf numFmtId="3" fontId="16" fillId="0" borderId="8" xfId="3" applyNumberFormat="1" applyFont="1" applyFill="1" applyBorder="1" applyAlignment="1">
      <alignment horizontal="right" vertical="center" wrapText="1" indent="1"/>
    </xf>
    <xf numFmtId="0" fontId="17" fillId="0" borderId="21" xfId="1" applyFont="1" applyFill="1" applyBorder="1" applyAlignment="1" applyProtection="1">
      <alignment vertical="center" wrapText="1"/>
    </xf>
    <xf numFmtId="10" fontId="16" fillId="0" borderId="26" xfId="5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center"/>
    </xf>
    <xf numFmtId="0" fontId="11" fillId="0" borderId="30" xfId="0" applyFont="1" applyFill="1" applyBorder="1" applyAlignment="1">
      <alignment horizontal="center" vertical="center" wrapText="1" shrinkToFit="1"/>
    </xf>
    <xf numFmtId="4" fontId="11" fillId="0" borderId="31" xfId="0" applyNumberFormat="1" applyFont="1" applyFill="1" applyBorder="1" applyAlignment="1">
      <alignment horizontal="right" vertical="center" indent="1"/>
    </xf>
    <xf numFmtId="3" fontId="11" fillId="0" borderId="32" xfId="0" applyNumberFormat="1" applyFont="1" applyFill="1" applyBorder="1" applyAlignment="1">
      <alignment horizontal="right" vertical="center" indent="1"/>
    </xf>
    <xf numFmtId="4" fontId="11" fillId="0" borderId="33" xfId="0" applyNumberFormat="1" applyFont="1" applyFill="1" applyBorder="1" applyAlignment="1">
      <alignment horizontal="right" vertical="center" indent="1"/>
    </xf>
    <xf numFmtId="10" fontId="10" fillId="0" borderId="11" xfId="10" applyNumberFormat="1" applyFont="1" applyFill="1" applyBorder="1" applyAlignment="1">
      <alignment horizontal="right" vertical="center" indent="1"/>
    </xf>
    <xf numFmtId="10" fontId="11" fillId="0" borderId="16" xfId="0" applyNumberFormat="1" applyFont="1" applyFill="1" applyBorder="1" applyAlignment="1">
      <alignment horizontal="right" vertical="center" indent="1"/>
    </xf>
    <xf numFmtId="4" fontId="21" fillId="0" borderId="16" xfId="6" applyNumberFormat="1" applyFont="1" applyFill="1" applyBorder="1" applyAlignment="1">
      <alignment horizontal="right" vertical="center" wrapText="1" indent="1"/>
    </xf>
    <xf numFmtId="3" fontId="21" fillId="0" borderId="16" xfId="6" applyNumberFormat="1" applyFont="1" applyFill="1" applyBorder="1" applyAlignment="1">
      <alignment horizontal="right" vertical="center" wrapText="1" indent="1"/>
    </xf>
    <xf numFmtId="10" fontId="16" fillId="0" borderId="8" xfId="5" applyNumberFormat="1" applyFont="1" applyFill="1" applyBorder="1" applyAlignment="1">
      <alignment horizontal="right" vertical="center" wrapText="1" indent="1"/>
    </xf>
    <xf numFmtId="0" fontId="6" fillId="0" borderId="0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 wrapText="1"/>
    </xf>
    <xf numFmtId="14" fontId="16" fillId="0" borderId="8" xfId="4" applyNumberFormat="1" applyFont="1" applyFill="1" applyBorder="1" applyAlignment="1">
      <alignment horizontal="center" vertical="center" wrapText="1"/>
    </xf>
    <xf numFmtId="10" fontId="16" fillId="0" borderId="36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Alignment="1">
      <alignment vertical="center"/>
    </xf>
    <xf numFmtId="4" fontId="16" fillId="0" borderId="8" xfId="3" applyNumberFormat="1" applyFont="1" applyFill="1" applyBorder="1" applyAlignment="1">
      <alignment horizontal="center" vertical="center" wrapText="1"/>
    </xf>
    <xf numFmtId="3" fontId="16" fillId="0" borderId="8" xfId="3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4" fontId="11" fillId="0" borderId="32" xfId="0" applyNumberFormat="1" applyFont="1" applyFill="1" applyBorder="1" applyAlignment="1">
      <alignment horizontal="right" vertical="center" indent="1"/>
    </xf>
    <xf numFmtId="0" fontId="10" fillId="0" borderId="37" xfId="0" applyFont="1" applyFill="1" applyBorder="1" applyAlignment="1">
      <alignment vertical="center"/>
    </xf>
    <xf numFmtId="4" fontId="11" fillId="0" borderId="23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0" fontId="10" fillId="0" borderId="38" xfId="0" applyFont="1" applyFill="1" applyBorder="1" applyAlignment="1">
      <alignment horizontal="left" vertical="center" wrapText="1" shrinkToFit="1"/>
    </xf>
    <xf numFmtId="0" fontId="10" fillId="0" borderId="39" xfId="0" applyFont="1" applyFill="1" applyBorder="1" applyAlignment="1">
      <alignment horizontal="left" vertical="center" wrapText="1" shrinkToFit="1"/>
    </xf>
    <xf numFmtId="4" fontId="10" fillId="0" borderId="40" xfId="0" applyNumberFormat="1" applyFont="1" applyFill="1" applyBorder="1" applyAlignment="1">
      <alignment horizontal="right" vertical="center" indent="1"/>
    </xf>
    <xf numFmtId="10" fontId="10" fillId="0" borderId="40" xfId="10" applyNumberFormat="1" applyFont="1" applyFill="1" applyBorder="1" applyAlignment="1">
      <alignment horizontal="right" vertical="center" indent="1"/>
    </xf>
    <xf numFmtId="4" fontId="10" fillId="0" borderId="41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Alignment="1">
      <alignment horizontal="right" vertical="center" indent="1"/>
    </xf>
    <xf numFmtId="4" fontId="11" fillId="0" borderId="0" xfId="0" applyNumberFormat="1" applyFont="1" applyFill="1" applyBorder="1" applyAlignment="1">
      <alignment horizontal="right" vertical="center" indent="1"/>
    </xf>
    <xf numFmtId="4" fontId="10" fillId="0" borderId="43" xfId="0" applyNumberFormat="1" applyFont="1" applyFill="1" applyBorder="1" applyAlignment="1">
      <alignment horizontal="right" vertical="center" indent="1"/>
    </xf>
    <xf numFmtId="0" fontId="16" fillId="0" borderId="10" xfId="4" applyFont="1" applyFill="1" applyBorder="1" applyAlignment="1">
      <alignment horizontal="left" vertical="center" wrapText="1"/>
    </xf>
    <xf numFmtId="0" fontId="16" fillId="0" borderId="10" xfId="4" applyFont="1" applyFill="1" applyBorder="1" applyAlignment="1">
      <alignment vertical="center" wrapText="1"/>
    </xf>
    <xf numFmtId="0" fontId="16" fillId="0" borderId="44" xfId="4" applyFont="1" applyFill="1" applyBorder="1" applyAlignment="1">
      <alignment vertical="center" wrapText="1"/>
    </xf>
    <xf numFmtId="10" fontId="16" fillId="0" borderId="8" xfId="5" applyNumberFormat="1" applyFont="1" applyFill="1" applyBorder="1" applyAlignment="1">
      <alignment horizontal="right" vertical="center" indent="1"/>
    </xf>
    <xf numFmtId="10" fontId="16" fillId="0" borderId="21" xfId="5" applyNumberFormat="1" applyFont="1" applyFill="1" applyBorder="1" applyAlignment="1">
      <alignment horizontal="right" vertical="center" indent="1"/>
    </xf>
    <xf numFmtId="10" fontId="16" fillId="0" borderId="23" xfId="5" applyNumberFormat="1" applyFont="1" applyFill="1" applyBorder="1" applyAlignment="1">
      <alignment horizontal="right" vertical="center" indent="1"/>
    </xf>
    <xf numFmtId="10" fontId="16" fillId="0" borderId="12" xfId="5" applyNumberFormat="1" applyFont="1" applyFill="1" applyBorder="1" applyAlignment="1">
      <alignment horizontal="right" vertical="center" indent="1"/>
    </xf>
    <xf numFmtId="10" fontId="16" fillId="0" borderId="45" xfId="5" applyNumberFormat="1" applyFont="1" applyFill="1" applyBorder="1" applyAlignment="1">
      <alignment horizontal="right" vertical="center" indent="1"/>
    </xf>
    <xf numFmtId="10" fontId="16" fillId="0" borderId="33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0" fontId="22" fillId="0" borderId="5" xfId="4" applyFont="1" applyFill="1" applyBorder="1" applyAlignment="1">
      <alignment vertical="center" wrapText="1"/>
    </xf>
    <xf numFmtId="14" fontId="22" fillId="0" borderId="8" xfId="4" applyNumberFormat="1" applyFont="1" applyFill="1" applyBorder="1" applyAlignment="1">
      <alignment horizontal="center" vertical="center" wrapText="1"/>
    </xf>
    <xf numFmtId="10" fontId="22" fillId="0" borderId="8" xfId="5" applyNumberFormat="1" applyFont="1" applyFill="1" applyBorder="1" applyAlignment="1">
      <alignment horizontal="right" vertical="center" wrapText="1" indent="1"/>
    </xf>
    <xf numFmtId="10" fontId="22" fillId="0" borderId="36" xfId="7" applyNumberFormat="1" applyFont="1" applyFill="1" applyBorder="1" applyAlignment="1">
      <alignment horizontal="right" vertical="center" wrapText="1" indent="1"/>
    </xf>
    <xf numFmtId="0" fontId="21" fillId="0" borderId="0" xfId="4" applyFont="1" applyFill="1" applyBorder="1" applyAlignment="1">
      <alignment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right" vertical="center" wrapText="1" indent="1"/>
    </xf>
    <xf numFmtId="10" fontId="21" fillId="0" borderId="0" xfId="7" applyNumberFormat="1" applyFont="1" applyFill="1" applyBorder="1" applyAlignment="1">
      <alignment horizontal="center" vertical="center" wrapText="1"/>
    </xf>
    <xf numFmtId="0" fontId="16" fillId="0" borderId="46" xfId="4" applyFont="1" applyFill="1" applyBorder="1" applyAlignment="1">
      <alignment horizontal="left" vertical="center" wrapText="1"/>
    </xf>
    <xf numFmtId="10" fontId="16" fillId="0" borderId="47" xfId="5" applyNumberFormat="1" applyFont="1" applyFill="1" applyBorder="1" applyAlignment="1">
      <alignment horizontal="right" vertical="center" indent="1"/>
    </xf>
    <xf numFmtId="4" fontId="10" fillId="0" borderId="19" xfId="0" applyNumberFormat="1" applyFont="1" applyFill="1" applyBorder="1" applyAlignment="1">
      <alignment horizontal="right" vertical="center" indent="1"/>
    </xf>
    <xf numFmtId="0" fontId="10" fillId="0" borderId="5" xfId="0" applyFont="1" applyBorder="1" applyAlignment="1">
      <alignment horizontal="left"/>
    </xf>
    <xf numFmtId="10" fontId="16" fillId="0" borderId="49" xfId="5" applyNumberFormat="1" applyFont="1" applyFill="1" applyBorder="1" applyAlignment="1">
      <alignment horizontal="center" vertical="center" wrapText="1"/>
    </xf>
    <xf numFmtId="10" fontId="16" fillId="0" borderId="50" xfId="5" applyNumberFormat="1" applyFont="1" applyFill="1" applyBorder="1" applyAlignment="1">
      <alignment horizontal="center" vertical="center" wrapText="1"/>
    </xf>
    <xf numFmtId="10" fontId="16" fillId="0" borderId="51" xfId="5" applyNumberFormat="1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left" vertical="center" wrapText="1" shrinkToFit="1"/>
    </xf>
    <xf numFmtId="4" fontId="10" fillId="0" borderId="34" xfId="0" applyNumberFormat="1" applyFont="1" applyFill="1" applyBorder="1" applyAlignment="1">
      <alignment horizontal="right" vertical="center" indent="1"/>
    </xf>
    <xf numFmtId="10" fontId="16" fillId="0" borderId="34" xfId="5" applyNumberFormat="1" applyFont="1" applyFill="1" applyBorder="1" applyAlignment="1">
      <alignment horizontal="right" vertical="center" wrapText="1" indent="1"/>
    </xf>
    <xf numFmtId="4" fontId="10" fillId="0" borderId="35" xfId="0" applyNumberFormat="1" applyFont="1" applyFill="1" applyBorder="1" applyAlignment="1">
      <alignment horizontal="right" vertical="center" indent="1"/>
    </xf>
    <xf numFmtId="0" fontId="10" fillId="0" borderId="18" xfId="0" applyFont="1" applyFill="1" applyBorder="1" applyAlignment="1">
      <alignment horizontal="left" vertical="center" wrapText="1" shrinkToFit="1"/>
    </xf>
    <xf numFmtId="10" fontId="16" fillId="0" borderId="19" xfId="5" applyNumberFormat="1" applyFont="1" applyFill="1" applyBorder="1" applyAlignment="1">
      <alignment horizontal="right" vertical="center" wrapText="1" indent="1"/>
    </xf>
    <xf numFmtId="4" fontId="10" fillId="0" borderId="20" xfId="0" applyNumberFormat="1" applyFont="1" applyFill="1" applyBorder="1" applyAlignment="1">
      <alignment horizontal="right" vertical="center" indent="1"/>
    </xf>
    <xf numFmtId="0" fontId="22" fillId="0" borderId="8" xfId="3" quotePrefix="1" applyFont="1" applyFill="1" applyBorder="1" applyAlignment="1">
      <alignment vertical="center" wrapText="1"/>
    </xf>
    <xf numFmtId="0" fontId="16" fillId="0" borderId="8" xfId="3" applyFont="1" applyFill="1" applyBorder="1" applyAlignment="1">
      <alignment vertical="center" wrapText="1"/>
    </xf>
    <xf numFmtId="0" fontId="16" fillId="0" borderId="8" xfId="3" applyFont="1" applyFill="1" applyBorder="1" applyAlignment="1">
      <alignment vertical="center" wrapText="1"/>
    </xf>
    <xf numFmtId="0" fontId="16" fillId="0" borderId="8" xfId="3" applyFont="1" applyFill="1" applyBorder="1" applyAlignment="1">
      <alignment vertical="center" wrapText="1"/>
    </xf>
    <xf numFmtId="0" fontId="16" fillId="0" borderId="8" xfId="3" applyFont="1" applyFill="1" applyBorder="1" applyAlignment="1">
      <alignment vertical="center" wrapText="1"/>
    </xf>
    <xf numFmtId="0" fontId="22" fillId="0" borderId="8" xfId="3" applyFont="1" applyFill="1" applyBorder="1" applyAlignment="1">
      <alignment vertical="center" wrapText="1"/>
    </xf>
    <xf numFmtId="0" fontId="22" fillId="0" borderId="8" xfId="3" applyFont="1" applyFill="1" applyBorder="1" applyAlignment="1">
      <alignment vertical="center" wrapText="1"/>
    </xf>
    <xf numFmtId="0" fontId="16" fillId="0" borderId="8" xfId="3" applyFont="1" applyFill="1" applyBorder="1" applyAlignment="1">
      <alignment vertical="center" wrapText="1"/>
    </xf>
    <xf numFmtId="0" fontId="22" fillId="0" borderId="8" xfId="3" applyFont="1" applyFill="1" applyBorder="1" applyAlignment="1">
      <alignment vertical="center" wrapText="1"/>
    </xf>
    <xf numFmtId="0" fontId="16" fillId="0" borderId="8" xfId="3" applyFont="1" applyFill="1" applyBorder="1" applyAlignment="1">
      <alignment vertical="center" wrapText="1"/>
    </xf>
    <xf numFmtId="0" fontId="22" fillId="0" borderId="8" xfId="3" applyFont="1" applyFill="1" applyBorder="1" applyAlignment="1">
      <alignment vertical="center" wrapText="1"/>
    </xf>
    <xf numFmtId="0" fontId="16" fillId="0" borderId="8" xfId="3" applyFont="1" applyFill="1" applyBorder="1" applyAlignment="1">
      <alignment vertical="center" wrapText="1"/>
    </xf>
    <xf numFmtId="0" fontId="16" fillId="0" borderId="8" xfId="3" applyFont="1" applyFill="1" applyBorder="1" applyAlignment="1">
      <alignment vertical="center" wrapText="1"/>
    </xf>
    <xf numFmtId="0" fontId="16" fillId="0" borderId="8" xfId="3" applyFont="1" applyFill="1" applyBorder="1" applyAlignment="1">
      <alignment vertical="center" wrapText="1"/>
    </xf>
    <xf numFmtId="0" fontId="22" fillId="0" borderId="5" xfId="4" applyFont="1" applyFill="1" applyBorder="1" applyAlignment="1">
      <alignment vertical="center" wrapText="1"/>
    </xf>
    <xf numFmtId="0" fontId="22" fillId="0" borderId="8" xfId="3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1" fillId="0" borderId="0" xfId="12" applyFont="1" applyAlignment="1">
      <alignment vertical="center" wrapText="1"/>
    </xf>
    <xf numFmtId="0" fontId="22" fillId="0" borderId="25" xfId="4" applyFont="1" applyFill="1" applyBorder="1" applyAlignment="1">
      <alignment vertical="center" wrapText="1"/>
    </xf>
    <xf numFmtId="0" fontId="22" fillId="0" borderId="22" xfId="12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2" fillId="0" borderId="8" xfId="11" applyFont="1" applyFill="1" applyBorder="1" applyAlignment="1">
      <alignment vertical="center" wrapText="1"/>
    </xf>
    <xf numFmtId="0" fontId="22" fillId="0" borderId="8" xfId="11" applyFont="1" applyFill="1" applyBorder="1" applyAlignment="1">
      <alignment vertical="center" wrapText="1"/>
    </xf>
    <xf numFmtId="0" fontId="22" fillId="0" borderId="57" xfId="0" applyFont="1" applyBorder="1"/>
    <xf numFmtId="0" fontId="22" fillId="0" borderId="8" xfId="11" applyFont="1" applyFill="1" applyBorder="1" applyAlignment="1">
      <alignment vertical="center" wrapText="1"/>
    </xf>
    <xf numFmtId="0" fontId="22" fillId="0" borderId="57" xfId="0" applyFont="1" applyBorder="1"/>
    <xf numFmtId="0" fontId="22" fillId="0" borderId="8" xfId="11" applyFont="1" applyFill="1" applyBorder="1" applyAlignment="1">
      <alignment vertical="center" wrapText="1"/>
    </xf>
    <xf numFmtId="0" fontId="22" fillId="0" borderId="57" xfId="0" applyFont="1" applyBorder="1"/>
    <xf numFmtId="0" fontId="22" fillId="0" borderId="56" xfId="11" applyFont="1" applyFill="1" applyBorder="1" applyAlignment="1">
      <alignment vertical="center" wrapText="1"/>
    </xf>
    <xf numFmtId="0" fontId="22" fillId="0" borderId="0" xfId="0" applyFont="1"/>
    <xf numFmtId="0" fontId="22" fillId="0" borderId="0" xfId="0" applyFont="1"/>
    <xf numFmtId="0" fontId="22" fillId="0" borderId="56" xfId="11" applyFont="1" applyFill="1" applyBorder="1" applyAlignment="1">
      <alignment vertical="center" wrapText="1"/>
    </xf>
    <xf numFmtId="0" fontId="22" fillId="0" borderId="57" xfId="0" applyFont="1" applyBorder="1"/>
    <xf numFmtId="0" fontId="22" fillId="0" borderId="56" xfId="11" applyFont="1" applyFill="1" applyBorder="1" applyAlignment="1">
      <alignment vertical="center" wrapText="1"/>
    </xf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10" fillId="0" borderId="28" xfId="0" applyFont="1" applyBorder="1" applyAlignment="1">
      <alignment vertical="center"/>
    </xf>
    <xf numFmtId="0" fontId="0" fillId="0" borderId="29" xfId="0" applyBorder="1"/>
    <xf numFmtId="0" fontId="10" fillId="0" borderId="34" xfId="0" applyFont="1" applyBorder="1" applyAlignment="1">
      <alignment vertical="center"/>
    </xf>
    <xf numFmtId="14" fontId="10" fillId="0" borderId="34" xfId="0" applyNumberFormat="1" applyFont="1" applyBorder="1" applyAlignment="1">
      <alignment horizontal="center" vertical="center"/>
    </xf>
    <xf numFmtId="14" fontId="10" fillId="0" borderId="35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14" fontId="19" fillId="0" borderId="7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 shrinkToFit="1"/>
    </xf>
    <xf numFmtId="0" fontId="11" fillId="0" borderId="0" xfId="0" applyFont="1" applyAlignment="1">
      <alignment vertical="center"/>
    </xf>
    <xf numFmtId="0" fontId="10" fillId="0" borderId="42" xfId="0" applyFont="1" applyBorder="1" applyAlignment="1">
      <alignment horizontal="left" vertical="center" wrapText="1" shrinkToFit="1"/>
    </xf>
    <xf numFmtId="0" fontId="22" fillId="0" borderId="8" xfId="11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3" fontId="22" fillId="0" borderId="8" xfId="11" applyNumberFormat="1" applyFont="1" applyBorder="1" applyAlignment="1">
      <alignment horizontal="center" vertical="center" wrapText="1"/>
    </xf>
    <xf numFmtId="0" fontId="22" fillId="0" borderId="48" xfId="4" applyFont="1" applyFill="1" applyBorder="1" applyAlignment="1">
      <alignment vertical="center" wrapText="1"/>
    </xf>
    <xf numFmtId="0" fontId="22" fillId="0" borderId="51" xfId="4" applyFont="1" applyFill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/>
    </xf>
    <xf numFmtId="0" fontId="21" fillId="0" borderId="24" xfId="13" applyFont="1" applyBorder="1" applyAlignment="1">
      <alignment horizontal="center" vertical="center" wrapText="1"/>
    </xf>
    <xf numFmtId="0" fontId="21" fillId="0" borderId="53" xfId="13" applyFont="1" applyBorder="1" applyAlignment="1">
      <alignment horizontal="center" vertical="center" wrapText="1"/>
    </xf>
    <xf numFmtId="0" fontId="9" fillId="0" borderId="59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1" fillId="0" borderId="5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54" xfId="0" applyFont="1" applyBorder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1" fillId="0" borderId="24" xfId="6" applyFont="1" applyFill="1" applyBorder="1" applyAlignment="1">
      <alignment horizontal="center" vertical="center" wrapText="1"/>
    </xf>
    <xf numFmtId="0" fontId="21" fillId="0" borderId="53" xfId="6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54" xfId="0" applyBorder="1"/>
    <xf numFmtId="0" fontId="9" fillId="0" borderId="54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</cellXfs>
  <cellStyles count="16">
    <cellStyle name="Відсотковий" xfId="9" builtinId="5"/>
    <cellStyle name="Відсотковий 2" xfId="14" xr:uid="{00000000-0005-0000-0000-000000000000}"/>
    <cellStyle name="Гиперссылка" xfId="1" xr:uid="{00000000-0005-0000-0000-000001000000}"/>
    <cellStyle name="Звичайний" xfId="0" builtinId="0"/>
    <cellStyle name="Обычный_Nastya_Otkrit" xfId="2" xr:uid="{00000000-0005-0000-0000-000003000000}"/>
    <cellStyle name="Обычный_Відкр_1" xfId="3" xr:uid="{00000000-0005-0000-0000-000004000000}"/>
    <cellStyle name="Обычный_Відкр_1 2" xfId="11" xr:uid="{00000000-0005-0000-0000-000005000000}"/>
    <cellStyle name="Обычный_Відкр_2" xfId="4" xr:uid="{00000000-0005-0000-0000-000006000000}"/>
    <cellStyle name="Обычный_Відкр_2 2" xfId="12" xr:uid="{00000000-0005-0000-0000-000007000000}"/>
    <cellStyle name="Обычный_З_2_28.10" xfId="5" xr:uid="{00000000-0005-0000-0000-000008000000}"/>
    <cellStyle name="Обычный_Лист2" xfId="6" xr:uid="{00000000-0005-0000-0000-000009000000}"/>
    <cellStyle name="Обычный_Лист2 2" xfId="13" xr:uid="{00000000-0005-0000-0000-00000A000000}"/>
    <cellStyle name="Обычный_Лист5" xfId="7" xr:uid="{00000000-0005-0000-0000-00000B000000}"/>
    <cellStyle name="Открывавшаяся гиперссылка" xfId="8" xr:uid="{00000000-0005-0000-0000-00000C000000}"/>
    <cellStyle name="Процентный 2" xfId="10" xr:uid="{00000000-0005-0000-0000-00000E000000}"/>
    <cellStyle name="Процентный 2 2" xfId="15" xr:uid="{00000000-0005-0000-0000-00000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Equity Indexes and Rates of </a:t>
            </a:r>
            <a:r>
              <a:rPr lang="de-DE">
                <a:solidFill>
                  <a:sysClr val="windowText" lastClr="000000"/>
                </a:solidFill>
              </a:rPr>
              <a:t>Return of Funds with Public Issue</a:t>
            </a:r>
          </a:p>
        </c:rich>
      </c:tx>
      <c:layout>
        <c:manualLayout>
          <c:xMode val="edge"/>
          <c:yMode val="edge"/>
          <c:x val="0.24871815631523464"/>
          <c:y val="1.91571598013941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1623958019462821E-2"/>
          <c:y val="0.29118882898119081"/>
          <c:w val="0.95213754685625906"/>
          <c:h val="0.32567171662370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'IDX + ROR'!$B$2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7.1784385094242342E-4"/>
                  <c:y val="2.353849697375232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44-4C34-8B35-EDB0A9292A32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A80-455B-B271-EAF8D3AC9E17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A80-455B-B271-EAF8D3AC9E1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May</c:v>
                </c:pt>
                <c:pt idx="1">
                  <c:v>June</c:v>
                </c:pt>
                <c:pt idx="2">
                  <c:v>YTD 2019</c:v>
                </c:pt>
              </c:strCache>
            </c:strRef>
          </c:cat>
          <c:val>
            <c:numRef>
              <c:f>'IDX + ROR'!$B$3:$B$5</c:f>
              <c:numCache>
                <c:formatCode>0.00%</c:formatCode>
                <c:ptCount val="3"/>
                <c:pt idx="0">
                  <c:v>8.5903595092244878E-3</c:v>
                </c:pt>
                <c:pt idx="1">
                  <c:v>-4.0531926196125667E-2</c:v>
                </c:pt>
                <c:pt idx="2">
                  <c:v>-3.1303632723112096E-2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44-4C34-8B35-EDB0A9292A32}"/>
            </c:ext>
          </c:extLst>
        </c:ser>
        <c:ser>
          <c:idx val="1"/>
          <c:order val="1"/>
          <c:tx>
            <c:strRef>
              <c:f>'IDX + ROR'!$C$2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9.150579307594997E-3"/>
                  <c:y val="2.230887601354425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44-4C34-8B35-EDB0A9292A32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A80-455B-B271-EAF8D3AC9E17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A80-455B-B271-EAF8D3AC9E1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May</c:v>
                </c:pt>
                <c:pt idx="1">
                  <c:v>June</c:v>
                </c:pt>
                <c:pt idx="2">
                  <c:v>YTD 2019</c:v>
                </c:pt>
              </c:strCache>
            </c:strRef>
          </c:cat>
          <c:val>
            <c:numRef>
              <c:f>'IDX + ROR'!$C$3:$C$5</c:f>
              <c:numCache>
                <c:formatCode>0.00%</c:formatCode>
                <c:ptCount val="3"/>
                <c:pt idx="0">
                  <c:v>2.4579896480820596E-2</c:v>
                </c:pt>
                <c:pt idx="1">
                  <c:v>-4.7132707434661247E-2</c:v>
                </c:pt>
                <c:pt idx="2">
                  <c:v>-3.09259606812744E-2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44-4C34-8B35-EDB0A9292A32}"/>
            </c:ext>
          </c:extLst>
        </c:ser>
        <c:ser>
          <c:idx val="2"/>
          <c:order val="2"/>
          <c:tx>
            <c:strRef>
              <c:f>'IDX + ROR'!$D$2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8540955875572305E-4"/>
                  <c:y val="-1.058879668731471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44-4C34-8B35-EDB0A9292A32}"/>
                </c:ext>
              </c:extLst>
            </c:dLbl>
            <c:dLbl>
              <c:idx val="1"/>
              <c:layout>
                <c:manualLayout>
                  <c:x val="2.2505913416515089E-3"/>
                  <c:y val="-2.987592736457023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644-4C34-8B35-EDB0A9292A32}"/>
                </c:ext>
              </c:extLst>
            </c:dLbl>
            <c:dLbl>
              <c:idx val="2"/>
              <c:layout>
                <c:manualLayout>
                  <c:x val="1.9657156232627537E-3"/>
                  <c:y val="-1.648527795599408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44-4C34-8B35-EDB0A9292A32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A80-455B-B271-EAF8D3AC9E17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A80-455B-B271-EAF8D3AC9E1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May</c:v>
                </c:pt>
                <c:pt idx="1">
                  <c:v>June</c:v>
                </c:pt>
                <c:pt idx="2">
                  <c:v>YTD 2019</c:v>
                </c:pt>
              </c:strCache>
            </c:strRef>
          </c:cat>
          <c:val>
            <c:numRef>
              <c:f>'IDX + ROR'!$D$3:$D$5</c:f>
              <c:numCache>
                <c:formatCode>0.00%</c:formatCode>
                <c:ptCount val="3"/>
                <c:pt idx="0">
                  <c:v>-4.3539586858404545E-3</c:v>
                </c:pt>
                <c:pt idx="1">
                  <c:v>9.5286241748918955E-3</c:v>
                </c:pt>
                <c:pt idx="2">
                  <c:v>6.5814025379499997E-3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644-4C34-8B35-EDB0A9292A32}"/>
            </c:ext>
          </c:extLst>
        </c:ser>
        <c:ser>
          <c:idx val="3"/>
          <c:order val="3"/>
          <c:tx>
            <c:strRef>
              <c:f>'IDX + ROR'!$E$2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6175865048343183E-3"/>
                  <c:y val="-3.9452521133038765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644-4C34-8B35-EDB0A9292A32}"/>
                </c:ext>
              </c:extLst>
            </c:dLbl>
            <c:dLbl>
              <c:idx val="1"/>
              <c:layout>
                <c:manualLayout>
                  <c:x val="2.2302007513004263E-3"/>
                  <c:y val="-1.013494919703139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44-4C34-8B35-EDB0A9292A32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A80-455B-B271-EAF8D3AC9E17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A80-455B-B271-EAF8D3AC9E1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May</c:v>
                </c:pt>
                <c:pt idx="1">
                  <c:v>June</c:v>
                </c:pt>
                <c:pt idx="2">
                  <c:v>YTD 2019</c:v>
                </c:pt>
              </c:strCache>
            </c:strRef>
          </c:cat>
          <c:val>
            <c:numRef>
              <c:f>'IDX + ROR'!$E$3:$E$5</c:f>
              <c:numCache>
                <c:formatCode>0.00%</c:formatCode>
                <c:ptCount val="3"/>
                <c:pt idx="0">
                  <c:v>-1.8158578013881432E-2</c:v>
                </c:pt>
                <c:pt idx="1">
                  <c:v>5.9859696051606974E-3</c:v>
                </c:pt>
                <c:pt idx="2">
                  <c:v>-0.18636839306706726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644-4C34-8B35-EDB0A9292A32}"/>
            </c:ext>
          </c:extLst>
        </c:ser>
        <c:ser>
          <c:idx val="4"/>
          <c:order val="4"/>
          <c:tx>
            <c:strRef>
              <c:f>'IDX + ROR'!$F$2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A80-455B-B271-EAF8D3AC9E17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A80-455B-B271-EAF8D3AC9E17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A80-455B-B271-EAF8D3AC9E1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May</c:v>
                </c:pt>
                <c:pt idx="1">
                  <c:v>June</c:v>
                </c:pt>
                <c:pt idx="2">
                  <c:v>YTD 2019</c:v>
                </c:pt>
              </c:strCache>
            </c:strRef>
          </c:cat>
          <c:val>
            <c:numRef>
              <c:f>'IDX + ROR'!$F$3:$F$5</c:f>
              <c:numCache>
                <c:formatCode>0.00%</c:formatCode>
                <c:ptCount val="3"/>
                <c:pt idx="0">
                  <c:v>-1.0420914958042538E-3</c:v>
                </c:pt>
                <c:pt idx="1">
                  <c:v>-1.8520249855787485E-2</c:v>
                </c:pt>
                <c:pt idx="2">
                  <c:v>-4.2633235482647969E-2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644-4C34-8B35-EDB0A9292A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180187456"/>
        <c:axId val="180188016"/>
      </c:barChart>
      <c:catAx>
        <c:axId val="180187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8018801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80188016"/>
        <c:scaling>
          <c:orientation val="minMax"/>
          <c:max val="0.05"/>
          <c:min val="-0.05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801874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5078404679489E-3"/>
          <c:y val="0.76245496009548652"/>
          <c:w val="0.64273557920637958"/>
          <c:h val="8.4291503126134176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and Global Equity Indexes 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for the Month</a:t>
            </a:r>
          </a:p>
        </c:rich>
      </c:tx>
      <c:layout>
        <c:manualLayout>
          <c:xMode val="edge"/>
          <c:yMode val="edge"/>
          <c:x val="0.1702127659574468"/>
          <c:y val="1.22850122850122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716857610474634"/>
          <c:y val="0.16494065036566327"/>
          <c:w val="0.53846153846153844"/>
          <c:h val="0.623756964764882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'IDX + ROR'!$B$22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FC9-4098-834D-F05954B690A8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FC9-4098-834D-F05954B690A8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FC9-4098-834D-F05954B690A8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FC9-4098-834D-F05954B690A8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FC9-4098-834D-F05954B690A8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FC9-4098-834D-F05954B690A8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FC9-4098-834D-F05954B690A8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FC9-4098-834D-F05954B690A8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FC9-4098-834D-F05954B690A8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FC9-4098-834D-F05954B690A8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AFC9-4098-834D-F05954B690A8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FC9-4098-834D-F05954B690A8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ROR'!$A$23:$A$35</c:f>
              <c:strCache>
                <c:ptCount val="13"/>
                <c:pt idx="0">
                  <c:v>UX Index</c:v>
                </c:pt>
                <c:pt idx="1">
                  <c:v>PFTS Index</c:v>
                </c:pt>
                <c:pt idx="2">
                  <c:v>SHANGHAI SE COMPOSITE (China)</c:v>
                </c:pt>
                <c:pt idx="3">
                  <c:v>NIKKEI 225 (Japan)</c:v>
                </c:pt>
                <c:pt idx="4">
                  <c:v>FTSE 100  (UK)</c:v>
                </c:pt>
                <c:pt idx="5">
                  <c:v>ММВБ (MICEX) (Russia)</c:v>
                </c:pt>
                <c:pt idx="6">
                  <c:v>WIG20 (Poland)</c:v>
                </c:pt>
                <c:pt idx="7">
                  <c:v>DAX (Germany)</c:v>
                </c:pt>
                <c:pt idx="8">
                  <c:v>HANG SENG (Hong Kong)</c:v>
                </c:pt>
                <c:pt idx="9">
                  <c:v>CAC 40 (France)</c:v>
                </c:pt>
                <c:pt idx="10">
                  <c:v>S&amp;P 500 (USA)</c:v>
                </c:pt>
                <c:pt idx="11">
                  <c:v>DJIA (USA)</c:v>
                </c:pt>
                <c:pt idx="12">
                  <c:v>РТС (RTSI) (Russia)</c:v>
                </c:pt>
              </c:strCache>
            </c:strRef>
          </c:cat>
          <c:val>
            <c:numRef>
              <c:f>'IDX + ROR'!$B$23:$B$35</c:f>
              <c:numCache>
                <c:formatCode>0.00%</c:formatCode>
                <c:ptCount val="13"/>
                <c:pt idx="0">
                  <c:v>-4.7132707434661247E-2</c:v>
                </c:pt>
                <c:pt idx="1">
                  <c:v>-4.0531926196125667E-2</c:v>
                </c:pt>
                <c:pt idx="2">
                  <c:v>2.7660675475213115E-2</c:v>
                </c:pt>
                <c:pt idx="3">
                  <c:v>3.2751991511170031E-2</c:v>
                </c:pt>
                <c:pt idx="4">
                  <c:v>3.6851534060999391E-2</c:v>
                </c:pt>
                <c:pt idx="5">
                  <c:v>3.7713904094427431E-2</c:v>
                </c:pt>
                <c:pt idx="6">
                  <c:v>3.945858322429685E-2</c:v>
                </c:pt>
                <c:pt idx="7">
                  <c:v>5.7301029092236222E-2</c:v>
                </c:pt>
                <c:pt idx="8">
                  <c:v>6.1020947478336307E-2</c:v>
                </c:pt>
                <c:pt idx="9">
                  <c:v>6.3625872037760045E-2</c:v>
                </c:pt>
                <c:pt idx="10">
                  <c:v>6.8930183208214979E-2</c:v>
                </c:pt>
                <c:pt idx="11">
                  <c:v>7.1928959211832844E-2</c:v>
                </c:pt>
                <c:pt idx="12">
                  <c:v>7.2590106363968454E-2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495-45EF-ABB9-C2887FE4677D}"/>
            </c:ext>
          </c:extLst>
        </c:ser>
        <c:ser>
          <c:idx val="1"/>
          <c:order val="1"/>
          <c:tx>
            <c:strRef>
              <c:f>'IDX + ROR'!$C$22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'IDX + ROR'!$A$23:$A$35</c:f>
              <c:strCache>
                <c:ptCount val="13"/>
                <c:pt idx="0">
                  <c:v>UX Index</c:v>
                </c:pt>
                <c:pt idx="1">
                  <c:v>PFTS Index</c:v>
                </c:pt>
                <c:pt idx="2">
                  <c:v>SHANGHAI SE COMPOSITE (China)</c:v>
                </c:pt>
                <c:pt idx="3">
                  <c:v>NIKKEI 225 (Japan)</c:v>
                </c:pt>
                <c:pt idx="4">
                  <c:v>FTSE 100  (UK)</c:v>
                </c:pt>
                <c:pt idx="5">
                  <c:v>ММВБ (MICEX) (Russia)</c:v>
                </c:pt>
                <c:pt idx="6">
                  <c:v>WIG20 (Poland)</c:v>
                </c:pt>
                <c:pt idx="7">
                  <c:v>DAX (Germany)</c:v>
                </c:pt>
                <c:pt idx="8">
                  <c:v>HANG SENG (Hong Kong)</c:v>
                </c:pt>
                <c:pt idx="9">
                  <c:v>CAC 40 (France)</c:v>
                </c:pt>
                <c:pt idx="10">
                  <c:v>S&amp;P 500 (USA)</c:v>
                </c:pt>
                <c:pt idx="11">
                  <c:v>DJIA (USA)</c:v>
                </c:pt>
                <c:pt idx="12">
                  <c:v>РТС (RTSI) (Russia)</c:v>
                </c:pt>
              </c:strCache>
            </c:strRef>
          </c:cat>
          <c:val>
            <c:numRef>
              <c:f>'IDX + ROR'!$C$23:$C$35</c:f>
              <c:numCache>
                <c:formatCode>0.00%</c:formatCode>
                <c:ptCount val="13"/>
                <c:pt idx="0">
                  <c:v>-3.09259606812744E-2</c:v>
                </c:pt>
                <c:pt idx="1">
                  <c:v>-3.1303632723112096E-2</c:v>
                </c:pt>
                <c:pt idx="2">
                  <c:v>0.19446649825574402</c:v>
                </c:pt>
                <c:pt idx="3">
                  <c:v>6.301096640131254E-2</c:v>
                </c:pt>
                <c:pt idx="4">
                  <c:v>0.10271207029434337</c:v>
                </c:pt>
                <c:pt idx="5">
                  <c:v>0.17271570913716339</c:v>
                </c:pt>
                <c:pt idx="6">
                  <c:v>2.241910191818608E-2</c:v>
                </c:pt>
                <c:pt idx="7">
                  <c:v>0.17424443316387217</c:v>
                </c:pt>
                <c:pt idx="8">
                  <c:v>0.1191341034025768</c:v>
                </c:pt>
                <c:pt idx="9">
                  <c:v>0.18385932964858065</c:v>
                </c:pt>
                <c:pt idx="10">
                  <c:v>0.18345442403469403</c:v>
                </c:pt>
                <c:pt idx="11">
                  <c:v>0.15339080061051735</c:v>
                </c:pt>
                <c:pt idx="12">
                  <c:v>0.29488899102360855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495-45EF-ABB9-C2887FE467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180193616"/>
        <c:axId val="180194176"/>
      </c:barChart>
      <c:catAx>
        <c:axId val="18019361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80194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0194176"/>
        <c:scaling>
          <c:orientation val="minMax"/>
          <c:max val="0.35"/>
          <c:min val="-0.1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801936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8697788697788693"/>
          <c:w val="0.58428805237315873"/>
          <c:h val="5.89680589680589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Funds' Shares in Aggregate NAV of Open-Ended CII</a:t>
            </a:r>
          </a:p>
        </c:rich>
      </c:tx>
      <c:layout>
        <c:manualLayout>
          <c:xMode val="edge"/>
          <c:yMode val="edge"/>
          <c:x val="0.24209094664163691"/>
          <c:y val="7.236857603604722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250366882822497"/>
          <c:y val="0.31359716282287131"/>
          <c:w val="0.36176090322017335"/>
          <c:h val="0.3662288544854511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E7CE-4D7B-901E-3123010CC7D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7CE-4D7B-901E-3123010CC7D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E7CE-4D7B-901E-3123010CC7D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7CE-4D7B-901E-3123010CC7D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E7CE-4D7B-901E-3123010CC7D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7CE-4D7B-901E-3123010CC7D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E7CE-4D7B-901E-3123010CC7D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7CE-4D7B-901E-3123010CC7D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E7CE-4D7B-901E-3123010CC7D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7CE-4D7B-901E-3123010CC7D6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E7CE-4D7B-901E-3123010CC7D6}"/>
              </c:ext>
            </c:extLst>
          </c:dPt>
          <c:dLbls>
            <c:dLbl>
              <c:idx val="0"/>
              <c:layout>
                <c:manualLayout>
                  <c:x val="-0.13238915319678174"/>
                  <c:y val="-0.1152765015578698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CE-4D7B-901E-3123010CC7D6}"/>
                </c:ext>
              </c:extLst>
            </c:dLbl>
            <c:dLbl>
              <c:idx val="1"/>
              <c:layout>
                <c:manualLayout>
                  <c:x val="3.4060407784832047E-2"/>
                  <c:y val="-0.1042155116027470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CE-4D7B-901E-3123010CC7D6}"/>
                </c:ext>
              </c:extLst>
            </c:dLbl>
            <c:dLbl>
              <c:idx val="2"/>
              <c:layout>
                <c:manualLayout>
                  <c:x val="3.7728162556219691E-2"/>
                  <c:y val="-7.962404193625077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CE-4D7B-901E-3123010CC7D6}"/>
                </c:ext>
              </c:extLst>
            </c:dLbl>
            <c:dLbl>
              <c:idx val="3"/>
              <c:layout>
                <c:manualLayout>
                  <c:x val="9.1536977999290725E-2"/>
                  <c:y val="-8.622201632540371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CE-4D7B-901E-3123010CC7D6}"/>
                </c:ext>
              </c:extLst>
            </c:dLbl>
            <c:dLbl>
              <c:idx val="4"/>
              <c:layout>
                <c:manualLayout>
                  <c:x val="7.7129100537157935E-2"/>
                  <c:y val="1.439865216746605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CE-4D7B-901E-3123010CC7D6}"/>
                </c:ext>
              </c:extLst>
            </c:dLbl>
            <c:dLbl>
              <c:idx val="5"/>
              <c:layout>
                <c:manualLayout>
                  <c:x val="6.1332563242650795E-2"/>
                  <c:y val="6.624017844476626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CE-4D7B-901E-3123010CC7D6}"/>
                </c:ext>
              </c:extLst>
            </c:dLbl>
            <c:dLbl>
              <c:idx val="6"/>
              <c:layout>
                <c:manualLayout>
                  <c:x val="3.7533459695442639E-2"/>
                  <c:y val="9.488713193509035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CE-4D7B-901E-3123010CC7D6}"/>
                </c:ext>
              </c:extLst>
            </c:dLbl>
            <c:dLbl>
              <c:idx val="7"/>
              <c:layout>
                <c:manualLayout>
                  <c:x val="-9.7045216877318485E-2"/>
                  <c:y val="0.109005440760734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CE-4D7B-901E-3123010CC7D6}"/>
                </c:ext>
              </c:extLst>
            </c:dLbl>
            <c:dLbl>
              <c:idx val="8"/>
              <c:layout>
                <c:manualLayout>
                  <c:x val="-7.17621387523944E-2"/>
                  <c:y val="5.959041218031813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CE-4D7B-901E-3123010CC7D6}"/>
                </c:ext>
              </c:extLst>
            </c:dLbl>
            <c:dLbl>
              <c:idx val="9"/>
              <c:layout>
                <c:manualLayout>
                  <c:x val="-9.9802959863044605E-2"/>
                  <c:y val="1.58545447546897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CE-4D7B-901E-3123010CC7D6}"/>
                </c:ext>
              </c:extLst>
            </c:dLbl>
            <c:dLbl>
              <c:idx val="10"/>
              <c:layout>
                <c:manualLayout>
                  <c:x val="-9.7530580289209412E-2"/>
                  <c:y val="-6.643153255599987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CE-4D7B-901E-3123010CC7D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O_NAV!$B$22:$B$32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Fond Aktsii</c:v>
                </c:pt>
                <c:pt idx="3">
                  <c:v>UNIVER.UA/Myhailo Hrushevskyi: Fond Derzhavnykh Paperiv</c:v>
                </c:pt>
                <c:pt idx="4">
                  <c:v>КІNTO-Ekviti</c:v>
                </c:pt>
                <c:pt idx="5">
                  <c:v>OTP Klasychnyi'</c:v>
                </c:pt>
                <c:pt idx="6">
                  <c:v>Sofiivskyi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UNIVER.UA/Volodymyr Velykyi: Fond Zbalansovanyi</c:v>
                </c:pt>
              </c:strCache>
            </c:strRef>
          </c:cat>
          <c:val>
            <c:numRef>
              <c:f>O_NAV!$C$22:$C$32</c:f>
              <c:numCache>
                <c:formatCode>#,##0.00</c:formatCode>
                <c:ptCount val="11"/>
                <c:pt idx="0">
                  <c:v>5810664.5719000101</c:v>
                </c:pt>
                <c:pt idx="1">
                  <c:v>31221170.260000002</c:v>
                </c:pt>
                <c:pt idx="2">
                  <c:v>11884836.75</c:v>
                </c:pt>
                <c:pt idx="3">
                  <c:v>7355297.6600000001</c:v>
                </c:pt>
                <c:pt idx="4">
                  <c:v>5486669.5099999998</c:v>
                </c:pt>
                <c:pt idx="5">
                  <c:v>5165686.1500000004</c:v>
                </c:pt>
                <c:pt idx="6">
                  <c:v>5104668.9801000003</c:v>
                </c:pt>
                <c:pt idx="7">
                  <c:v>4226090.07</c:v>
                </c:pt>
                <c:pt idx="8">
                  <c:v>3293249.38</c:v>
                </c:pt>
                <c:pt idx="9">
                  <c:v>2664066.9700000002</c:v>
                </c:pt>
                <c:pt idx="10">
                  <c:v>1672826.09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7CE-4D7B-901E-3123010CC7D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7CE-4D7B-901E-3123010CC7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E7CE-4D7B-901E-3123010CC7D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7CE-4D7B-901E-3123010CC7D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7CE-4D7B-901E-3123010CC7D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7CE-4D7B-901E-3123010CC7D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7CE-4D7B-901E-3123010CC7D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E7CE-4D7B-901E-3123010CC7D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7CE-4D7B-901E-3123010CC7D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E7CE-4D7B-901E-3123010CC7D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7CE-4D7B-901E-3123010CC7D6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E7CE-4D7B-901E-3123010CC7D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O_NAV!$B$22:$B$32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Fond Aktsii</c:v>
                </c:pt>
                <c:pt idx="3">
                  <c:v>UNIVER.UA/Myhailo Hrushevskyi: Fond Derzhavnykh Paperiv</c:v>
                </c:pt>
                <c:pt idx="4">
                  <c:v>КІNTO-Ekviti</c:v>
                </c:pt>
                <c:pt idx="5">
                  <c:v>OTP Klasychnyi'</c:v>
                </c:pt>
                <c:pt idx="6">
                  <c:v>Sofiivskyi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UNIVER.UA/Volodymyr Velykyi: Fond Zbalansovanyi</c:v>
                </c:pt>
              </c:strCache>
            </c:strRef>
          </c:cat>
          <c:val>
            <c:numRef>
              <c:f>O_NAV!$D$22:$D$32</c:f>
              <c:numCache>
                <c:formatCode>0.00%</c:formatCode>
                <c:ptCount val="11"/>
                <c:pt idx="0">
                  <c:v>6.9269224413205654E-2</c:v>
                </c:pt>
                <c:pt idx="1">
                  <c:v>0.37218913988622809</c:v>
                </c:pt>
                <c:pt idx="2">
                  <c:v>0.1416797362441575</c:v>
                </c:pt>
                <c:pt idx="3">
                  <c:v>8.7682873091720751E-2</c:v>
                </c:pt>
                <c:pt idx="4">
                  <c:v>6.5406862995880929E-2</c:v>
                </c:pt>
                <c:pt idx="5">
                  <c:v>6.1580404228278311E-2</c:v>
                </c:pt>
                <c:pt idx="6">
                  <c:v>6.0853015479097806E-2</c:v>
                </c:pt>
                <c:pt idx="7">
                  <c:v>5.0379432133272943E-2</c:v>
                </c:pt>
                <c:pt idx="8">
                  <c:v>3.9258991381992285E-2</c:v>
                </c:pt>
                <c:pt idx="9">
                  <c:v>3.1758476248853133E-2</c:v>
                </c:pt>
                <c:pt idx="10">
                  <c:v>1.9941843897312708E-2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7CE-4D7B-901E-3123010CC7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Open-Ended CIIs' NAV for the Month</a:t>
            </a:r>
          </a:p>
        </c:rich>
      </c:tx>
      <c:layout>
        <c:manualLayout>
          <c:xMode val="edge"/>
          <c:yMode val="edge"/>
          <c:x val="0.39288432387437455"/>
          <c:y val="3.9014412833688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1794107134342449E-2"/>
          <c:y val="0.32032886326607346"/>
          <c:w val="0.89704802271894768"/>
          <c:h val="0.40862463967915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'O_dynamics NAV'!$C$54</c:f>
              <c:strCache>
                <c:ptCount val="1"/>
                <c:pt idx="0">
                  <c:v>NAV change, UAH thous.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2BB-44DA-9401-5DC39396E184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2BB-44DA-9401-5DC39396E184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2BB-44DA-9401-5DC39396E184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2BB-44DA-9401-5DC39396E184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2BB-44DA-9401-5DC39396E184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2BB-44DA-9401-5DC39396E184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2BB-44DA-9401-5DC39396E184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2BB-44DA-9401-5DC39396E184}"/>
                </c:ext>
              </c:extLst>
            </c:dLbl>
            <c:dLbl>
              <c:idx val="8"/>
              <c:layout>
                <c:manualLayout>
                  <c:x val="4.906058473017616E-4"/>
                  <c:y val="-1.6065866311357702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E5E-435F-BE52-B30381538A0E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2BB-44DA-9401-5DC39396E184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2BB-44DA-9401-5DC39396E184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2BB-44DA-9401-5DC39396E184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2BB-44DA-9401-5DC39396E184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22BB-44DA-9401-5DC39396E184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22BB-44DA-9401-5DC39396E184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22BB-44DA-9401-5DC39396E184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22BB-44DA-9401-5DC39396E184}"/>
                </c:ext>
              </c:extLst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22BB-44DA-9401-5DC39396E184}"/>
                </c:ext>
              </c:extLst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22BB-44DA-9401-5DC39396E184}"/>
                </c:ext>
              </c:extLst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22BB-44DA-9401-5DC39396E184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22BB-44DA-9401-5DC39396E184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'O_dynamics NAV'!$B$55:$B$65</c:f>
              <c:strCache>
                <c:ptCount val="11"/>
                <c:pt idx="0">
                  <c:v>Nadbannia</c:v>
                </c:pt>
                <c:pt idx="1">
                  <c:v>Sofiivskyi</c:v>
                </c:pt>
                <c:pt idx="2">
                  <c:v>Altus – Zbalansovanyi</c:v>
                </c:pt>
                <c:pt idx="3">
                  <c:v>UNIVER.UA/Myhailo Hrushevskyi: Fond Derzhavnykh Paperiv   </c:v>
                </c:pt>
                <c:pt idx="4">
                  <c:v>UNIVER.UA/Taras Shevchenko: Fond Zaoshchadzhen</c:v>
                </c:pt>
                <c:pt idx="5">
                  <c:v>ТАSK Resurs</c:v>
                </c:pt>
                <c:pt idx="6">
                  <c:v>Bonum Optimum</c:v>
                </c:pt>
                <c:pt idx="7">
                  <c:v>UNIVER.UA/Volodymyr Velykyi: Fond Zbalansovanyi</c:v>
                </c:pt>
                <c:pt idx="8">
                  <c:v>KINTO-Kaznacheyskyi   </c:v>
                </c:pt>
                <c:pt idx="9">
                  <c:v>UNIVER.UA/Iaroslav Mudryi: Fond Aktsii</c:v>
                </c:pt>
                <c:pt idx="10">
                  <c:v>Others</c:v>
                </c:pt>
              </c:strCache>
            </c:strRef>
          </c:cat>
          <c:val>
            <c:numRef>
              <c:f>'O_dynamics NAV'!$C$55:$C$65</c:f>
              <c:numCache>
                <c:formatCode>#,##0.00</c:formatCode>
                <c:ptCount val="11"/>
                <c:pt idx="0">
                  <c:v>69.468180000000046</c:v>
                </c:pt>
                <c:pt idx="1">
                  <c:v>42.840480000000454</c:v>
                </c:pt>
                <c:pt idx="2">
                  <c:v>33.70977000000002</c:v>
                </c:pt>
                <c:pt idx="3">
                  <c:v>27.663690000000411</c:v>
                </c:pt>
                <c:pt idx="4">
                  <c:v>11.471560000000057</c:v>
                </c:pt>
                <c:pt idx="5">
                  <c:v>1.2139000000001396</c:v>
                </c:pt>
                <c:pt idx="6">
                  <c:v>-1.0979979999999632</c:v>
                </c:pt>
                <c:pt idx="7">
                  <c:v>-0.19802000000001863</c:v>
                </c:pt>
                <c:pt idx="8">
                  <c:v>35.296050000000278</c:v>
                </c:pt>
                <c:pt idx="9">
                  <c:v>-38.75788999999989</c:v>
                </c:pt>
                <c:pt idx="10">
                  <c:v>-452.90373499999964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E5E-435F-BE52-B30381538A0E}"/>
            </c:ext>
          </c:extLst>
        </c:ser>
        <c:ser>
          <c:idx val="0"/>
          <c:order val="1"/>
          <c:tx>
            <c:strRef>
              <c:f>'O_dynamics NAV'!$E$54</c:f>
              <c:strCache>
                <c:ptCount val="1"/>
                <c:pt idx="0">
                  <c:v>Net inflow/ outflow of capital, UAH thous.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6920961194024001E-3"/>
                  <c:y val="-7.9222956790935273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E5E-435F-BE52-B30381538A0E}"/>
                </c:ext>
              </c:extLst>
            </c:dLbl>
            <c:dLbl>
              <c:idx val="1"/>
              <c:layout>
                <c:manualLayout>
                  <c:x val="5.6275620677131433E-3"/>
                  <c:y val="-3.8155153808105413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E5E-435F-BE52-B30381538A0E}"/>
                </c:ext>
              </c:extLst>
            </c:dLbl>
            <c:dLbl>
              <c:idx val="2"/>
              <c:layout>
                <c:manualLayout>
                  <c:x val="4.3199510738415603E-3"/>
                  <c:y val="4.5465848198585346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E5E-435F-BE52-B30381538A0E}"/>
                </c:ext>
              </c:extLst>
            </c:dLbl>
            <c:dLbl>
              <c:idx val="3"/>
              <c:layout>
                <c:manualLayout>
                  <c:x val="4.5264246746053449E-3"/>
                  <c:y val="-1.762125231669076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E5E-435F-BE52-B30381538A0E}"/>
                </c:ext>
              </c:extLst>
            </c:dLbl>
            <c:dLbl>
              <c:idx val="4"/>
              <c:layout>
                <c:manualLayout>
                  <c:x val="2.4618906229160187E-3"/>
                  <c:y val="-3.8155153808105413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E5E-435F-BE52-B30381538A0E}"/>
                </c:ext>
              </c:extLst>
            </c:dLbl>
            <c:dLbl>
              <c:idx val="5"/>
              <c:layout>
                <c:manualLayout>
                  <c:x val="1.9113616728620997E-3"/>
                  <c:y val="-3.8155153808105413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E5E-435F-BE52-B30381538A0E}"/>
                </c:ext>
              </c:extLst>
            </c:dLbl>
            <c:dLbl>
              <c:idx val="6"/>
              <c:layout>
                <c:manualLayout>
                  <c:x val="3.6317608822612479E-3"/>
                  <c:y val="-7.9222956790935273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E5E-435F-BE52-B30381538A0E}"/>
                </c:ext>
              </c:extLst>
            </c:dLbl>
            <c:dLbl>
              <c:idx val="7"/>
              <c:layout>
                <c:manualLayout>
                  <c:x val="2.0698001530736754E-3"/>
                  <c:y val="6.3693967015468478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E5E-435F-BE52-B30381538A0E}"/>
                </c:ext>
              </c:extLst>
            </c:dLbl>
            <c:dLbl>
              <c:idx val="8"/>
              <c:layout>
                <c:manualLayout>
                  <c:x val="2.6177333417959359E-3"/>
                  <c:y val="-8.0097576043406948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E5E-435F-BE52-B30381538A0E}"/>
                </c:ext>
              </c:extLst>
            </c:dLbl>
            <c:dLbl>
              <c:idx val="9"/>
              <c:layout>
                <c:manualLayout>
                  <c:x val="2.8241274495596214E-3"/>
                  <c:y val="8.963193862947083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E5E-435F-BE52-B30381538A0E}"/>
                </c:ext>
              </c:extLst>
            </c:dLbl>
            <c:dLbl>
              <c:idx val="10"/>
              <c:layout>
                <c:manualLayout>
                  <c:x val="1.1009734928288939E-3"/>
                  <c:y val="-4.4388165422379333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E5E-435F-BE52-B30381538A0E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7910695137552315"/>
                  <c:y val="0.3552364958014788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E5E-435F-BE52-B30381538A0E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2679811207703684"/>
                  <c:y val="0.3490763253540544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E5E-435F-BE52-B30381538A0E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7373227022773285"/>
                  <c:y val="0.3839839578894598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E5E-435F-BE52-B30381538A0E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72142343092924655"/>
                  <c:y val="0.347022935204912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E5E-435F-BE52-B30381538A0E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7698715941815778"/>
                  <c:y val="0.3511297155031958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E5E-435F-BE52-B30381538A0E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81453474467982079"/>
                  <c:y val="0.353183105652337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E5E-435F-BE52-B30381538A0E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5995489772888145"/>
                  <c:y val="0.3572898859506203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E5E-435F-BE52-B30381538A0E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9856202782058303"/>
                  <c:y val="0.41478481012658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E5E-435F-BE52-B30381538A0E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83421681100108047"/>
                  <c:y val="0.4640661737059781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E5E-435F-BE52-B30381538A0E}"/>
                </c:ext>
              </c:extLst>
            </c:dLbl>
            <c:dLbl>
              <c:idx val="20"/>
              <c:layout>
                <c:manualLayout>
                  <c:xMode val="edge"/>
                  <c:yMode val="edge"/>
                  <c:x val="0.86903892833869356"/>
                  <c:y val="0.6632450181727033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E5E-435F-BE52-B30381538A0E}"/>
                </c:ext>
              </c:extLst>
            </c:dLbl>
            <c:dLbl>
              <c:idx val="21"/>
              <c:layout>
                <c:manualLayout>
                  <c:xMode val="edge"/>
                  <c:yMode val="edge"/>
                  <c:x val="0.92127210434511331"/>
                  <c:y val="0.41478481012658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E5E-435F-BE52-B30381538A0E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'O_dynamics NAV'!$B$55:$B$65</c:f>
              <c:strCache>
                <c:ptCount val="11"/>
                <c:pt idx="0">
                  <c:v>Nadbannia</c:v>
                </c:pt>
                <c:pt idx="1">
                  <c:v>Sofiivskyi</c:v>
                </c:pt>
                <c:pt idx="2">
                  <c:v>Altus – Zbalansovanyi</c:v>
                </c:pt>
                <c:pt idx="3">
                  <c:v>UNIVER.UA/Myhailo Hrushevskyi: Fond Derzhavnykh Paperiv   </c:v>
                </c:pt>
                <c:pt idx="4">
                  <c:v>UNIVER.UA/Taras Shevchenko: Fond Zaoshchadzhen</c:v>
                </c:pt>
                <c:pt idx="5">
                  <c:v>ТАSK Resurs</c:v>
                </c:pt>
                <c:pt idx="6">
                  <c:v>Bonum Optimum</c:v>
                </c:pt>
                <c:pt idx="7">
                  <c:v>UNIVER.UA/Volodymyr Velykyi: Fond Zbalansovanyi</c:v>
                </c:pt>
                <c:pt idx="8">
                  <c:v>KINTO-Kaznacheyskyi   </c:v>
                </c:pt>
                <c:pt idx="9">
                  <c:v>UNIVER.UA/Iaroslav Mudryi: Fond Aktsii</c:v>
                </c:pt>
                <c:pt idx="10">
                  <c:v>Others</c:v>
                </c:pt>
              </c:strCache>
            </c:strRef>
          </c:cat>
          <c:val>
            <c:numRef>
              <c:f>'O_dynamics NAV'!$E$55:$E$65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-5.7989016206896666</c:v>
                </c:pt>
                <c:pt idx="8">
                  <c:v>-16.342277441214435</c:v>
                </c:pt>
                <c:pt idx="9">
                  <c:v>-24.312647494553335</c:v>
                </c:pt>
                <c:pt idx="10">
                  <c:v>-534.42610194085489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CE5E-435F-BE52-B30381538A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268719808"/>
        <c:axId val="268720368"/>
      </c:barChart>
      <c:lineChart>
        <c:grouping val="standard"/>
        <c:varyColors val="0"/>
        <c:ser>
          <c:idx val="2"/>
          <c:order val="2"/>
          <c:tx>
            <c:strRef>
              <c:f>'O_dynamics NAV'!$D$54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337170906385441E-2"/>
                  <c:y val="-0.109101303640870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CE5E-435F-BE52-B30381538A0E}"/>
                </c:ext>
              </c:extLst>
            </c:dLbl>
            <c:dLbl>
              <c:idx val="1"/>
              <c:layout>
                <c:manualLayout>
                  <c:x val="-1.5588682000715615E-2"/>
                  <c:y val="-6.649137770078489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CE5E-435F-BE52-B30381538A0E}"/>
                </c:ext>
              </c:extLst>
            </c:dLbl>
            <c:dLbl>
              <c:idx val="2"/>
              <c:layout>
                <c:manualLayout>
                  <c:x val="-7.0552598339574391E-3"/>
                  <c:y val="6.13669558378687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E5E-435F-BE52-B30381538A0E}"/>
                </c:ext>
              </c:extLst>
            </c:dLbl>
            <c:dLbl>
              <c:idx val="3"/>
              <c:layout>
                <c:manualLayout>
                  <c:x val="-1.5175814292188061E-2"/>
                  <c:y val="5.73969044449365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CE5E-435F-BE52-B30381538A0E}"/>
                </c:ext>
              </c:extLst>
            </c:dLbl>
            <c:dLbl>
              <c:idx val="4"/>
              <c:layout>
                <c:manualLayout>
                  <c:x val="-1.8754353445512684E-2"/>
                  <c:y val="5.305296358038441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E5E-435F-BE52-B30381538A0E}"/>
                </c:ext>
              </c:extLst>
            </c:dLbl>
            <c:dLbl>
              <c:idx val="5"/>
              <c:layout>
                <c:manualLayout>
                  <c:x val="-1.8547959337748998E-2"/>
                  <c:y val="0.1387466272410338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CE5E-435F-BE52-B30381538A0E}"/>
                </c:ext>
              </c:extLst>
            </c:dLbl>
            <c:dLbl>
              <c:idx val="6"/>
              <c:layout>
                <c:manualLayout>
                  <c:x val="-1.9098488287802806E-2"/>
                  <c:y val="0.117170232094383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CE5E-435F-BE52-B30381538A0E}"/>
                </c:ext>
              </c:extLst>
            </c:dLbl>
            <c:dLbl>
              <c:idx val="7"/>
              <c:layout>
                <c:manualLayout>
                  <c:x val="-1.5864004483768346E-2"/>
                  <c:y val="0.1301825319489081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CE5E-435F-BE52-B30381538A0E}"/>
                </c:ext>
              </c:extLst>
            </c:dLbl>
            <c:dLbl>
              <c:idx val="8"/>
              <c:layout>
                <c:manualLayout>
                  <c:x val="-1.9442543637093079E-2"/>
                  <c:y val="0.123869074619829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CE5E-435F-BE52-B30381538A0E}"/>
                </c:ext>
              </c:extLst>
            </c:dLbl>
            <c:dLbl>
              <c:idx val="9"/>
              <c:layout>
                <c:manualLayout>
                  <c:x val="-2.1507157181782199E-2"/>
                  <c:y val="6.878248679502196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CE5E-435F-BE52-B30381538A0E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22BB-44DA-9401-5DC39396E184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5791087995262822"/>
                  <c:y val="1.02669507457074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CE5E-435F-BE52-B30381538A0E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0408803555250656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CE5E-435F-BE52-B30381538A0E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22BB-44DA-9401-5DC39396E184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22BB-44DA-9401-5DC39396E184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22BB-44DA-9401-5DC39396E184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9182466815529051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CE5E-435F-BE52-B30381538A0E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395158288568042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CE5E-435F-BE52-B30381538A0E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8720698955831789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E5E-435F-BE52-B30381538A0E}"/>
                </c:ext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22BB-44DA-9401-5DC39396E184}"/>
                </c:ext>
              </c:extLst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22BB-44DA-9401-5DC39396E184}"/>
                </c:ext>
              </c:extLst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22BB-44DA-9401-5DC39396E18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'O_dynamics NAV'!$B$55:$B$64</c:f>
              <c:strCache>
                <c:ptCount val="10"/>
                <c:pt idx="0">
                  <c:v>Nadbannia</c:v>
                </c:pt>
                <c:pt idx="1">
                  <c:v>Sofiivskyi</c:v>
                </c:pt>
                <c:pt idx="2">
                  <c:v>Altus – Zbalansovanyi</c:v>
                </c:pt>
                <c:pt idx="3">
                  <c:v>UNIVER.UA/Myhailo Hrushevskyi: Fond Derzhavnykh Paperiv   </c:v>
                </c:pt>
                <c:pt idx="4">
                  <c:v>UNIVER.UA/Taras Shevchenko: Fond Zaoshchadzhen</c:v>
                </c:pt>
                <c:pt idx="5">
                  <c:v>ТАSK Resurs</c:v>
                </c:pt>
                <c:pt idx="6">
                  <c:v>Bonum Optimum</c:v>
                </c:pt>
                <c:pt idx="7">
                  <c:v>UNIVER.UA/Volodymyr Velykyi: Fond Zbalansovanyi</c:v>
                </c:pt>
                <c:pt idx="8">
                  <c:v>KINTO-Kaznacheyskyi   </c:v>
                </c:pt>
                <c:pt idx="9">
                  <c:v>UNIVER.UA/Iaroslav Mudryi: Fond Aktsii</c:v>
                </c:pt>
              </c:strCache>
            </c:strRef>
          </c:cat>
          <c:val>
            <c:numRef>
              <c:f>'O_dynamics NAV'!$D$55:$D$64</c:f>
              <c:numCache>
                <c:formatCode>0.00%</c:formatCode>
                <c:ptCount val="10"/>
                <c:pt idx="0">
                  <c:v>9.4637645820141364E-2</c:v>
                </c:pt>
                <c:pt idx="1">
                  <c:v>8.4634396442222638E-3</c:v>
                </c:pt>
                <c:pt idx="2">
                  <c:v>1.0341880766406769E-2</c:v>
                </c:pt>
                <c:pt idx="3">
                  <c:v>3.7752554389668034E-3</c:v>
                </c:pt>
                <c:pt idx="4">
                  <c:v>9.9977429264519954E-3</c:v>
                </c:pt>
                <c:pt idx="5">
                  <c:v>1.0823629137082487E-3</c:v>
                </c:pt>
                <c:pt idx="6">
                  <c:v>-2.4889717162959249E-3</c:v>
                </c:pt>
                <c:pt idx="7">
                  <c:v>-1.1836051782901002E-4</c:v>
                </c:pt>
                <c:pt idx="8">
                  <c:v>1.3426826100161014E-2</c:v>
                </c:pt>
                <c:pt idx="9">
                  <c:v>-3.4603831829471153E-2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CE5E-435F-BE52-B30381538A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68720928"/>
        <c:axId val="268721488"/>
      </c:lineChart>
      <c:catAx>
        <c:axId val="26871980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8720368"/>
        <c:crosses val="autoZero"/>
        <c:auto val="0"/>
        <c:lblAlgn val="ctr"/>
        <c:lblOffset val="40"/>
        <c:tickLblSkip val="2"/>
        <c:tickMarkSkip val="1"/>
        <c:noMultiLvlLbl val="0"/>
      </c:catAx>
      <c:valAx>
        <c:axId val="268720368"/>
        <c:scaling>
          <c:orientation val="minMax"/>
          <c:max val="100"/>
          <c:min val="-60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8719808"/>
        <c:crosses val="autoZero"/>
        <c:crossBetween val="between"/>
        <c:majorUnit val="100"/>
        <c:minorUnit val="50"/>
      </c:valAx>
      <c:catAx>
        <c:axId val="268720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8721488"/>
        <c:crosses val="autoZero"/>
        <c:auto val="0"/>
        <c:lblAlgn val="ctr"/>
        <c:lblOffset val="100"/>
        <c:noMultiLvlLbl val="0"/>
      </c:catAx>
      <c:valAx>
        <c:axId val="268721488"/>
        <c:scaling>
          <c:orientation val="minMax"/>
          <c:max val="0.4"/>
          <c:min val="-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872092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2104474483876177"/>
          <c:y val="0.86653064293771154"/>
          <c:w val="0.48372462997249582"/>
          <c:h val="5.13347537285374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Open-Ended Funds, Bank </a:t>
            </a:r>
            <a:r>
              <a:rPr lang="de-DE">
                <a:solidFill>
                  <a:sysClr val="windowText" lastClr="000000"/>
                </a:solidFill>
              </a:rPr>
              <a:t>Deposits and Equity</a:t>
            </a:r>
            <a:r>
              <a:rPr lang="de-DE" baseline="0">
                <a:solidFill>
                  <a:sysClr val="windowText" lastClr="000000"/>
                </a:solidFill>
              </a:rPr>
              <a:t> </a:t>
            </a:r>
            <a:r>
              <a:rPr lang="de-DE">
                <a:solidFill>
                  <a:sysClr val="windowText" lastClr="000000"/>
                </a:solidFill>
              </a:rPr>
              <a:t>Indexes </a:t>
            </a:r>
            <a:r>
              <a:rPr lang="de-DE"/>
              <a:t>for the Month  </a:t>
            </a:r>
          </a:p>
        </c:rich>
      </c:tx>
      <c:layout>
        <c:manualLayout>
          <c:xMode val="edge"/>
          <c:yMode val="edge"/>
          <c:x val="0.31659851904623015"/>
          <c:y val="5.219209340753716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0491813530500332E-2"/>
          <c:y val="9.6033451869868391E-2"/>
          <c:w val="0.96004146390394063"/>
          <c:h val="0.867432592433267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4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9F8-4B7D-80DB-1DCEF2062F3C}"/>
              </c:ext>
            </c:extLst>
          </c:dPt>
          <c:dPt>
            <c:idx val="15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F8-4B7D-80DB-1DCEF2062F3C}"/>
              </c:ext>
            </c:extLst>
          </c:dPt>
          <c:dPt>
            <c:idx val="16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9F8-4B7D-80DB-1DCEF2062F3C}"/>
              </c:ext>
            </c:extLst>
          </c:dPt>
          <c:dPt>
            <c:idx val="17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F8-4B7D-80DB-1DCEF2062F3C}"/>
              </c:ext>
            </c:extLst>
          </c:dPt>
          <c:dPt>
            <c:idx val="18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9F8-4B7D-80DB-1DCEF2062F3C}"/>
              </c:ext>
            </c:extLst>
          </c:dPt>
          <c:dPt>
            <c:idx val="19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9F8-4B7D-80DB-1DCEF2062F3C}"/>
              </c:ext>
            </c:extLst>
          </c:dPt>
          <c:dPt>
            <c:idx val="2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9F8-4B7D-80DB-1DCEF2062F3C}"/>
              </c:ext>
            </c:extLst>
          </c:dPt>
          <c:dPt>
            <c:idx val="2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F8-4B7D-80DB-1DCEF2062F3C}"/>
              </c:ext>
            </c:extLst>
          </c:dPt>
          <c:dPt>
            <c:idx val="2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9F8-4B7D-80DB-1DCEF2062F3C}"/>
              </c:ext>
            </c:extLst>
          </c:dPt>
          <c:dPt>
            <c:idx val="24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9F8-4B7D-80DB-1DCEF2062F3C}"/>
              </c:ext>
            </c:extLst>
          </c:dPt>
          <c:dPt>
            <c:idx val="25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9F8-4B7D-80DB-1DCEF2062F3C}"/>
              </c:ext>
            </c:extLst>
          </c:dPt>
          <c:dPt>
            <c:idx val="26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9F8-4B7D-80DB-1DCEF2062F3C}"/>
              </c:ext>
            </c:extLst>
          </c:dPt>
          <c:dPt>
            <c:idx val="27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9F8-4B7D-80DB-1DCEF2062F3C}"/>
              </c:ext>
            </c:extLst>
          </c:dPt>
          <c:dPt>
            <c:idx val="28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9F8-4B7D-80DB-1DCEF2062F3C}"/>
              </c:ext>
            </c:extLst>
          </c:dPt>
          <c:dPt>
            <c:idx val="29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F8-4B7D-80DB-1DCEF2062F3C}"/>
              </c:ext>
            </c:extLst>
          </c:dPt>
          <c:dPt>
            <c:idx val="3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9F8-4B7D-80DB-1DCEF2062F3C}"/>
              </c:ext>
            </c:extLst>
          </c:dPt>
          <c:dPt>
            <c:idx val="31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9F8-4B7D-80DB-1DCEF2062F3C}"/>
              </c:ext>
            </c:extLst>
          </c:dPt>
          <c:dPt>
            <c:idx val="32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9F8-4B7D-80DB-1DCEF2062F3C}"/>
              </c:ext>
            </c:extLst>
          </c:dPt>
          <c:dPt>
            <c:idx val="3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9F8-4B7D-80DB-1DCEF2062F3C}"/>
              </c:ext>
            </c:extLst>
          </c:dPt>
          <c:dPt>
            <c:idx val="3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9F8-4B7D-80DB-1DCEF2062F3C}"/>
              </c:ext>
            </c:extLst>
          </c:dPt>
          <c:dPt>
            <c:idx val="3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9F8-4B7D-80DB-1DCEF2062F3C}"/>
              </c:ext>
            </c:extLst>
          </c:dPt>
          <c:dPt>
            <c:idx val="3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9F8-4B7D-80DB-1DCEF2062F3C}"/>
              </c:ext>
            </c:extLst>
          </c:dPt>
          <c:dPt>
            <c:idx val="3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9F8-4B7D-80DB-1DCEF2062F3C}"/>
              </c:ext>
            </c:extLst>
          </c:dPt>
          <c:dPt>
            <c:idx val="41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9F8-4B7D-80DB-1DCEF2062F3C}"/>
              </c:ext>
            </c:extLst>
          </c:dPt>
          <c:dPt>
            <c:idx val="42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9F8-4B7D-80DB-1DCEF2062F3C}"/>
              </c:ext>
            </c:extLst>
          </c:dPt>
          <c:dPt>
            <c:idx val="4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09F8-4B7D-80DB-1DCEF2062F3C}"/>
              </c:ext>
            </c:extLst>
          </c:dPt>
          <c:dPt>
            <c:idx val="4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09F8-4B7D-80DB-1DCEF2062F3C}"/>
              </c:ext>
            </c:extLst>
          </c:dPt>
          <c:dPt>
            <c:idx val="4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9F8-4B7D-80DB-1DCEF2062F3C}"/>
              </c:ext>
            </c:extLst>
          </c:dPt>
          <c:dPt>
            <c:idx val="4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9F8-4B7D-80DB-1DCEF2062F3C}"/>
              </c:ext>
            </c:extLst>
          </c:dPt>
          <c:dPt>
            <c:idx val="4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9F8-4B7D-80DB-1DCEF2062F3C}"/>
              </c:ext>
            </c:extLst>
          </c:dPt>
          <c:cat>
            <c:strRef>
              <c:f>'O_diagram(ROR)'!$A$2:$A$22</c:f>
              <c:strCache>
                <c:ptCount val="21"/>
                <c:pt idx="0">
                  <c:v>UNIVER.UA/Iaroslav Mudryi: Fond Aktsii</c:v>
                </c:pt>
                <c:pt idx="1">
                  <c:v>VSI</c:v>
                </c:pt>
                <c:pt idx="2">
                  <c:v>Bonum Optimum</c:v>
                </c:pt>
                <c:pt idx="3">
                  <c:v>КІNТО-Еkviti</c:v>
                </c:pt>
                <c:pt idx="4">
                  <c:v>ТАSK Resurs</c:v>
                </c:pt>
                <c:pt idx="5">
                  <c:v>Altus – Depozyt</c:v>
                </c:pt>
                <c:pt idx="6">
                  <c:v>КІNТО-Klasychnyi</c:v>
                </c:pt>
                <c:pt idx="7">
                  <c:v>UNIVER.UA/Volodymyr Velykyi: Fond Zbalansovanyi</c:v>
                </c:pt>
                <c:pt idx="8">
                  <c:v>UNIVER.UA/Myhailo Hrushevskyi: Fond Derzhavnykh Paperiv   </c:v>
                </c:pt>
                <c:pt idx="9">
                  <c:v>Sofiivskyi</c:v>
                </c:pt>
                <c:pt idx="10">
                  <c:v>UNIVER.UA/Taras Shevchenko: Fond Zaoshchadzhen</c:v>
                </c:pt>
                <c:pt idx="11">
                  <c:v>Altus – Zbalansovanyi</c:v>
                </c:pt>
                <c:pt idx="12">
                  <c:v>KINTO-Kaznacheyskyi   </c:v>
                </c:pt>
                <c:pt idx="13">
                  <c:v>Nadbannia</c:v>
                </c:pt>
                <c:pt idx="14">
                  <c:v>Funds' average rate of return</c:v>
                </c:pt>
                <c:pt idx="15">
                  <c:v>UX Index</c:v>
                </c:pt>
                <c:pt idx="16">
                  <c:v>PFTS Index</c:v>
                </c:pt>
                <c:pt idx="17">
                  <c:v>EURO Deposits</c:v>
                </c:pt>
                <c:pt idx="18">
                  <c:v>USD Deposits</c:v>
                </c:pt>
                <c:pt idx="19">
                  <c:v>UAH Deposits</c:v>
                </c:pt>
                <c:pt idx="20">
                  <c:v>"Gold" deposit (at official rate of gold)</c:v>
                </c:pt>
              </c:strCache>
            </c:strRef>
          </c:cat>
          <c:val>
            <c:numRef>
              <c:f>'O_diagram(ROR)'!$B$2:$B$22</c:f>
              <c:numCache>
                <c:formatCode>0.00%</c:formatCode>
                <c:ptCount val="21"/>
                <c:pt idx="0">
                  <c:v>-1.31028035851255E-2</c:v>
                </c:pt>
                <c:pt idx="1">
                  <c:v>-5.4116408730213728E-3</c:v>
                </c:pt>
                <c:pt idx="2">
                  <c:v>-2.4889717162949188E-3</c:v>
                </c:pt>
                <c:pt idx="3">
                  <c:v>-1.8279074960904085E-3</c:v>
                </c:pt>
                <c:pt idx="4">
                  <c:v>1.082362913655599E-3</c:v>
                </c:pt>
                <c:pt idx="5">
                  <c:v>1.8366170681252125E-3</c:v>
                </c:pt>
                <c:pt idx="6">
                  <c:v>2.9648207209909128E-3</c:v>
                </c:pt>
                <c:pt idx="7">
                  <c:v>3.3414375426572551E-3</c:v>
                </c:pt>
                <c:pt idx="8">
                  <c:v>3.7752554389678394E-3</c:v>
                </c:pt>
                <c:pt idx="9">
                  <c:v>8.4634396442062609E-3</c:v>
                </c:pt>
                <c:pt idx="10">
                  <c:v>9.9977429264845874E-3</c:v>
                </c:pt>
                <c:pt idx="11">
                  <c:v>1.0341880766419731E-2</c:v>
                </c:pt>
                <c:pt idx="12">
                  <c:v>1.979085927742763E-2</c:v>
                </c:pt>
                <c:pt idx="13">
                  <c:v>9.4637645820083716E-2</c:v>
                </c:pt>
                <c:pt idx="14">
                  <c:v>9.5286241748918955E-3</c:v>
                </c:pt>
                <c:pt idx="15">
                  <c:v>-4.7132707434661247E-2</c:v>
                </c:pt>
                <c:pt idx="16">
                  <c:v>-4.0531926196125667E-2</c:v>
                </c:pt>
                <c:pt idx="17">
                  <c:v>-4.5019973356930088E-3</c:v>
                </c:pt>
                <c:pt idx="18">
                  <c:v>-2.4838674450100573E-2</c:v>
                </c:pt>
                <c:pt idx="19">
                  <c:v>2.3671232876712328E-3</c:v>
                </c:pt>
                <c:pt idx="20">
                  <c:v>7.4953845599137203E-2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9F8-4B7D-80DB-1DCEF2062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83363312"/>
        <c:axId val="183363872"/>
      </c:barChart>
      <c:catAx>
        <c:axId val="183363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83363872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83363872"/>
        <c:scaling>
          <c:orientation val="minMax"/>
          <c:max val="0.1"/>
          <c:min val="-0.05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83363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Interval CIIs' NAV for the Month</a:t>
            </a:r>
          </a:p>
        </c:rich>
      </c:tx>
      <c:layout>
        <c:manualLayout>
          <c:xMode val="edge"/>
          <c:yMode val="edge"/>
          <c:x val="0.33846153846153848"/>
          <c:y val="6.66668402782298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972027972027972E-2"/>
          <c:y val="0.34133422222453702"/>
          <c:w val="0.94125874125874121"/>
          <c:h val="0.437334472225188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'І_dynamics NAV'!$C$34</c:f>
              <c:strCache>
                <c:ptCount val="1"/>
                <c:pt idx="0">
                  <c:v>NAV Change, UAH thous.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B6E-40EB-91C0-87E601F6E26F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B6E-40EB-91C0-87E601F6E26F}"/>
                </c:ext>
              </c:extLst>
            </c:dLbl>
            <c:dLbl>
              <c:idx val="2"/>
              <c:layout>
                <c:manualLayout>
                  <c:x val="-7.0286959271126381E-4"/>
                  <c:y val="7.8649039758019179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EB-4E55-9096-289926BBA234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B6E-40EB-91C0-87E601F6E26F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71118881118881117"/>
                  <c:y val="0.418667756947283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EB-4E55-9096-289926BBA234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B6E-40EB-91C0-87E601F6E26F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65034965034965031"/>
                  <c:y val="0.5386680694480975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EB-4E55-9096-289926BBA234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9B6E-40EB-91C0-87E601F6E26F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B6E-40EB-91C0-87E601F6E26F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9B6E-40EB-91C0-87E601F6E26F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9B6E-40EB-91C0-87E601F6E26F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9B6E-40EB-91C0-87E601F6E26F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B6E-40EB-91C0-87E601F6E26F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9B6E-40EB-91C0-87E601F6E26F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9B6E-40EB-91C0-87E601F6E26F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NAV'!$B$35:$B$37</c:f>
              <c:strCache>
                <c:ptCount val="3"/>
                <c:pt idx="0">
                  <c:v>Optimum </c:v>
                </c:pt>
                <c:pt idx="1">
                  <c:v>ТАSК Ukrainskyi Kapital</c:v>
                </c:pt>
                <c:pt idx="2">
                  <c:v>Zbalansovanyi Fond Parytet</c:v>
                </c:pt>
              </c:strCache>
            </c:strRef>
          </c:cat>
          <c:val>
            <c:numRef>
              <c:f>'І_dynamics NAV'!$C$35:$C$37</c:f>
              <c:numCache>
                <c:formatCode>#,##0.00</c:formatCode>
                <c:ptCount val="3"/>
                <c:pt idx="0">
                  <c:v>-1.393030000000028</c:v>
                </c:pt>
                <c:pt idx="1">
                  <c:v>-11.407529999999912</c:v>
                </c:pt>
                <c:pt idx="2">
                  <c:v>18.173330000000075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EB-4E55-9096-289926BBA234}"/>
            </c:ext>
          </c:extLst>
        </c:ser>
        <c:ser>
          <c:idx val="0"/>
          <c:order val="1"/>
          <c:tx>
            <c:strRef>
              <c:f>'І_dynamics NAV'!$E$34</c:f>
              <c:strCache>
                <c:ptCount val="1"/>
                <c:pt idx="0">
                  <c:v>Net inflow-outflow,   UAH thous.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493926825105002E-2"/>
                  <c:y val="-7.0085077977967147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FEB-4E55-9096-289926BBA234}"/>
                </c:ext>
              </c:extLst>
            </c:dLbl>
            <c:dLbl>
              <c:idx val="1"/>
              <c:layout>
                <c:manualLayout>
                  <c:x val="3.2842377983325344E-3"/>
                  <c:y val="-1.675160575538348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FEB-4E55-9096-289926BBA234}"/>
                </c:ext>
              </c:extLst>
            </c:dLbl>
            <c:dLbl>
              <c:idx val="2"/>
              <c:layout>
                <c:manualLayout>
                  <c:x val="5.6962810969415356E-3"/>
                  <c:y val="2.248443116708687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FEB-4E55-9096-289926BBA234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0909090909090913"/>
                  <c:y val="0.4080010625027669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FEB-4E55-9096-289926BBA234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9B6E-40EB-91C0-87E601F6E26F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8811188811188815"/>
                  <c:y val="0.4106677361138961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FEB-4E55-9096-289926BBA234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68881118881118886"/>
                  <c:y val="0.5493347638926142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FEB-4E55-9096-289926BBA234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78741258741258746"/>
                  <c:y val="0.552001437503743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FEB-4E55-9096-289926BBA234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8741258741258746"/>
                  <c:y val="0.3520009166690538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FEB-4E55-9096-289926BBA234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5944055944055948"/>
                  <c:y val="0.512001333336805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FEB-4E55-9096-289926BBA234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2167832167832173"/>
                  <c:y val="0.3920010208359917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FEB-4E55-9096-289926BBA234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6783216783216783"/>
                  <c:y val="0.3786676527803458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FEB-4E55-9096-289926BBA234}"/>
                </c:ext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9B6E-40EB-91C0-87E601F6E26F}"/>
                </c:ext>
              </c:extLst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9B6E-40EB-91C0-87E601F6E26F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9B6E-40EB-91C0-87E601F6E26F}"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9B6E-40EB-91C0-87E601F6E26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NAV'!$B$35:$B$37</c:f>
              <c:strCache>
                <c:ptCount val="3"/>
                <c:pt idx="0">
                  <c:v>Optimum </c:v>
                </c:pt>
                <c:pt idx="1">
                  <c:v>ТАSК Ukrainskyi Kapital</c:v>
                </c:pt>
                <c:pt idx="2">
                  <c:v>Zbalansovanyi Fond Parytet</c:v>
                </c:pt>
              </c:strCache>
            </c:strRef>
          </c:cat>
          <c:val>
            <c:numRef>
              <c:f>'І_dynamics NAV'!$E$35:$E$37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-32.660738525962422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2FEB-4E55-9096-289926BBA2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183367232"/>
        <c:axId val="183367792"/>
      </c:barChart>
      <c:lineChart>
        <c:grouping val="standard"/>
        <c:varyColors val="0"/>
        <c:ser>
          <c:idx val="2"/>
          <c:order val="2"/>
          <c:tx>
            <c:strRef>
              <c:f>'І_dynamics NAV'!$D$34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653166746974827E-3"/>
                  <c:y val="-5.492984988347726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FEB-4E55-9096-289926BBA234}"/>
                </c:ext>
              </c:extLst>
            </c:dLbl>
            <c:dLbl>
              <c:idx val="1"/>
              <c:layout>
                <c:manualLayout>
                  <c:x val="-3.7315359386038693E-3"/>
                  <c:y val="-5.832018048827303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FEB-4E55-9096-289926BBA234}"/>
                </c:ext>
              </c:extLst>
            </c:dLbl>
            <c:dLbl>
              <c:idx val="2"/>
              <c:layout>
                <c:manualLayout>
                  <c:x val="6.9742313718335058E-4"/>
                  <c:y val="-2.344829354049970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FEB-4E55-9096-289926BBA234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8321678321678316"/>
                  <c:y val="0.381334326391474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FEB-4E55-9096-289926BBA234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74755244755244754"/>
                  <c:y val="0.4800012500032552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FEB-4E55-9096-289926BBA234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5594405594405589"/>
                  <c:y val="3.200008333355034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FEB-4E55-9096-289926BBA234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67552447552447548"/>
                  <c:y val="0.5360013958369683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FEB-4E55-9096-289926BBA234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779020979020979"/>
                  <c:y val="0.5173346805590639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FEB-4E55-9096-289926BBA234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6783216783216779"/>
                  <c:y val="0.322667506946632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FEB-4E55-9096-289926BBA234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468531468531469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FEB-4E55-9096-289926BBA234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9930069930069931"/>
                  <c:y val="0.5866681944484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FEB-4E55-9096-289926BBA234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4825174825174827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FEB-4E55-9096-289926BBA234}"/>
                </c:ext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9B6E-40EB-91C0-87E601F6E26F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9B6E-40EB-91C0-87E601F6E26F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9B6E-40EB-91C0-87E601F6E26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'І_dynamics NAV'!$D$35:$D$37</c:f>
              <c:numCache>
                <c:formatCode>0.00%</c:formatCode>
                <c:ptCount val="3"/>
                <c:pt idx="0">
                  <c:v>-6.0198228974267078E-3</c:v>
                </c:pt>
                <c:pt idx="1">
                  <c:v>-1.2106058663199942E-2</c:v>
                </c:pt>
                <c:pt idx="2">
                  <c:v>1.2603137903128003E-2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2FEB-4E55-9096-289926BBA2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368352"/>
        <c:axId val="269942096"/>
      </c:lineChart>
      <c:catAx>
        <c:axId val="18336723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336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3367792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3367232"/>
        <c:crosses val="autoZero"/>
        <c:crossBetween val="between"/>
      </c:valAx>
      <c:catAx>
        <c:axId val="183368352"/>
        <c:scaling>
          <c:orientation val="minMax"/>
        </c:scaling>
        <c:delete val="1"/>
        <c:axPos val="b"/>
        <c:majorTickMark val="out"/>
        <c:minorTickMark val="none"/>
        <c:tickLblPos val="nextTo"/>
        <c:crossAx val="269942096"/>
        <c:crosses val="autoZero"/>
        <c:auto val="0"/>
        <c:lblAlgn val="ctr"/>
        <c:lblOffset val="100"/>
        <c:noMultiLvlLbl val="0"/>
      </c:catAx>
      <c:valAx>
        <c:axId val="269942096"/>
        <c:scaling>
          <c:orientation val="minMax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336835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104895104895105"/>
          <c:y val="0.81600212500553382"/>
          <c:w val="0.4706293706293706"/>
          <c:h val="6.93335138893590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</a:t>
            </a:r>
            <a:r>
              <a:rPr lang="de-DE">
                <a:solidFill>
                  <a:sysClr val="windowText" lastClr="000000"/>
                </a:solidFill>
              </a:rPr>
              <a:t>Return: Interval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>
                <a:solidFill>
                  <a:sysClr val="windowText" lastClr="000000"/>
                </a:solidFill>
              </a:rPr>
              <a:t>and </a:t>
            </a:r>
            <a:r>
              <a:rPr lang="de-DE" sz="1400" b="1" i="1" u="none" strike="noStrike" baseline="0">
                <a:solidFill>
                  <a:sysClr val="windowText" lastClr="000000"/>
                </a:solidFill>
                <a:effectLst/>
              </a:rPr>
              <a:t>Equity </a:t>
            </a:r>
            <a:r>
              <a:rPr lang="de-DE">
                <a:solidFill>
                  <a:sysClr val="windowText" lastClr="000000"/>
                </a:solidFill>
              </a:rPr>
              <a:t>Indexes </a:t>
            </a:r>
            <a:r>
              <a:rPr lang="de-DE"/>
              <a:t>for the Month</a:t>
            </a:r>
          </a:p>
        </c:rich>
      </c:tx>
      <c:layout>
        <c:manualLayout>
          <c:xMode val="edge"/>
          <c:yMode val="edge"/>
          <c:x val="0.28004087244267539"/>
          <c:y val="8.976660682226212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044835379027264E-2"/>
          <c:y val="0.16517055655296231"/>
          <c:w val="0.92871736606443622"/>
          <c:h val="0.771992818671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BB9-49EA-94B8-8D242CDDE13D}"/>
              </c:ext>
            </c:extLst>
          </c:dPt>
          <c:dPt>
            <c:idx val="4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BB9-49EA-94B8-8D242CDDE13D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BB9-49EA-94B8-8D242CDDE13D}"/>
              </c:ext>
            </c:extLst>
          </c:dPt>
          <c:dPt>
            <c:idx val="6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BB9-49EA-94B8-8D242CDDE13D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BB9-49EA-94B8-8D242CDDE13D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BB9-49EA-94B8-8D242CDDE13D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BB9-49EA-94B8-8D242CDDE13D}"/>
              </c:ext>
            </c:extLst>
          </c:dPt>
          <c:dPt>
            <c:idx val="1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BB9-49EA-94B8-8D242CDDE13D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BB9-49EA-94B8-8D242CDDE13D}"/>
              </c:ext>
            </c:extLst>
          </c:dPt>
          <c:dPt>
            <c:idx val="1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BB9-49EA-94B8-8D242CDDE13D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BB9-49EA-94B8-8D242CDDE13D}"/>
              </c:ext>
            </c:extLst>
          </c:dPt>
          <c:dPt>
            <c:idx val="1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BB9-49EA-94B8-8D242CDDE13D}"/>
              </c:ext>
            </c:extLst>
          </c:dPt>
          <c:dPt>
            <c:idx val="1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BB9-49EA-94B8-8D242CDDE13D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BB9-49EA-94B8-8D242CDDE13D}"/>
              </c:ext>
            </c:extLst>
          </c:dPt>
          <c:dPt>
            <c:idx val="1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BB9-49EA-94B8-8D242CDDE13D}"/>
              </c:ext>
            </c:extLst>
          </c:dPt>
          <c:dPt>
            <c:idx val="1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BB9-49EA-94B8-8D242CDDE13D}"/>
              </c:ext>
            </c:extLst>
          </c:dPt>
          <c:cat>
            <c:strRef>
              <c:f>'І_diagram(ROR)'!$A$2:$A$11</c:f>
              <c:strCache>
                <c:ptCount val="10"/>
                <c:pt idx="0">
                  <c:v>ТАSК Ukrainskyi Kapital</c:v>
                </c:pt>
                <c:pt idx="1">
                  <c:v>Optimum </c:v>
                </c:pt>
                <c:pt idx="2">
                  <c:v>Zbalansovanyi Fond Parytet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"Gold" deposit (at official rate of gold)</c:v>
                </c:pt>
              </c:strCache>
            </c:strRef>
          </c:cat>
          <c:val>
            <c:numRef>
              <c:f>'І_diagram(ROR)'!$B$2:$B$11</c:f>
              <c:numCache>
                <c:formatCode>0.00%</c:formatCode>
                <c:ptCount val="10"/>
                <c:pt idx="0">
                  <c:v>-1.210605866320269E-2</c:v>
                </c:pt>
                <c:pt idx="1">
                  <c:v>-6.0198228974258639E-3</c:v>
                </c:pt>
                <c:pt idx="2">
                  <c:v>3.6083790376110647E-2</c:v>
                </c:pt>
                <c:pt idx="3">
                  <c:v>5.9859696051606974E-3</c:v>
                </c:pt>
                <c:pt idx="4">
                  <c:v>-4.7132707434661247E-2</c:v>
                </c:pt>
                <c:pt idx="5">
                  <c:v>-4.0531926196125667E-2</c:v>
                </c:pt>
                <c:pt idx="6">
                  <c:v>-4.5019973356930088E-3</c:v>
                </c:pt>
                <c:pt idx="7">
                  <c:v>-2.4838674450100573E-2</c:v>
                </c:pt>
                <c:pt idx="8">
                  <c:v>2.3671232876712328E-3</c:v>
                </c:pt>
                <c:pt idx="9">
                  <c:v>7.4953845599137203E-2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BB9-49EA-94B8-8D242CDDE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69944896"/>
        <c:axId val="269945456"/>
      </c:barChart>
      <c:catAx>
        <c:axId val="2699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269945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9945456"/>
        <c:scaling>
          <c:orientation val="minMax"/>
          <c:max val="0.08"/>
          <c:min val="-0.05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269944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Closed-End CIIs’ NAV for the Month</a:t>
            </a:r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139402560455195E-2"/>
          <c:y val="0.32840236686390534"/>
          <c:w val="0.92887624466571839"/>
          <c:h val="0.458579881656804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'C_dynamics NAV'!$C$34</c:f>
              <c:strCache>
                <c:ptCount val="1"/>
                <c:pt idx="0">
                  <c:v>NAV change, UAH thous.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4469229418180574E-3"/>
                  <c:y val="4.292687427142338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F9-4064-8A48-79E86854C69E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789-4141-BBBB-1E0E96EC5780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4011379800853485"/>
                  <c:y val="0.2130177514792899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F9-4064-8A48-79E86854C69E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7852062588904694"/>
                  <c:y val="0.5118343195266271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F9-4064-8A48-79E86854C69E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789-4141-BBBB-1E0E96EC5780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059171597633136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F9-4064-8A48-79E86854C69E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1635846372688476"/>
                  <c:y val="0.4674556213017751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F9-4064-8A48-79E86854C69E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96728307254623"/>
                  <c:y val="0.4704142011834319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EF9-4064-8A48-79E86854C69E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7780938833570414"/>
                  <c:y val="0.461538461538461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EF9-4064-8A48-79E86854C69E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5248933143669983"/>
                  <c:y val="0.4704142011834319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EF9-4064-8A48-79E86854C69E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EF9-4064-8A48-79E86854C69E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EF9-4064-8A48-79E86854C69E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F9-4064-8A48-79E86854C69E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F9-4064-8A48-79E86854C69E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789-4141-BBBB-1E0E96EC5780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F9-4064-8A48-79E86854C69E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NAV'!$B$35:$B$36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'C_dynamics NAV'!$C$35:$C$36</c:f>
              <c:numCache>
                <c:formatCode>#,##0.00</c:formatCode>
                <c:ptCount val="2"/>
                <c:pt idx="0">
                  <c:v>-12.22773999999999</c:v>
                </c:pt>
                <c:pt idx="1">
                  <c:v>-303.19524000000024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F9-4064-8A48-79E86854C69E}"/>
            </c:ext>
          </c:extLst>
        </c:ser>
        <c:ser>
          <c:idx val="0"/>
          <c:order val="1"/>
          <c:tx>
            <c:strRef>
              <c:f>'C_dynamics NAV'!$E$34</c:f>
              <c:strCache>
                <c:ptCount val="1"/>
                <c:pt idx="0">
                  <c:v>Net inflow/ outflow of capital, UAH thous.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789-4141-BBBB-1E0E96EC5780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789-4141-BBBB-1E0E96EC5780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789-4141-BBBB-1E0E96EC5780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789-4141-BBBB-1E0E96EC5780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789-4141-BBBB-1E0E96EC5780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789-4141-BBBB-1E0E96EC5780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789-4141-BBBB-1E0E96EC5780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789-4141-BBBB-1E0E96EC5780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1266002844950216"/>
                  <c:y val="0.4704142011834319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EF9-4064-8A48-79E86854C69E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8662873399715505"/>
                  <c:y val="0.452662721893491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EF9-4064-8A48-79E86854C69E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789-4141-BBBB-1E0E96EC5780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8789-4141-BBBB-1E0E96EC5780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8789-4141-BBBB-1E0E96EC5780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8789-4141-BBBB-1E0E96EC5780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8789-4141-BBBB-1E0E96EC5780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8789-4141-BBBB-1E0E96EC5780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EF9-4064-8A48-79E86854C69E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NAV'!$B$35:$B$36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'C_dynamics NAV'!$E$35:$E$36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6EF9-4064-8A48-79E86854C6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269948816"/>
        <c:axId val="269949376"/>
      </c:barChart>
      <c:lineChart>
        <c:grouping val="standard"/>
        <c:varyColors val="0"/>
        <c:ser>
          <c:idx val="2"/>
          <c:order val="2"/>
          <c:tx>
            <c:strRef>
              <c:f>'C_dynamics NAV'!$D$34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8636473118801593E-3"/>
                  <c:y val="-5.49484196220593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EF9-4064-8A48-79E86854C69E}"/>
                </c:ext>
              </c:extLst>
            </c:dLbl>
            <c:dLbl>
              <c:idx val="1"/>
              <c:layout>
                <c:manualLayout>
                  <c:x val="-6.286099088298247E-3"/>
                  <c:y val="3.022148169834326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EF9-4064-8A48-79E86854C69E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8776671408250356"/>
                  <c:y val="6.804733727810650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EF9-4064-8A48-79E86854C69E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8789-4141-BBBB-1E0E96EC578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8789-4141-BBBB-1E0E96EC5780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8789-4141-BBBB-1E0E96EC5780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8789-4141-BBBB-1E0E96EC5780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0.535502958579881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6EF9-4064-8A48-79E86854C69E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0.535502958579881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6EF9-4064-8A48-79E86854C69E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0.5295857988165680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EF9-4064-8A48-79E86854C69E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EF9-4064-8A48-79E86854C69E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EF9-4064-8A48-79E86854C69E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EF9-4064-8A48-79E86854C69E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EF9-4064-8A48-79E86854C69E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EF9-4064-8A48-79E86854C69E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EF9-4064-8A48-79E86854C69E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EF9-4064-8A48-79E86854C69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'C_dynamics NAV'!$D$35:$D$36</c:f>
              <c:numCache>
                <c:formatCode>0.00%</c:formatCode>
                <c:ptCount val="2"/>
                <c:pt idx="0">
                  <c:v>-1.2703633480298106E-2</c:v>
                </c:pt>
                <c:pt idx="1">
                  <c:v>-2.433686623141517E-2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6EF9-4064-8A48-79E86854C6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0517360"/>
        <c:axId val="270517920"/>
      </c:lineChart>
      <c:catAx>
        <c:axId val="26994881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9949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9949376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9948816"/>
        <c:crosses val="autoZero"/>
        <c:crossBetween val="between"/>
      </c:valAx>
      <c:catAx>
        <c:axId val="270517360"/>
        <c:scaling>
          <c:orientation val="minMax"/>
        </c:scaling>
        <c:delete val="1"/>
        <c:axPos val="b"/>
        <c:majorTickMark val="out"/>
        <c:minorTickMark val="none"/>
        <c:tickLblPos val="nextTo"/>
        <c:crossAx val="270517920"/>
        <c:crosses val="autoZero"/>
        <c:auto val="0"/>
        <c:lblAlgn val="ctr"/>
        <c:lblOffset val="100"/>
        <c:noMultiLvlLbl val="0"/>
      </c:catAx>
      <c:valAx>
        <c:axId val="270517920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7051736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</c:legendEntry>
      <c:layout>
        <c:manualLayout>
          <c:xMode val="edge"/>
          <c:yMode val="edge"/>
          <c:x val="0.18207681365576103"/>
          <c:y val="0.86094674556213013"/>
          <c:w val="0.4388335704125178"/>
          <c:h val="7.39644970414201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800" b="1" i="1" baseline="0">
                <a:solidFill>
                  <a:sysClr val="windowText" lastClr="000000"/>
                </a:solidFill>
                <a:effectLst/>
              </a:rPr>
              <a:t>Rates of Return on Closed-End Funds,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800" b="1" i="1" baseline="0">
                <a:solidFill>
                  <a:sysClr val="windowText" lastClr="000000"/>
                </a:solidFill>
                <a:effectLst/>
              </a:rPr>
              <a:t>Bank Deposits and Equity Indexes for the Month</a:t>
            </a:r>
            <a:endParaRPr lang="uk-UA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8356713426853708"/>
          <c:y val="1.22449101611429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036072144288578E-2"/>
          <c:y val="0.21428592782000142"/>
          <c:w val="0.9649298597194389"/>
          <c:h val="0.714286426066671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DAC-4458-8F0E-E28BF904F223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DAC-4458-8F0E-E28BF904F22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DAC-4458-8F0E-E28BF904F223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DAC-4458-8F0E-E28BF904F223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DAC-4458-8F0E-E28BF904F223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DAC-4458-8F0E-E28BF904F223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DAC-4458-8F0E-E28BF904F223}"/>
              </c:ext>
            </c:extLst>
          </c:dPt>
          <c:cat>
            <c:strRef>
              <c:f>'C_diagram(ROR)'!$A$2:$A$10</c:f>
              <c:strCache>
                <c:ptCount val="9"/>
                <c:pt idx="0">
                  <c:v>Іndeks Ukrainskoi Birzhi</c:v>
                </c:pt>
                <c:pt idx="1">
                  <c:v>ТАSК Universal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'C_diagram(ROR)'!$B$2:$B$10</c:f>
              <c:numCache>
                <c:formatCode>0.00%</c:formatCode>
                <c:ptCount val="9"/>
                <c:pt idx="0">
                  <c:v>-2.4336866231339793E-2</c:v>
                </c:pt>
                <c:pt idx="1">
                  <c:v>-1.2703633480235177E-2</c:v>
                </c:pt>
                <c:pt idx="2">
                  <c:v>-1.8520249855787485E-2</c:v>
                </c:pt>
                <c:pt idx="3">
                  <c:v>-4.7132707434661247E-2</c:v>
                </c:pt>
                <c:pt idx="4">
                  <c:v>-4.0531926196125667E-2</c:v>
                </c:pt>
                <c:pt idx="5">
                  <c:v>-4.5019973356930088E-3</c:v>
                </c:pt>
                <c:pt idx="6">
                  <c:v>-2.4838674450100573E-2</c:v>
                </c:pt>
                <c:pt idx="7">
                  <c:v>2.3671232876712328E-3</c:v>
                </c:pt>
                <c:pt idx="8">
                  <c:v>7.4953845599137203E-2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DAC-4458-8F0E-E28BF904F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70520720"/>
        <c:axId val="270521280"/>
      </c:barChart>
      <c:catAx>
        <c:axId val="270520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270521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0521280"/>
        <c:scaling>
          <c:orientation val="minMax"/>
          <c:max val="0.08"/>
          <c:min val="-0.05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270520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Діагр. 7">
          <a:extLst>
            <a:ext uri="{FF2B5EF4-FFF2-40B4-BE49-F238E27FC236}">
              <a16:creationId xmlns:a16="http://schemas.microsoft.com/office/drawing/2014/main" id="{E35AF00F-9581-476A-B039-8AE37126E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42</xdr:row>
      <xdr:rowOff>52917</xdr:rowOff>
    </xdr:to>
    <xdr:graphicFrame macro="">
      <xdr:nvGraphicFramePr>
        <xdr:cNvPr id="1033" name="Діагр. 9">
          <a:extLst>
            <a:ext uri="{FF2B5EF4-FFF2-40B4-BE49-F238E27FC236}">
              <a16:creationId xmlns:a16="http://schemas.microsoft.com/office/drawing/2014/main" id="{175AE970-9232-4E52-BD24-53F4E99FA5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32</xdr:row>
      <xdr:rowOff>104775</xdr:rowOff>
    </xdr:from>
    <xdr:to>
      <xdr:col>4</xdr:col>
      <xdr:colOff>533400</xdr:colOff>
      <xdr:row>56</xdr:row>
      <xdr:rowOff>104775</xdr:rowOff>
    </xdr:to>
    <xdr:graphicFrame macro="">
      <xdr:nvGraphicFramePr>
        <xdr:cNvPr id="12290" name="Діагр. 2">
          <a:extLst>
            <a:ext uri="{FF2B5EF4-FFF2-40B4-BE49-F238E27FC236}">
              <a16:creationId xmlns:a16="http://schemas.microsoft.com/office/drawing/2014/main" id="{C9EE9C02-59FA-4586-8989-C78C72D93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38100</xdr:rowOff>
    </xdr:from>
    <xdr:to>
      <xdr:col>7</xdr:col>
      <xdr:colOff>9525</xdr:colOff>
      <xdr:row>50</xdr:row>
      <xdr:rowOff>76200</xdr:rowOff>
    </xdr:to>
    <xdr:graphicFrame macro="">
      <xdr:nvGraphicFramePr>
        <xdr:cNvPr id="11271" name="Діагр. 7">
          <a:extLst>
            <a:ext uri="{FF2B5EF4-FFF2-40B4-BE49-F238E27FC236}">
              <a16:creationId xmlns:a16="http://schemas.microsoft.com/office/drawing/2014/main" id="{672D8E1A-D0F3-46E3-ABA9-C87453CEB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171450</xdr:colOff>
      <xdr:row>54</xdr:row>
      <xdr:rowOff>123825</xdr:rowOff>
    </xdr:to>
    <xdr:graphicFrame macro="">
      <xdr:nvGraphicFramePr>
        <xdr:cNvPr id="76801" name="Діагр. 1">
          <a:extLst>
            <a:ext uri="{FF2B5EF4-FFF2-40B4-BE49-F238E27FC236}">
              <a16:creationId xmlns:a16="http://schemas.microsoft.com/office/drawing/2014/main" id="{2AA8510F-3515-43CF-A6D7-91D4C8F66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104775</xdr:rowOff>
    </xdr:from>
    <xdr:to>
      <xdr:col>9</xdr:col>
      <xdr:colOff>542925</xdr:colOff>
      <xdr:row>31</xdr:row>
      <xdr:rowOff>57150</xdr:rowOff>
    </xdr:to>
    <xdr:graphicFrame macro="">
      <xdr:nvGraphicFramePr>
        <xdr:cNvPr id="13320" name="Діагр. 8">
          <a:extLst>
            <a:ext uri="{FF2B5EF4-FFF2-40B4-BE49-F238E27FC236}">
              <a16:creationId xmlns:a16="http://schemas.microsoft.com/office/drawing/2014/main" id="{DBAEF606-6EC8-41E3-9A11-24452B451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238125</xdr:colOff>
      <xdr:row>32</xdr:row>
      <xdr:rowOff>19050</xdr:rowOff>
    </xdr:to>
    <xdr:graphicFrame macro="">
      <xdr:nvGraphicFramePr>
        <xdr:cNvPr id="6145" name="Діагр. 1">
          <a:extLst>
            <a:ext uri="{FF2B5EF4-FFF2-40B4-BE49-F238E27FC236}">
              <a16:creationId xmlns:a16="http://schemas.microsoft.com/office/drawing/2014/main" id="{B26C76C3-7B01-43F9-B3DD-7337510049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9525</xdr:rowOff>
    </xdr:from>
    <xdr:to>
      <xdr:col>9</xdr:col>
      <xdr:colOff>571500</xdr:colOff>
      <xdr:row>24</xdr:row>
      <xdr:rowOff>152400</xdr:rowOff>
    </xdr:to>
    <xdr:graphicFrame macro="">
      <xdr:nvGraphicFramePr>
        <xdr:cNvPr id="14344" name="Діагр. 8">
          <a:extLst>
            <a:ext uri="{FF2B5EF4-FFF2-40B4-BE49-F238E27FC236}">
              <a16:creationId xmlns:a16="http://schemas.microsoft.com/office/drawing/2014/main" id="{52F9ADED-04DB-4755-83F3-3E317785E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371475</xdr:colOff>
      <xdr:row>28</xdr:row>
      <xdr:rowOff>114300</xdr:rowOff>
    </xdr:to>
    <xdr:graphicFrame macro="">
      <xdr:nvGraphicFramePr>
        <xdr:cNvPr id="8193" name="Діагр. 1">
          <a:extLst>
            <a:ext uri="{FF2B5EF4-FFF2-40B4-BE49-F238E27FC236}">
              <a16:creationId xmlns:a16="http://schemas.microsoft.com/office/drawing/2014/main" id="{09B94669-C6DA-4306-B159-156053196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rt-capital.com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em.biz.ua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9"/>
  </sheetPr>
  <dimension ref="A1:N36"/>
  <sheetViews>
    <sheetView zoomScale="70" zoomScaleNormal="70" workbookViewId="0">
      <selection activeCell="P43" sqref="P43"/>
    </sheetView>
  </sheetViews>
  <sheetFormatPr defaultRowHeight="12.75" x14ac:dyDescent="0.2"/>
  <cols>
    <col min="1" max="1" width="27.7109375" style="3" customWidth="1"/>
    <col min="2" max="6" width="16.7109375" customWidth="1"/>
  </cols>
  <sheetData>
    <row r="1" spans="1:14" ht="16.5" thickBot="1" x14ac:dyDescent="0.25">
      <c r="A1" s="195" t="s">
        <v>44</v>
      </c>
      <c r="B1" s="64"/>
      <c r="C1" s="64"/>
      <c r="D1" s="65"/>
      <c r="E1" s="65"/>
      <c r="F1" s="65"/>
    </row>
    <row r="2" spans="1:14" ht="30.75" thickBot="1" x14ac:dyDescent="0.25">
      <c r="A2" s="191" t="s">
        <v>45</v>
      </c>
      <c r="B2" s="191" t="s">
        <v>46</v>
      </c>
      <c r="C2" s="191" t="s">
        <v>47</v>
      </c>
      <c r="D2" s="191" t="s">
        <v>48</v>
      </c>
      <c r="E2" s="191" t="s">
        <v>49</v>
      </c>
      <c r="F2" s="191" t="s">
        <v>50</v>
      </c>
      <c r="G2" s="2"/>
      <c r="I2" s="1"/>
    </row>
    <row r="3" spans="1:14" ht="14.25" x14ac:dyDescent="0.2">
      <c r="A3" s="164" t="s">
        <v>52</v>
      </c>
      <c r="B3" s="78">
        <v>8.5903595092244878E-3</v>
      </c>
      <c r="C3" s="78">
        <v>2.4579896480820596E-2</v>
      </c>
      <c r="D3" s="78">
        <v>-4.3539586858404545E-3</v>
      </c>
      <c r="E3" s="78">
        <v>-1.8158578013881432E-2</v>
      </c>
      <c r="F3" s="78">
        <v>-1.0420914958042538E-3</v>
      </c>
      <c r="G3" s="48"/>
      <c r="H3" s="48"/>
      <c r="I3" s="2"/>
      <c r="J3" s="2"/>
      <c r="K3" s="2"/>
      <c r="L3" s="2"/>
    </row>
    <row r="4" spans="1:14" ht="14.25" x14ac:dyDescent="0.2">
      <c r="A4" s="164" t="s">
        <v>53</v>
      </c>
      <c r="B4" s="78">
        <v>-4.0531926196125667E-2</v>
      </c>
      <c r="C4" s="78">
        <v>-4.7132707434661247E-2</v>
      </c>
      <c r="D4" s="78">
        <v>9.5286241748918955E-3</v>
      </c>
      <c r="E4" s="78">
        <v>5.9859696051606974E-3</v>
      </c>
      <c r="F4" s="78">
        <v>-1.8520249855787485E-2</v>
      </c>
      <c r="G4" s="48"/>
      <c r="H4" s="48"/>
      <c r="I4" s="2"/>
      <c r="J4" s="2"/>
      <c r="K4" s="2"/>
      <c r="L4" s="2"/>
    </row>
    <row r="5" spans="1:14" ht="15" thickBot="1" x14ac:dyDescent="0.25">
      <c r="A5" s="165" t="s">
        <v>51</v>
      </c>
      <c r="B5" s="69">
        <v>-3.1303632723112096E-2</v>
      </c>
      <c r="C5" s="69">
        <v>-3.09259606812744E-2</v>
      </c>
      <c r="D5" s="69">
        <v>6.5814025379499997E-3</v>
      </c>
      <c r="E5" s="69">
        <v>-0.18636839306706726</v>
      </c>
      <c r="F5" s="69">
        <v>-4.2633235482647969E-2</v>
      </c>
      <c r="G5" s="48"/>
      <c r="H5" s="48"/>
      <c r="I5" s="2"/>
      <c r="J5" s="2"/>
      <c r="K5" s="2"/>
      <c r="L5" s="2"/>
    </row>
    <row r="6" spans="1:14" ht="14.25" x14ac:dyDescent="0.2">
      <c r="A6" s="62"/>
      <c r="B6" s="61"/>
      <c r="C6" s="61"/>
      <c r="D6" s="63"/>
      <c r="E6" s="63"/>
      <c r="F6" s="63"/>
      <c r="G6" s="10"/>
      <c r="J6" s="2"/>
      <c r="K6" s="2"/>
      <c r="L6" s="2"/>
      <c r="M6" s="2"/>
      <c r="N6" s="2"/>
    </row>
    <row r="7" spans="1:14" ht="14.25" x14ac:dyDescent="0.2">
      <c r="A7" s="62"/>
      <c r="B7" s="63"/>
      <c r="C7" s="63"/>
      <c r="D7" s="63"/>
      <c r="E7" s="63"/>
      <c r="F7" s="63"/>
      <c r="J7" s="4"/>
      <c r="K7" s="4"/>
      <c r="L7" s="4"/>
      <c r="M7" s="4"/>
      <c r="N7" s="4"/>
    </row>
    <row r="8" spans="1:14" ht="14.25" x14ac:dyDescent="0.2">
      <c r="A8" s="62"/>
      <c r="B8" s="63"/>
      <c r="C8" s="63"/>
      <c r="D8" s="63"/>
      <c r="E8" s="63"/>
      <c r="F8" s="63"/>
    </row>
    <row r="9" spans="1:14" ht="14.25" x14ac:dyDescent="0.2">
      <c r="A9" s="62"/>
      <c r="B9" s="63"/>
      <c r="C9" s="63"/>
      <c r="D9" s="63"/>
      <c r="E9" s="63"/>
      <c r="F9" s="63"/>
    </row>
    <row r="10" spans="1:14" ht="14.25" x14ac:dyDescent="0.2">
      <c r="A10" s="62"/>
      <c r="B10" s="63"/>
      <c r="C10" s="63"/>
      <c r="D10" s="63"/>
      <c r="E10" s="63"/>
      <c r="F10" s="63"/>
      <c r="N10" s="10"/>
    </row>
    <row r="11" spans="1:14" ht="14.25" x14ac:dyDescent="0.2">
      <c r="A11" s="62"/>
      <c r="B11" s="63"/>
      <c r="C11" s="63"/>
      <c r="D11" s="63"/>
      <c r="E11" s="63"/>
      <c r="F11" s="63"/>
    </row>
    <row r="12" spans="1:14" ht="14.25" x14ac:dyDescent="0.2">
      <c r="A12" s="62"/>
      <c r="B12" s="63"/>
      <c r="C12" s="63"/>
      <c r="D12" s="63"/>
      <c r="E12" s="63"/>
      <c r="F12" s="63"/>
    </row>
    <row r="13" spans="1:14" ht="14.25" x14ac:dyDescent="0.2">
      <c r="A13" s="62"/>
      <c r="B13" s="63"/>
      <c r="C13" s="63"/>
      <c r="D13" s="63"/>
      <c r="E13" s="63"/>
      <c r="F13" s="63"/>
    </row>
    <row r="14" spans="1:14" ht="14.25" x14ac:dyDescent="0.2">
      <c r="A14" s="62"/>
      <c r="B14" s="63"/>
      <c r="C14" s="63"/>
      <c r="D14" s="63"/>
      <c r="E14" s="63"/>
      <c r="F14" s="63"/>
    </row>
    <row r="15" spans="1:14" ht="14.25" x14ac:dyDescent="0.2">
      <c r="A15" s="62"/>
      <c r="B15" s="63"/>
      <c r="C15" s="63"/>
      <c r="D15" s="63"/>
      <c r="E15" s="63"/>
      <c r="F15" s="63"/>
    </row>
    <row r="16" spans="1:14" ht="14.25" x14ac:dyDescent="0.2">
      <c r="A16" s="62"/>
      <c r="B16" s="63"/>
      <c r="C16" s="63"/>
      <c r="D16" s="63"/>
      <c r="E16" s="63"/>
      <c r="F16" s="63"/>
    </row>
    <row r="17" spans="1:6" ht="14.25" x14ac:dyDescent="0.2">
      <c r="A17" s="62"/>
      <c r="B17" s="63"/>
      <c r="C17" s="63"/>
      <c r="D17" s="63"/>
      <c r="E17" s="63"/>
      <c r="F17" s="63"/>
    </row>
    <row r="18" spans="1:6" ht="14.25" x14ac:dyDescent="0.2">
      <c r="A18" s="62"/>
      <c r="B18" s="63"/>
      <c r="C18" s="63"/>
      <c r="D18" s="63"/>
      <c r="E18" s="63"/>
      <c r="F18" s="63"/>
    </row>
    <row r="19" spans="1:6" ht="14.25" x14ac:dyDescent="0.2">
      <c r="A19" s="62"/>
      <c r="B19" s="63"/>
      <c r="C19" s="63"/>
      <c r="D19" s="63"/>
      <c r="E19" s="63"/>
      <c r="F19" s="63"/>
    </row>
    <row r="20" spans="1:6" ht="14.25" x14ac:dyDescent="0.2">
      <c r="A20" s="62"/>
      <c r="B20" s="63"/>
      <c r="C20" s="63"/>
      <c r="D20" s="63"/>
      <c r="E20" s="63"/>
      <c r="F20" s="63"/>
    </row>
    <row r="21" spans="1:6" ht="15" thickBot="1" x14ac:dyDescent="0.25">
      <c r="A21" s="62"/>
      <c r="B21" s="63"/>
      <c r="C21" s="63"/>
      <c r="D21" s="63"/>
      <c r="E21" s="63"/>
      <c r="F21" s="63"/>
    </row>
    <row r="22" spans="1:6" ht="15.75" thickBot="1" x14ac:dyDescent="0.25">
      <c r="A22" s="191" t="s">
        <v>56</v>
      </c>
      <c r="B22" s="201" t="s">
        <v>54</v>
      </c>
      <c r="C22" s="202" t="s">
        <v>55</v>
      </c>
      <c r="D22" s="67"/>
      <c r="E22" s="63"/>
      <c r="F22" s="63"/>
    </row>
    <row r="23" spans="1:6" ht="14.25" x14ac:dyDescent="0.2">
      <c r="A23" s="21" t="s">
        <v>47</v>
      </c>
      <c r="B23" s="22">
        <v>-4.7132707434661247E-2</v>
      </c>
      <c r="C23" s="54">
        <v>-3.09259606812744E-2</v>
      </c>
      <c r="D23" s="67"/>
      <c r="E23" s="63"/>
      <c r="F23" s="63"/>
    </row>
    <row r="24" spans="1:6" ht="14.25" x14ac:dyDescent="0.2">
      <c r="A24" s="21" t="s">
        <v>46</v>
      </c>
      <c r="B24" s="22">
        <v>-4.0531926196125667E-2</v>
      </c>
      <c r="C24" s="54">
        <v>-3.1303632723112096E-2</v>
      </c>
      <c r="D24" s="67"/>
      <c r="E24" s="63"/>
      <c r="F24" s="63"/>
    </row>
    <row r="25" spans="1:6" ht="28.5" x14ac:dyDescent="0.2">
      <c r="A25" s="160" t="s">
        <v>107</v>
      </c>
      <c r="B25" s="22">
        <v>2.7660675475213115E-2</v>
      </c>
      <c r="C25" s="54">
        <v>0.19446649825574402</v>
      </c>
      <c r="D25" s="67"/>
      <c r="E25" s="63"/>
      <c r="F25" s="63"/>
    </row>
    <row r="26" spans="1:6" ht="14.25" x14ac:dyDescent="0.2">
      <c r="A26" s="160" t="s">
        <v>108</v>
      </c>
      <c r="B26" s="22">
        <v>3.2751991511170031E-2</v>
      </c>
      <c r="C26" s="54">
        <v>6.301096640131254E-2</v>
      </c>
      <c r="D26" s="67"/>
      <c r="E26" s="63"/>
      <c r="F26" s="63"/>
    </row>
    <row r="27" spans="1:6" ht="14.25" x14ac:dyDescent="0.2">
      <c r="A27" s="160" t="s">
        <v>109</v>
      </c>
      <c r="B27" s="22">
        <v>3.6851534060999391E-2</v>
      </c>
      <c r="C27" s="54">
        <v>0.10271207029434337</v>
      </c>
      <c r="D27" s="67"/>
      <c r="E27" s="63"/>
      <c r="F27" s="63"/>
    </row>
    <row r="28" spans="1:6" ht="14.25" x14ac:dyDescent="0.2">
      <c r="A28" s="160" t="s">
        <v>110</v>
      </c>
      <c r="B28" s="22">
        <v>3.7713904094427431E-2</v>
      </c>
      <c r="C28" s="54">
        <v>0.17271570913716339</v>
      </c>
      <c r="D28" s="67"/>
      <c r="E28" s="63"/>
      <c r="F28" s="63"/>
    </row>
    <row r="29" spans="1:6" ht="14.25" x14ac:dyDescent="0.2">
      <c r="A29" s="160" t="s">
        <v>111</v>
      </c>
      <c r="B29" s="22">
        <v>3.945858322429685E-2</v>
      </c>
      <c r="C29" s="54">
        <v>2.241910191818608E-2</v>
      </c>
      <c r="D29" s="67"/>
      <c r="E29" s="63"/>
      <c r="F29" s="63"/>
    </row>
    <row r="30" spans="1:6" ht="14.25" x14ac:dyDescent="0.2">
      <c r="A30" s="160" t="s">
        <v>112</v>
      </c>
      <c r="B30" s="22">
        <v>5.7301029092236222E-2</v>
      </c>
      <c r="C30" s="54">
        <v>0.17424443316387217</v>
      </c>
      <c r="D30" s="67"/>
      <c r="E30" s="63"/>
      <c r="F30" s="63"/>
    </row>
    <row r="31" spans="1:6" ht="14.25" x14ac:dyDescent="0.2">
      <c r="A31" s="135" t="s">
        <v>113</v>
      </c>
      <c r="B31" s="22">
        <v>6.1020947478336307E-2</v>
      </c>
      <c r="C31" s="54">
        <v>0.1191341034025768</v>
      </c>
      <c r="D31" s="67"/>
      <c r="E31" s="63"/>
      <c r="F31" s="63"/>
    </row>
    <row r="32" spans="1:6" ht="14.25" x14ac:dyDescent="0.2">
      <c r="A32" s="160" t="s">
        <v>114</v>
      </c>
      <c r="B32" s="22">
        <v>6.3625872037760045E-2</v>
      </c>
      <c r="C32" s="54">
        <v>0.18385932964858065</v>
      </c>
      <c r="D32" s="67"/>
      <c r="E32" s="63"/>
      <c r="F32" s="63"/>
    </row>
    <row r="33" spans="1:6" ht="14.25" x14ac:dyDescent="0.2">
      <c r="A33" s="160" t="s">
        <v>115</v>
      </c>
      <c r="B33" s="22">
        <v>6.8930183208214979E-2</v>
      </c>
      <c r="C33" s="54">
        <v>0.18345442403469403</v>
      </c>
      <c r="D33" s="67"/>
      <c r="E33" s="63"/>
      <c r="F33" s="63"/>
    </row>
    <row r="34" spans="1:6" ht="14.25" x14ac:dyDescent="0.2">
      <c r="A34" s="214" t="s">
        <v>116</v>
      </c>
      <c r="B34" s="136">
        <v>7.1928959211832844E-2</v>
      </c>
      <c r="C34" s="137">
        <v>0.15339080061051735</v>
      </c>
      <c r="D34" s="67"/>
      <c r="E34" s="63"/>
      <c r="F34" s="63"/>
    </row>
    <row r="35" spans="1:6" ht="15" thickBot="1" x14ac:dyDescent="0.25">
      <c r="A35" s="215" t="s">
        <v>117</v>
      </c>
      <c r="B35" s="138">
        <v>7.2590106363968454E-2</v>
      </c>
      <c r="C35" s="138">
        <v>0.29488899102360855</v>
      </c>
      <c r="D35" s="67"/>
      <c r="E35" s="63"/>
      <c r="F35" s="63"/>
    </row>
    <row r="36" spans="1:6" ht="14.25" x14ac:dyDescent="0.2">
      <c r="A36" s="62"/>
      <c r="B36" s="63"/>
      <c r="C36" s="63"/>
      <c r="D36" s="67"/>
      <c r="E36" s="63"/>
      <c r="F36" s="63"/>
    </row>
  </sheetData>
  <autoFilter ref="A22:C22" xr:uid="{00000000-0009-0000-0000-000000000000}"/>
  <phoneticPr fontId="13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3"/>
    <pageSetUpPr fitToPage="1"/>
  </sheetPr>
  <dimension ref="A1:K5"/>
  <sheetViews>
    <sheetView zoomScale="85" workbookViewId="0">
      <selection activeCell="I3" sqref="I3"/>
    </sheetView>
  </sheetViews>
  <sheetFormatPr defaultColWidth="9.140625" defaultRowHeight="14.25" x14ac:dyDescent="0.2"/>
  <cols>
    <col min="1" max="1" width="4.7109375" style="25" customWidth="1"/>
    <col min="2" max="2" width="46" style="23" bestFit="1" customWidth="1"/>
    <col min="3" max="4" width="12.7109375" style="25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3" bestFit="1" customWidth="1"/>
    <col min="10" max="10" width="22.28515625" style="23" bestFit="1" customWidth="1"/>
    <col min="11" max="11" width="35.85546875" style="23" customWidth="1"/>
    <col min="12" max="16384" width="9.140625" style="23"/>
  </cols>
  <sheetData>
    <row r="1" spans="1:11" ht="16.5" thickBot="1" x14ac:dyDescent="0.25">
      <c r="A1" s="217" t="s">
        <v>90</v>
      </c>
      <c r="B1" s="217"/>
      <c r="C1" s="217"/>
      <c r="D1" s="217"/>
      <c r="E1" s="217"/>
      <c r="F1" s="217"/>
      <c r="G1" s="217"/>
      <c r="H1" s="217"/>
      <c r="I1" s="217"/>
      <c r="J1" s="217"/>
    </row>
    <row r="2" spans="1:11" ht="60.75" thickBot="1" x14ac:dyDescent="0.25">
      <c r="A2" s="191" t="s">
        <v>25</v>
      </c>
      <c r="B2" s="206" t="s">
        <v>62</v>
      </c>
      <c r="C2" s="187" t="s">
        <v>84</v>
      </c>
      <c r="D2" s="193" t="s">
        <v>85</v>
      </c>
      <c r="E2" s="193" t="s">
        <v>27</v>
      </c>
      <c r="F2" s="193" t="s">
        <v>126</v>
      </c>
      <c r="G2" s="193" t="s">
        <v>91</v>
      </c>
      <c r="H2" s="193" t="s">
        <v>92</v>
      </c>
      <c r="I2" s="188" t="s">
        <v>30</v>
      </c>
      <c r="J2" s="189" t="s">
        <v>31</v>
      </c>
    </row>
    <row r="3" spans="1:11" ht="14.25" customHeight="1" x14ac:dyDescent="0.2">
      <c r="A3" s="17">
        <v>1</v>
      </c>
      <c r="B3" s="74" t="s">
        <v>93</v>
      </c>
      <c r="C3" s="95" t="s">
        <v>80</v>
      </c>
      <c r="D3" s="213" t="s">
        <v>103</v>
      </c>
      <c r="E3" s="75">
        <v>12155074.33</v>
      </c>
      <c r="F3" s="76">
        <v>172950</v>
      </c>
      <c r="G3" s="75">
        <v>70.280857646718701</v>
      </c>
      <c r="H3" s="41">
        <v>100</v>
      </c>
      <c r="I3" s="211" t="s">
        <v>37</v>
      </c>
      <c r="J3" s="77" t="s">
        <v>6</v>
      </c>
      <c r="K3" s="37"/>
    </row>
    <row r="4" spans="1:11" ht="28.5" x14ac:dyDescent="0.2">
      <c r="A4" s="17">
        <v>2</v>
      </c>
      <c r="B4" s="74" t="s">
        <v>94</v>
      </c>
      <c r="C4" s="95" t="s">
        <v>80</v>
      </c>
      <c r="D4" s="213" t="s">
        <v>103</v>
      </c>
      <c r="E4" s="75">
        <v>950311.05009999999</v>
      </c>
      <c r="F4" s="76">
        <v>648</v>
      </c>
      <c r="G4" s="75">
        <v>1466.5293983024692</v>
      </c>
      <c r="H4" s="41">
        <v>5000</v>
      </c>
      <c r="I4" s="211" t="s">
        <v>104</v>
      </c>
      <c r="J4" s="77" t="s">
        <v>0</v>
      </c>
      <c r="K4" s="38"/>
    </row>
    <row r="5" spans="1:11" ht="15.75" thickBot="1" x14ac:dyDescent="0.25">
      <c r="A5" s="231" t="s">
        <v>43</v>
      </c>
      <c r="B5" s="232"/>
      <c r="C5" s="97" t="s">
        <v>3</v>
      </c>
      <c r="D5" s="97" t="s">
        <v>3</v>
      </c>
      <c r="E5" s="86">
        <f>SUM(E3:E4)</f>
        <v>13105385.380100001</v>
      </c>
      <c r="F5" s="87">
        <f>SUM(F3:F4)</f>
        <v>173598</v>
      </c>
      <c r="G5" s="97" t="s">
        <v>3</v>
      </c>
      <c r="H5" s="97" t="s">
        <v>3</v>
      </c>
      <c r="I5" s="97" t="s">
        <v>3</v>
      </c>
      <c r="J5" s="97" t="s">
        <v>3</v>
      </c>
    </row>
  </sheetData>
  <mergeCells count="2">
    <mergeCell ref="A1:J1"/>
    <mergeCell ref="A5:B5"/>
  </mergeCells>
  <phoneticPr fontId="13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3"/>
    <pageSetUpPr fitToPage="1"/>
  </sheetPr>
  <dimension ref="A1:K11"/>
  <sheetViews>
    <sheetView zoomScale="70" zoomScaleNormal="70" workbookViewId="0">
      <selection activeCell="E2" sqref="E2:K2"/>
    </sheetView>
  </sheetViews>
  <sheetFormatPr defaultColWidth="9.140625" defaultRowHeight="14.25" x14ac:dyDescent="0.2"/>
  <cols>
    <col min="1" max="1" width="4.42578125" style="25" customWidth="1"/>
    <col min="2" max="2" width="46.7109375" style="25" customWidth="1"/>
    <col min="3" max="4" width="14.7109375" style="24" customWidth="1"/>
    <col min="5" max="8" width="12.7109375" style="25" customWidth="1"/>
    <col min="9" max="9" width="16.140625" style="25" bestFit="1" customWidth="1"/>
    <col min="10" max="10" width="19.140625" style="25" customWidth="1"/>
    <col min="11" max="16384" width="9.140625" style="25"/>
  </cols>
  <sheetData>
    <row r="1" spans="1:11" s="39" customFormat="1" ht="16.5" thickBot="1" x14ac:dyDescent="0.25">
      <c r="A1" s="217" t="s">
        <v>137</v>
      </c>
      <c r="B1" s="217"/>
      <c r="C1" s="217"/>
      <c r="D1" s="217"/>
      <c r="E1" s="217"/>
      <c r="F1" s="217"/>
      <c r="G1" s="217"/>
      <c r="H1" s="217"/>
      <c r="I1" s="217"/>
      <c r="J1" s="217"/>
      <c r="K1" s="194"/>
    </row>
    <row r="2" spans="1:11" s="18" customFormat="1" ht="15.75" customHeight="1" thickBot="1" x14ac:dyDescent="0.25">
      <c r="A2" s="222" t="s">
        <v>25</v>
      </c>
      <c r="B2" s="198"/>
      <c r="C2" s="199"/>
      <c r="D2" s="200"/>
      <c r="E2" s="225" t="s">
        <v>135</v>
      </c>
      <c r="F2" s="225"/>
      <c r="G2" s="225"/>
      <c r="H2" s="225"/>
      <c r="I2" s="225"/>
      <c r="J2" s="225"/>
      <c r="K2" s="225"/>
    </row>
    <row r="3" spans="1:11" s="18" customFormat="1" ht="51.75" thickBot="1" x14ac:dyDescent="0.25">
      <c r="A3" s="223"/>
      <c r="B3" s="203" t="s">
        <v>62</v>
      </c>
      <c r="C3" s="204" t="s">
        <v>63</v>
      </c>
      <c r="D3" s="204" t="s">
        <v>64</v>
      </c>
      <c r="E3" s="188" t="s">
        <v>65</v>
      </c>
      <c r="F3" s="188" t="s">
        <v>66</v>
      </c>
      <c r="G3" s="188" t="s">
        <v>67</v>
      </c>
      <c r="H3" s="188" t="s">
        <v>68</v>
      </c>
      <c r="I3" s="189" t="s">
        <v>69</v>
      </c>
      <c r="J3" s="205" t="s">
        <v>70</v>
      </c>
      <c r="K3" s="205"/>
    </row>
    <row r="4" spans="1:11" s="18" customFormat="1" collapsed="1" x14ac:dyDescent="0.2">
      <c r="A4" s="17">
        <v>1</v>
      </c>
      <c r="B4" s="21" t="s">
        <v>94</v>
      </c>
      <c r="C4" s="91">
        <v>38945</v>
      </c>
      <c r="D4" s="91">
        <v>39016</v>
      </c>
      <c r="E4" s="88">
        <v>-1.2703633480235177E-2</v>
      </c>
      <c r="F4" s="88">
        <v>-2.5158766582240699E-2</v>
      </c>
      <c r="G4" s="88">
        <v>-0.10468208890240094</v>
      </c>
      <c r="H4" s="88">
        <v>-6.0510683167310675E-2</v>
      </c>
      <c r="I4" s="88">
        <v>-0.70669412033949874</v>
      </c>
      <c r="J4" s="92">
        <v>-9.2221898640406863E-2</v>
      </c>
    </row>
    <row r="5" spans="1:11" s="18" customFormat="1" collapsed="1" x14ac:dyDescent="0.2">
      <c r="A5" s="17">
        <v>2</v>
      </c>
      <c r="B5" s="21" t="s">
        <v>93</v>
      </c>
      <c r="C5" s="91">
        <v>40555</v>
      </c>
      <c r="D5" s="91">
        <v>40626</v>
      </c>
      <c r="E5" s="88">
        <v>-2.4336866231339793E-2</v>
      </c>
      <c r="F5" s="88">
        <v>-3.0565834807369741E-2</v>
      </c>
      <c r="G5" s="88">
        <v>1.9415617937105001E-2</v>
      </c>
      <c r="H5" s="88">
        <v>0.19686919563105643</v>
      </c>
      <c r="I5" s="88">
        <v>-0.29719142353279127</v>
      </c>
      <c r="J5" s="92">
        <v>-4.1769087523712112E-2</v>
      </c>
    </row>
    <row r="6" spans="1:11" s="18" customFormat="1" ht="15.75" collapsed="1" thickBot="1" x14ac:dyDescent="0.25">
      <c r="A6" s="17"/>
      <c r="B6" s="128" t="s">
        <v>60</v>
      </c>
      <c r="C6" s="129" t="s">
        <v>3</v>
      </c>
      <c r="D6" s="129" t="s">
        <v>3</v>
      </c>
      <c r="E6" s="130">
        <f>AVERAGE(E4:E5)</f>
        <v>-1.8520249855787485E-2</v>
      </c>
      <c r="F6" s="130">
        <f>AVERAGE(F4:F5)</f>
        <v>-2.786230069480522E-2</v>
      </c>
      <c r="G6" s="130">
        <f>AVERAGE(G4:G5)</f>
        <v>-4.2633235482647969E-2</v>
      </c>
      <c r="H6" s="130">
        <f>AVERAGE(H4:H5)</f>
        <v>6.8179256231872876E-2</v>
      </c>
      <c r="I6" s="129" t="s">
        <v>3</v>
      </c>
      <c r="J6" s="129">
        <f>AVERAGE(J3:J5)</f>
        <v>-6.6995493082059487E-2</v>
      </c>
    </row>
    <row r="7" spans="1:11" s="18" customFormat="1" x14ac:dyDescent="0.2">
      <c r="A7" s="235" t="s">
        <v>95</v>
      </c>
      <c r="B7" s="235"/>
      <c r="C7" s="235"/>
      <c r="D7" s="235"/>
      <c r="E7" s="235"/>
      <c r="F7" s="235"/>
      <c r="G7" s="235"/>
      <c r="H7" s="235"/>
      <c r="I7" s="235"/>
      <c r="J7" s="235"/>
    </row>
    <row r="8" spans="1:11" s="18" customFormat="1" ht="15.75" customHeight="1" x14ac:dyDescent="0.2">
      <c r="C8" s="53"/>
      <c r="D8" s="53"/>
    </row>
    <row r="9" spans="1:11" x14ac:dyDescent="0.2">
      <c r="B9" s="23"/>
      <c r="C9" s="93"/>
      <c r="E9" s="93"/>
      <c r="F9" s="93"/>
      <c r="G9" s="93"/>
      <c r="H9" s="93"/>
    </row>
    <row r="10" spans="1:11" x14ac:dyDescent="0.2">
      <c r="B10" s="23"/>
      <c r="C10" s="93"/>
      <c r="E10" s="93"/>
    </row>
    <row r="11" spans="1:11" x14ac:dyDescent="0.2">
      <c r="E11" s="93"/>
      <c r="F11" s="93"/>
    </row>
  </sheetData>
  <mergeCells count="4">
    <mergeCell ref="A1:J1"/>
    <mergeCell ref="A2:A3"/>
    <mergeCell ref="A7:J7"/>
    <mergeCell ref="E2:K2"/>
  </mergeCells>
  <phoneticPr fontId="13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3"/>
  </sheetPr>
  <dimension ref="A1:G115"/>
  <sheetViews>
    <sheetView zoomScale="70" zoomScaleNormal="70" workbookViewId="0">
      <selection sqref="A1:G1"/>
    </sheetView>
  </sheetViews>
  <sheetFormatPr defaultColWidth="9.140625" defaultRowHeight="14.25" x14ac:dyDescent="0.2"/>
  <cols>
    <col min="1" max="1" width="4" style="16" customWidth="1"/>
    <col min="2" max="2" width="50.7109375" style="16" customWidth="1"/>
    <col min="3" max="3" width="24.7109375" style="16" customWidth="1"/>
    <col min="4" max="4" width="24.7109375" style="40" customWidth="1"/>
    <col min="5" max="7" width="24.7109375" style="16" customWidth="1"/>
    <col min="8" max="16384" width="9.140625" style="16"/>
  </cols>
  <sheetData>
    <row r="1" spans="1:7" s="23" customFormat="1" ht="16.5" thickBot="1" x14ac:dyDescent="0.25">
      <c r="A1" s="221" t="s">
        <v>138</v>
      </c>
      <c r="B1" s="221"/>
      <c r="C1" s="221"/>
      <c r="D1" s="221"/>
      <c r="E1" s="221"/>
      <c r="F1" s="221"/>
      <c r="G1" s="221"/>
    </row>
    <row r="2" spans="1:7" s="23" customFormat="1" ht="15.75" customHeight="1" thickBot="1" x14ac:dyDescent="0.25">
      <c r="A2" s="237" t="s">
        <v>25</v>
      </c>
      <c r="B2" s="196"/>
      <c r="C2" s="226" t="s">
        <v>73</v>
      </c>
      <c r="D2" s="227"/>
      <c r="E2" s="236" t="s">
        <v>96</v>
      </c>
      <c r="F2" s="236"/>
      <c r="G2" s="197"/>
    </row>
    <row r="3" spans="1:7" s="23" customFormat="1" ht="45.75" thickBot="1" x14ac:dyDescent="0.25">
      <c r="A3" s="223"/>
      <c r="B3" s="188" t="s">
        <v>62</v>
      </c>
      <c r="C3" s="90" t="s">
        <v>127</v>
      </c>
      <c r="D3" s="90" t="s">
        <v>75</v>
      </c>
      <c r="E3" s="90" t="s">
        <v>124</v>
      </c>
      <c r="F3" s="90" t="s">
        <v>75</v>
      </c>
      <c r="G3" s="189" t="s">
        <v>128</v>
      </c>
    </row>
    <row r="4" spans="1:7" s="23" customFormat="1" x14ac:dyDescent="0.2">
      <c r="A4" s="17">
        <v>1</v>
      </c>
      <c r="B4" s="29" t="s">
        <v>94</v>
      </c>
      <c r="C4" s="30">
        <v>-12.22773999999999</v>
      </c>
      <c r="D4" s="88">
        <v>-1.2703633480298106E-2</v>
      </c>
      <c r="E4" s="31">
        <v>0</v>
      </c>
      <c r="F4" s="88">
        <v>0</v>
      </c>
      <c r="G4" s="32">
        <v>0</v>
      </c>
    </row>
    <row r="5" spans="1:7" s="23" customFormat="1" x14ac:dyDescent="0.2">
      <c r="A5" s="17">
        <v>2</v>
      </c>
      <c r="B5" s="29" t="s">
        <v>93</v>
      </c>
      <c r="C5" s="30">
        <v>-303.19524000000024</v>
      </c>
      <c r="D5" s="88">
        <v>-2.433686623141517E-2</v>
      </c>
      <c r="E5" s="31">
        <v>0</v>
      </c>
      <c r="F5" s="88">
        <v>0</v>
      </c>
      <c r="G5" s="32">
        <v>0</v>
      </c>
    </row>
    <row r="6" spans="1:7" s="23" customFormat="1" ht="15.75" thickBot="1" x14ac:dyDescent="0.25">
      <c r="A6" s="101"/>
      <c r="B6" s="80" t="s">
        <v>43</v>
      </c>
      <c r="C6" s="81">
        <v>-315.42298000000022</v>
      </c>
      <c r="D6" s="85">
        <v>-2.3502532152813629E-2</v>
      </c>
      <c r="E6" s="82">
        <v>0</v>
      </c>
      <c r="F6" s="85">
        <v>0</v>
      </c>
      <c r="G6" s="102">
        <v>0</v>
      </c>
    </row>
    <row r="7" spans="1:7" s="23" customFormat="1" x14ac:dyDescent="0.2">
      <c r="D7" s="6"/>
    </row>
    <row r="8" spans="1:7" s="23" customFormat="1" x14ac:dyDescent="0.2">
      <c r="D8" s="6"/>
    </row>
    <row r="9" spans="1:7" s="23" customFormat="1" x14ac:dyDescent="0.2">
      <c r="D9" s="6"/>
    </row>
    <row r="10" spans="1:7" s="23" customFormat="1" x14ac:dyDescent="0.2">
      <c r="D10" s="6"/>
    </row>
    <row r="11" spans="1:7" s="23" customFormat="1" x14ac:dyDescent="0.2">
      <c r="D11" s="6"/>
    </row>
    <row r="12" spans="1:7" s="23" customFormat="1" x14ac:dyDescent="0.2">
      <c r="D12" s="6"/>
    </row>
    <row r="13" spans="1:7" s="23" customFormat="1" x14ac:dyDescent="0.2">
      <c r="D13" s="6"/>
    </row>
    <row r="14" spans="1:7" s="23" customFormat="1" x14ac:dyDescent="0.2">
      <c r="D14" s="6"/>
    </row>
    <row r="15" spans="1:7" s="23" customFormat="1" x14ac:dyDescent="0.2">
      <c r="D15" s="6"/>
    </row>
    <row r="16" spans="1:7" s="23" customFormat="1" x14ac:dyDescent="0.2">
      <c r="D16" s="6"/>
    </row>
    <row r="17" spans="2:5" s="23" customFormat="1" x14ac:dyDescent="0.2">
      <c r="D17" s="6"/>
    </row>
    <row r="18" spans="2:5" s="23" customFormat="1" x14ac:dyDescent="0.2">
      <c r="D18" s="6"/>
    </row>
    <row r="19" spans="2:5" s="23" customFormat="1" x14ac:dyDescent="0.2">
      <c r="D19" s="6"/>
    </row>
    <row r="20" spans="2:5" s="23" customFormat="1" x14ac:dyDescent="0.2">
      <c r="D20" s="6"/>
    </row>
    <row r="21" spans="2:5" s="23" customFormat="1" x14ac:dyDescent="0.2">
      <c r="D21" s="6"/>
    </row>
    <row r="22" spans="2:5" s="23" customFormat="1" x14ac:dyDescent="0.2">
      <c r="D22" s="6"/>
    </row>
    <row r="23" spans="2:5" s="23" customFormat="1" x14ac:dyDescent="0.2">
      <c r="D23" s="6"/>
    </row>
    <row r="24" spans="2:5" s="23" customFormat="1" x14ac:dyDescent="0.2">
      <c r="D24" s="6"/>
    </row>
    <row r="25" spans="2:5" s="23" customFormat="1" x14ac:dyDescent="0.2">
      <c r="D25" s="6"/>
    </row>
    <row r="26" spans="2:5" s="23" customFormat="1" x14ac:dyDescent="0.2">
      <c r="D26" s="6"/>
    </row>
    <row r="27" spans="2:5" s="23" customFormat="1" x14ac:dyDescent="0.2">
      <c r="D27" s="6"/>
    </row>
    <row r="28" spans="2:5" s="23" customFormat="1" ht="15" thickBot="1" x14ac:dyDescent="0.25">
      <c r="B28" s="71"/>
      <c r="C28" s="71"/>
      <c r="D28" s="72"/>
      <c r="E28" s="71"/>
    </row>
    <row r="29" spans="2:5" s="23" customFormat="1" x14ac:dyDescent="0.2"/>
    <row r="30" spans="2:5" s="23" customFormat="1" x14ac:dyDescent="0.2"/>
    <row r="31" spans="2:5" s="23" customFormat="1" x14ac:dyDescent="0.2"/>
    <row r="32" spans="2:5" s="23" customFormat="1" x14ac:dyDescent="0.2"/>
    <row r="33" spans="2:6" s="23" customFormat="1" ht="15" thickBot="1" x14ac:dyDescent="0.25"/>
    <row r="34" spans="2:6" s="23" customFormat="1" ht="30.75" thickBot="1" x14ac:dyDescent="0.25">
      <c r="B34" s="206" t="s">
        <v>62</v>
      </c>
      <c r="C34" s="206" t="s">
        <v>129</v>
      </c>
      <c r="D34" s="206" t="s">
        <v>76</v>
      </c>
      <c r="E34" s="206" t="s">
        <v>130</v>
      </c>
    </row>
    <row r="35" spans="2:6" s="23" customFormat="1" x14ac:dyDescent="0.2">
      <c r="B35" s="139" t="str">
        <f t="shared" ref="B35:D36" si="0">B4</f>
        <v>ТАSК Universal</v>
      </c>
      <c r="C35" s="140">
        <f t="shared" si="0"/>
        <v>-12.22773999999999</v>
      </c>
      <c r="D35" s="141">
        <f t="shared" si="0"/>
        <v>-1.2703633480298106E-2</v>
      </c>
      <c r="E35" s="142">
        <f>G4</f>
        <v>0</v>
      </c>
    </row>
    <row r="36" spans="2:6" x14ac:dyDescent="0.2">
      <c r="B36" s="143" t="str">
        <f t="shared" si="0"/>
        <v>Іndeks Ukrainskoi Birzhi</v>
      </c>
      <c r="C36" s="134">
        <f t="shared" si="0"/>
        <v>-303.19524000000024</v>
      </c>
      <c r="D36" s="144">
        <f t="shared" si="0"/>
        <v>-2.433686623141517E-2</v>
      </c>
      <c r="E36" s="145">
        <f>G5</f>
        <v>0</v>
      </c>
      <c r="F36" s="15"/>
    </row>
    <row r="37" spans="2:6" x14ac:dyDescent="0.2">
      <c r="B37" s="23"/>
      <c r="C37" s="23"/>
      <c r="D37" s="6"/>
      <c r="E37" s="15"/>
      <c r="F37" s="15"/>
    </row>
    <row r="38" spans="2:6" x14ac:dyDescent="0.2">
      <c r="B38" s="23"/>
      <c r="C38" s="23"/>
      <c r="D38" s="6"/>
      <c r="F38" s="15"/>
    </row>
    <row r="39" spans="2:6" x14ac:dyDescent="0.2">
      <c r="B39" s="23"/>
      <c r="C39" s="23"/>
      <c r="D39" s="6"/>
      <c r="F39" s="15"/>
    </row>
    <row r="40" spans="2:6" x14ac:dyDescent="0.2">
      <c r="B40" s="23"/>
      <c r="C40" s="23"/>
      <c r="D40" s="6"/>
      <c r="F40" s="15"/>
    </row>
    <row r="41" spans="2:6" x14ac:dyDescent="0.2">
      <c r="B41" s="23"/>
      <c r="C41" s="23"/>
      <c r="D41" s="6"/>
      <c r="F41" s="15"/>
    </row>
    <row r="42" spans="2:6" x14ac:dyDescent="0.2">
      <c r="B42" s="23"/>
      <c r="C42" s="23"/>
      <c r="D42" s="6"/>
      <c r="F42" s="15"/>
    </row>
    <row r="43" spans="2:6" x14ac:dyDescent="0.2">
      <c r="B43" s="23"/>
      <c r="C43" s="23"/>
      <c r="D43" s="6"/>
    </row>
    <row r="44" spans="2:6" x14ac:dyDescent="0.2">
      <c r="B44" s="23"/>
      <c r="C44" s="23"/>
      <c r="D44" s="6"/>
    </row>
    <row r="45" spans="2:6" x14ac:dyDescent="0.2">
      <c r="B45" s="23"/>
      <c r="C45" s="23"/>
      <c r="D45" s="6"/>
    </row>
    <row r="46" spans="2:6" x14ac:dyDescent="0.2">
      <c r="B46" s="23"/>
      <c r="C46" s="23"/>
      <c r="D46" s="6"/>
    </row>
    <row r="47" spans="2:6" x14ac:dyDescent="0.2">
      <c r="B47" s="23"/>
      <c r="C47" s="23"/>
      <c r="D47" s="6"/>
    </row>
    <row r="48" spans="2:6" x14ac:dyDescent="0.2">
      <c r="B48" s="23"/>
      <c r="C48" s="23"/>
      <c r="D48" s="6"/>
    </row>
    <row r="49" spans="2:4" x14ac:dyDescent="0.2">
      <c r="B49" s="23"/>
      <c r="C49" s="23"/>
      <c r="D49" s="6"/>
    </row>
    <row r="50" spans="2:4" x14ac:dyDescent="0.2">
      <c r="B50" s="23"/>
      <c r="C50" s="23"/>
      <c r="D50" s="6"/>
    </row>
    <row r="51" spans="2:4" x14ac:dyDescent="0.2">
      <c r="B51" s="23"/>
      <c r="C51" s="23"/>
      <c r="D51" s="6"/>
    </row>
    <row r="52" spans="2:4" x14ac:dyDescent="0.2">
      <c r="B52" s="23"/>
      <c r="C52" s="23"/>
      <c r="D52" s="6"/>
    </row>
    <row r="53" spans="2:4" x14ac:dyDescent="0.2">
      <c r="B53" s="23"/>
      <c r="C53" s="23"/>
      <c r="D53" s="6"/>
    </row>
    <row r="54" spans="2:4" x14ac:dyDescent="0.2">
      <c r="B54" s="23"/>
      <c r="C54" s="23"/>
      <c r="D54" s="6"/>
    </row>
    <row r="55" spans="2:4" x14ac:dyDescent="0.2">
      <c r="B55" s="23"/>
      <c r="C55" s="23"/>
      <c r="D55" s="6"/>
    </row>
    <row r="56" spans="2:4" x14ac:dyDescent="0.2">
      <c r="B56" s="23"/>
      <c r="C56" s="23"/>
      <c r="D56" s="6"/>
    </row>
    <row r="57" spans="2:4" x14ac:dyDescent="0.2">
      <c r="B57" s="23"/>
      <c r="C57" s="23"/>
      <c r="D57" s="6"/>
    </row>
    <row r="58" spans="2:4" x14ac:dyDescent="0.2">
      <c r="B58" s="23"/>
      <c r="C58" s="23"/>
      <c r="D58" s="6"/>
    </row>
    <row r="59" spans="2:4" x14ac:dyDescent="0.2">
      <c r="B59" s="23"/>
      <c r="C59" s="23"/>
      <c r="D59" s="6"/>
    </row>
    <row r="60" spans="2:4" x14ac:dyDescent="0.2">
      <c r="B60" s="23"/>
      <c r="C60" s="23"/>
      <c r="D60" s="6"/>
    </row>
    <row r="61" spans="2:4" x14ac:dyDescent="0.2">
      <c r="B61" s="23"/>
      <c r="C61" s="23"/>
      <c r="D61" s="6"/>
    </row>
    <row r="62" spans="2:4" x14ac:dyDescent="0.2">
      <c r="B62" s="23"/>
      <c r="C62" s="23"/>
      <c r="D62" s="6"/>
    </row>
    <row r="63" spans="2:4" x14ac:dyDescent="0.2">
      <c r="B63" s="23"/>
      <c r="C63" s="23"/>
      <c r="D63" s="6"/>
    </row>
    <row r="64" spans="2:4" x14ac:dyDescent="0.2">
      <c r="B64" s="23"/>
      <c r="C64" s="23"/>
      <c r="D64" s="6"/>
    </row>
    <row r="65" spans="2:4" x14ac:dyDescent="0.2">
      <c r="B65" s="23"/>
      <c r="C65" s="23"/>
      <c r="D65" s="6"/>
    </row>
    <row r="66" spans="2:4" x14ac:dyDescent="0.2">
      <c r="B66" s="23"/>
      <c r="C66" s="23"/>
      <c r="D66" s="6"/>
    </row>
    <row r="67" spans="2:4" x14ac:dyDescent="0.2">
      <c r="B67" s="23"/>
      <c r="C67" s="23"/>
      <c r="D67" s="6"/>
    </row>
    <row r="68" spans="2:4" x14ac:dyDescent="0.2">
      <c r="B68" s="23"/>
      <c r="C68" s="23"/>
      <c r="D68" s="6"/>
    </row>
    <row r="69" spans="2:4" x14ac:dyDescent="0.2">
      <c r="B69" s="23"/>
      <c r="C69" s="23"/>
      <c r="D69" s="6"/>
    </row>
    <row r="70" spans="2:4" x14ac:dyDescent="0.2">
      <c r="B70" s="23"/>
      <c r="C70" s="23"/>
      <c r="D70" s="6"/>
    </row>
    <row r="71" spans="2:4" x14ac:dyDescent="0.2">
      <c r="B71" s="23"/>
      <c r="C71" s="23"/>
      <c r="D71" s="6"/>
    </row>
    <row r="72" spans="2:4" x14ac:dyDescent="0.2">
      <c r="B72" s="23"/>
      <c r="C72" s="23"/>
      <c r="D72" s="6"/>
    </row>
    <row r="73" spans="2:4" x14ac:dyDescent="0.2">
      <c r="B73" s="23"/>
      <c r="C73" s="23"/>
      <c r="D73" s="6"/>
    </row>
    <row r="74" spans="2:4" x14ac:dyDescent="0.2">
      <c r="B74" s="23"/>
      <c r="C74" s="23"/>
      <c r="D74" s="6"/>
    </row>
    <row r="75" spans="2:4" x14ac:dyDescent="0.2">
      <c r="B75" s="23"/>
      <c r="C75" s="23"/>
      <c r="D75" s="6"/>
    </row>
    <row r="76" spans="2:4" x14ac:dyDescent="0.2">
      <c r="B76" s="23"/>
      <c r="C76" s="23"/>
      <c r="D76" s="6"/>
    </row>
    <row r="77" spans="2:4" x14ac:dyDescent="0.2">
      <c r="B77" s="23"/>
      <c r="C77" s="23"/>
      <c r="D77" s="6"/>
    </row>
    <row r="78" spans="2:4" x14ac:dyDescent="0.2">
      <c r="B78" s="23"/>
      <c r="C78" s="23"/>
      <c r="D78" s="6"/>
    </row>
    <row r="79" spans="2:4" x14ac:dyDescent="0.2">
      <c r="B79" s="23"/>
      <c r="C79" s="23"/>
      <c r="D79" s="6"/>
    </row>
    <row r="80" spans="2:4" x14ac:dyDescent="0.2">
      <c r="B80" s="23"/>
      <c r="C80" s="23"/>
      <c r="D80" s="6"/>
    </row>
    <row r="81" spans="2:4" x14ac:dyDescent="0.2">
      <c r="B81" s="23"/>
      <c r="C81" s="23"/>
      <c r="D81" s="6"/>
    </row>
    <row r="82" spans="2:4" x14ac:dyDescent="0.2">
      <c r="B82" s="23"/>
      <c r="C82" s="23"/>
      <c r="D82" s="6"/>
    </row>
    <row r="83" spans="2:4" x14ac:dyDescent="0.2">
      <c r="B83" s="23"/>
      <c r="C83" s="23"/>
      <c r="D83" s="6"/>
    </row>
    <row r="84" spans="2:4" x14ac:dyDescent="0.2">
      <c r="B84" s="23"/>
      <c r="C84" s="23"/>
      <c r="D84" s="6"/>
    </row>
    <row r="85" spans="2:4" x14ac:dyDescent="0.2">
      <c r="B85" s="23"/>
      <c r="C85" s="23"/>
      <c r="D85" s="6"/>
    </row>
    <row r="86" spans="2:4" x14ac:dyDescent="0.2">
      <c r="B86" s="23"/>
      <c r="C86" s="23"/>
      <c r="D86" s="6"/>
    </row>
    <row r="87" spans="2:4" x14ac:dyDescent="0.2">
      <c r="B87" s="23"/>
      <c r="C87" s="23"/>
      <c r="D87" s="6"/>
    </row>
    <row r="88" spans="2:4" x14ac:dyDescent="0.2">
      <c r="B88" s="23"/>
      <c r="C88" s="23"/>
      <c r="D88" s="6"/>
    </row>
    <row r="89" spans="2:4" x14ac:dyDescent="0.2">
      <c r="B89" s="23"/>
      <c r="C89" s="23"/>
      <c r="D89" s="6"/>
    </row>
    <row r="90" spans="2:4" x14ac:dyDescent="0.2">
      <c r="B90" s="23"/>
      <c r="C90" s="23"/>
      <c r="D90" s="6"/>
    </row>
    <row r="91" spans="2:4" x14ac:dyDescent="0.2">
      <c r="B91" s="23"/>
      <c r="C91" s="23"/>
      <c r="D91" s="6"/>
    </row>
    <row r="92" spans="2:4" x14ac:dyDescent="0.2">
      <c r="B92" s="23"/>
      <c r="C92" s="23"/>
      <c r="D92" s="6"/>
    </row>
    <row r="93" spans="2:4" x14ac:dyDescent="0.2">
      <c r="B93" s="23"/>
      <c r="C93" s="23"/>
      <c r="D93" s="6"/>
    </row>
    <row r="94" spans="2:4" x14ac:dyDescent="0.2">
      <c r="B94" s="23"/>
      <c r="C94" s="23"/>
      <c r="D94" s="6"/>
    </row>
    <row r="95" spans="2:4" x14ac:dyDescent="0.2">
      <c r="B95" s="23"/>
      <c r="C95" s="23"/>
      <c r="D95" s="6"/>
    </row>
    <row r="96" spans="2:4" x14ac:dyDescent="0.2">
      <c r="B96" s="23"/>
      <c r="C96" s="23"/>
      <c r="D96" s="6"/>
    </row>
    <row r="97" spans="2:4" x14ac:dyDescent="0.2">
      <c r="B97" s="23"/>
      <c r="C97" s="23"/>
      <c r="D97" s="6"/>
    </row>
    <row r="98" spans="2:4" x14ac:dyDescent="0.2">
      <c r="B98" s="23"/>
      <c r="C98" s="23"/>
      <c r="D98" s="6"/>
    </row>
    <row r="99" spans="2:4" x14ac:dyDescent="0.2">
      <c r="B99" s="23"/>
      <c r="C99" s="23"/>
      <c r="D99" s="6"/>
    </row>
    <row r="100" spans="2:4" x14ac:dyDescent="0.2">
      <c r="B100" s="23"/>
      <c r="C100" s="23"/>
      <c r="D100" s="6"/>
    </row>
    <row r="101" spans="2:4" x14ac:dyDescent="0.2">
      <c r="B101" s="23"/>
      <c r="C101" s="23"/>
      <c r="D101" s="6"/>
    </row>
    <row r="102" spans="2:4" x14ac:dyDescent="0.2">
      <c r="B102" s="23"/>
      <c r="C102" s="23"/>
      <c r="D102" s="6"/>
    </row>
    <row r="103" spans="2:4" x14ac:dyDescent="0.2">
      <c r="B103" s="23"/>
      <c r="C103" s="23"/>
      <c r="D103" s="6"/>
    </row>
    <row r="104" spans="2:4" x14ac:dyDescent="0.2">
      <c r="B104" s="23"/>
      <c r="C104" s="23"/>
      <c r="D104" s="6"/>
    </row>
    <row r="105" spans="2:4" x14ac:dyDescent="0.2">
      <c r="B105" s="23"/>
      <c r="C105" s="23"/>
      <c r="D105" s="6"/>
    </row>
    <row r="106" spans="2:4" x14ac:dyDescent="0.2">
      <c r="B106" s="23"/>
      <c r="C106" s="23"/>
      <c r="D106" s="6"/>
    </row>
    <row r="107" spans="2:4" x14ac:dyDescent="0.2">
      <c r="B107" s="23"/>
      <c r="C107" s="23"/>
      <c r="D107" s="6"/>
    </row>
    <row r="108" spans="2:4" x14ac:dyDescent="0.2">
      <c r="B108" s="23"/>
      <c r="C108" s="23"/>
      <c r="D108" s="6"/>
    </row>
    <row r="109" spans="2:4" x14ac:dyDescent="0.2">
      <c r="B109" s="23"/>
      <c r="C109" s="23"/>
      <c r="D109" s="6"/>
    </row>
    <row r="110" spans="2:4" x14ac:dyDescent="0.2">
      <c r="B110" s="23"/>
      <c r="C110" s="23"/>
      <c r="D110" s="6"/>
    </row>
    <row r="111" spans="2:4" x14ac:dyDescent="0.2">
      <c r="B111" s="23"/>
      <c r="C111" s="23"/>
      <c r="D111" s="6"/>
    </row>
    <row r="112" spans="2:4" x14ac:dyDescent="0.2">
      <c r="B112" s="23"/>
      <c r="C112" s="23"/>
      <c r="D112" s="6"/>
    </row>
    <row r="113" spans="2:4" x14ac:dyDescent="0.2">
      <c r="B113" s="23"/>
      <c r="C113" s="23"/>
      <c r="D113" s="6"/>
    </row>
    <row r="114" spans="2:4" x14ac:dyDescent="0.2">
      <c r="B114" s="23"/>
      <c r="C114" s="23"/>
      <c r="D114" s="6"/>
    </row>
    <row r="115" spans="2:4" x14ac:dyDescent="0.2">
      <c r="B115" s="23"/>
      <c r="C115" s="23"/>
      <c r="D115" s="6"/>
    </row>
  </sheetData>
  <mergeCells count="4">
    <mergeCell ref="C2:D2"/>
    <mergeCell ref="E2:F2"/>
    <mergeCell ref="A2:A3"/>
    <mergeCell ref="A1:G1"/>
  </mergeCells>
  <phoneticPr fontId="13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3"/>
  </sheetPr>
  <dimension ref="A1:D14"/>
  <sheetViews>
    <sheetView tabSelected="1" zoomScale="70" zoomScaleNormal="70" workbookViewId="0">
      <selection activeCell="W10" sqref="W10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55" t="s">
        <v>62</v>
      </c>
      <c r="B1" s="56" t="s">
        <v>102</v>
      </c>
      <c r="C1" s="10"/>
      <c r="D1" s="10"/>
    </row>
    <row r="2" spans="1:4" ht="14.25" x14ac:dyDescent="0.2">
      <c r="A2" s="21" t="s">
        <v>93</v>
      </c>
      <c r="B2" s="117">
        <v>-2.4336866231339793E-2</v>
      </c>
      <c r="C2" s="10"/>
      <c r="D2" s="10"/>
    </row>
    <row r="3" spans="1:4" ht="14.25" x14ac:dyDescent="0.2">
      <c r="A3" s="21" t="s">
        <v>94</v>
      </c>
      <c r="B3" s="118">
        <v>-1.2703633480235177E-2</v>
      </c>
      <c r="C3" s="10"/>
      <c r="D3" s="10"/>
    </row>
    <row r="4" spans="1:4" ht="14.25" x14ac:dyDescent="0.2">
      <c r="A4" s="21" t="s">
        <v>97</v>
      </c>
      <c r="B4" s="118">
        <v>-1.8520249855787485E-2</v>
      </c>
      <c r="C4" s="10"/>
      <c r="D4" s="10"/>
    </row>
    <row r="5" spans="1:4" ht="14.25" x14ac:dyDescent="0.2">
      <c r="A5" s="21" t="s">
        <v>47</v>
      </c>
      <c r="B5" s="118">
        <v>-4.7132707434661247E-2</v>
      </c>
      <c r="C5" s="10"/>
      <c r="D5" s="10"/>
    </row>
    <row r="6" spans="1:4" ht="14.25" x14ac:dyDescent="0.2">
      <c r="A6" s="21" t="s">
        <v>46</v>
      </c>
      <c r="B6" s="118">
        <v>-4.0531926196125667E-2</v>
      </c>
      <c r="C6" s="10"/>
      <c r="D6" s="10"/>
    </row>
    <row r="7" spans="1:4" ht="14.25" x14ac:dyDescent="0.2">
      <c r="A7" s="21" t="s">
        <v>98</v>
      </c>
      <c r="B7" s="118">
        <v>-4.5019973356930088E-3</v>
      </c>
      <c r="C7" s="10"/>
      <c r="D7" s="10"/>
    </row>
    <row r="8" spans="1:4" ht="14.25" x14ac:dyDescent="0.2">
      <c r="A8" s="21" t="s">
        <v>99</v>
      </c>
      <c r="B8" s="118">
        <v>-2.4838674450100573E-2</v>
      </c>
      <c r="C8" s="10"/>
      <c r="D8" s="10"/>
    </row>
    <row r="9" spans="1:4" ht="14.25" x14ac:dyDescent="0.2">
      <c r="A9" s="21" t="s">
        <v>100</v>
      </c>
      <c r="B9" s="118">
        <v>2.3671232876712328E-3</v>
      </c>
      <c r="C9" s="10"/>
      <c r="D9" s="10"/>
    </row>
    <row r="10" spans="1:4" ht="15" thickBot="1" x14ac:dyDescent="0.25">
      <c r="A10" s="68" t="s">
        <v>101</v>
      </c>
      <c r="B10" s="119">
        <v>7.4953845599137203E-2</v>
      </c>
      <c r="C10" s="10"/>
      <c r="D10" s="10"/>
    </row>
    <row r="11" spans="1:4" x14ac:dyDescent="0.2">
      <c r="C11" s="10"/>
      <c r="D11" s="10"/>
    </row>
    <row r="12" spans="1:4" x14ac:dyDescent="0.2">
      <c r="A12" s="10"/>
      <c r="B12" s="10"/>
      <c r="C12" s="10"/>
      <c r="D12" s="10"/>
    </row>
    <row r="13" spans="1:4" x14ac:dyDescent="0.2">
      <c r="B13" s="10"/>
      <c r="C13" s="10"/>
      <c r="D13" s="10"/>
    </row>
    <row r="14" spans="1:4" x14ac:dyDescent="0.2">
      <c r="C14" s="10"/>
    </row>
  </sheetData>
  <autoFilter ref="A1:B1" xr:uid="{00000000-0009-0000-0000-00000C000000}"/>
  <phoneticPr fontId="13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I32"/>
  <sheetViews>
    <sheetView zoomScale="70" zoomScaleNormal="70" workbookViewId="0">
      <selection activeCell="F38" sqref="F38"/>
    </sheetView>
  </sheetViews>
  <sheetFormatPr defaultColWidth="9.140625" defaultRowHeight="14.25" x14ac:dyDescent="0.2"/>
  <cols>
    <col min="1" max="1" width="4.7109375" style="18" customWidth="1"/>
    <col min="2" max="2" width="57.7109375" style="16" customWidth="1"/>
    <col min="3" max="3" width="18.7109375" style="19" customWidth="1"/>
    <col min="4" max="4" width="16.28515625" style="20" customWidth="1"/>
    <col min="5" max="5" width="14.7109375" style="19" customWidth="1"/>
    <col min="6" max="6" width="14.7109375" style="20" customWidth="1"/>
    <col min="7" max="7" width="39" style="16" customWidth="1"/>
    <col min="8" max="8" width="34.7109375" style="16" customWidth="1"/>
    <col min="9" max="18" width="4.7109375" style="16" customWidth="1"/>
    <col min="19" max="16384" width="9.140625" style="16"/>
  </cols>
  <sheetData>
    <row r="1" spans="1:9" s="14" customFormat="1" ht="16.5" thickBot="1" x14ac:dyDescent="0.25">
      <c r="A1" s="217" t="s">
        <v>42</v>
      </c>
      <c r="B1" s="217"/>
      <c r="C1" s="217"/>
      <c r="D1" s="217"/>
      <c r="E1" s="217"/>
      <c r="F1" s="217"/>
      <c r="G1" s="217"/>
      <c r="H1" s="217"/>
      <c r="I1" s="13"/>
    </row>
    <row r="2" spans="1:9" ht="45.75" thickBot="1" x14ac:dyDescent="0.25">
      <c r="A2" s="162" t="s">
        <v>25</v>
      </c>
      <c r="B2" s="166" t="s">
        <v>26</v>
      </c>
      <c r="C2" s="167" t="s">
        <v>27</v>
      </c>
      <c r="D2" s="168" t="s">
        <v>125</v>
      </c>
      <c r="E2" s="169" t="s">
        <v>28</v>
      </c>
      <c r="F2" s="170" t="s">
        <v>29</v>
      </c>
      <c r="G2" s="171" t="s">
        <v>30</v>
      </c>
      <c r="H2" s="172" t="s">
        <v>31</v>
      </c>
      <c r="I2" s="15"/>
    </row>
    <row r="3" spans="1:9" x14ac:dyDescent="0.2">
      <c r="A3" s="17">
        <v>1</v>
      </c>
      <c r="B3" s="147" t="s">
        <v>11</v>
      </c>
      <c r="C3" s="75">
        <v>31221170.260000002</v>
      </c>
      <c r="D3" s="76">
        <v>48543</v>
      </c>
      <c r="E3" s="75">
        <v>643.16524030241237</v>
      </c>
      <c r="F3" s="76">
        <v>100</v>
      </c>
      <c r="G3" s="183" t="s">
        <v>37</v>
      </c>
      <c r="H3" s="77" t="s">
        <v>6</v>
      </c>
      <c r="I3" s="15"/>
    </row>
    <row r="4" spans="1:9" x14ac:dyDescent="0.2">
      <c r="A4" s="17">
        <v>2</v>
      </c>
      <c r="B4" s="161" t="s">
        <v>118</v>
      </c>
      <c r="C4" s="75">
        <v>11884836.75</v>
      </c>
      <c r="D4" s="76">
        <v>8098258</v>
      </c>
      <c r="E4" s="75">
        <v>1.4675794164621576</v>
      </c>
      <c r="F4" s="76">
        <v>1</v>
      </c>
      <c r="G4" s="159" t="s">
        <v>39</v>
      </c>
      <c r="H4" s="77" t="s">
        <v>9</v>
      </c>
      <c r="I4" s="15"/>
    </row>
    <row r="5" spans="1:9" ht="14.25" customHeight="1" x14ac:dyDescent="0.2">
      <c r="A5" s="17">
        <v>3</v>
      </c>
      <c r="B5" s="148" t="s">
        <v>12</v>
      </c>
      <c r="C5" s="75">
        <v>7355297.6600000001</v>
      </c>
      <c r="D5" s="76">
        <v>2094</v>
      </c>
      <c r="E5" s="75">
        <v>3512.5585768863421</v>
      </c>
      <c r="F5" s="76">
        <v>1000</v>
      </c>
      <c r="G5" s="184" t="s">
        <v>34</v>
      </c>
      <c r="H5" s="77" t="s">
        <v>1</v>
      </c>
      <c r="I5" s="15"/>
    </row>
    <row r="6" spans="1:9" x14ac:dyDescent="0.2">
      <c r="A6" s="17">
        <v>4</v>
      </c>
      <c r="B6" s="149" t="s">
        <v>13</v>
      </c>
      <c r="C6" s="75">
        <v>5486669.5099999998</v>
      </c>
      <c r="D6" s="76">
        <v>4328</v>
      </c>
      <c r="E6" s="75">
        <v>1267.7147666358594</v>
      </c>
      <c r="F6" s="76">
        <v>1000</v>
      </c>
      <c r="G6" s="185" t="s">
        <v>37</v>
      </c>
      <c r="H6" s="77" t="s">
        <v>6</v>
      </c>
      <c r="I6" s="15"/>
    </row>
    <row r="7" spans="1:9" ht="14.25" customHeight="1" x14ac:dyDescent="0.2">
      <c r="A7" s="17">
        <v>5</v>
      </c>
      <c r="B7" s="146" t="s">
        <v>41</v>
      </c>
      <c r="C7" s="75">
        <v>5165686.1500000004</v>
      </c>
      <c r="D7" s="76">
        <v>1401</v>
      </c>
      <c r="E7" s="75">
        <v>3687.142148465382</v>
      </c>
      <c r="F7" s="76">
        <v>1000</v>
      </c>
      <c r="G7" s="159" t="s">
        <v>39</v>
      </c>
      <c r="H7" s="77" t="s">
        <v>9</v>
      </c>
      <c r="I7" s="15"/>
    </row>
    <row r="8" spans="1:9" x14ac:dyDescent="0.2">
      <c r="A8" s="17">
        <v>6</v>
      </c>
      <c r="B8" s="150" t="s">
        <v>14</v>
      </c>
      <c r="C8" s="75">
        <v>5104668.9801000003</v>
      </c>
      <c r="D8" s="76">
        <v>3571</v>
      </c>
      <c r="E8" s="75">
        <v>1429.4788518902269</v>
      </c>
      <c r="F8" s="76">
        <v>1000</v>
      </c>
      <c r="G8" s="159" t="s">
        <v>40</v>
      </c>
      <c r="H8" s="77" t="s">
        <v>7</v>
      </c>
      <c r="I8" s="15"/>
    </row>
    <row r="9" spans="1:9" x14ac:dyDescent="0.2">
      <c r="A9" s="17">
        <v>7</v>
      </c>
      <c r="B9" s="151" t="s">
        <v>16</v>
      </c>
      <c r="C9" s="75">
        <v>4226090.07</v>
      </c>
      <c r="D9" s="76">
        <v>1256</v>
      </c>
      <c r="E9" s="75">
        <v>3364.721393312102</v>
      </c>
      <c r="F9" s="76">
        <v>1000</v>
      </c>
      <c r="G9" s="182" t="s">
        <v>38</v>
      </c>
      <c r="H9" s="77" t="s">
        <v>4</v>
      </c>
      <c r="I9" s="15"/>
    </row>
    <row r="10" spans="1:9" x14ac:dyDescent="0.2">
      <c r="A10" s="17">
        <v>8</v>
      </c>
      <c r="B10" s="152" t="s">
        <v>15</v>
      </c>
      <c r="C10" s="75">
        <v>3293249.38</v>
      </c>
      <c r="D10" s="76">
        <v>678</v>
      </c>
      <c r="E10" s="75">
        <v>4857.2999705014745</v>
      </c>
      <c r="F10" s="76">
        <v>1000</v>
      </c>
      <c r="G10" s="181" t="s">
        <v>38</v>
      </c>
      <c r="H10" s="77" t="s">
        <v>4</v>
      </c>
      <c r="I10" s="15"/>
    </row>
    <row r="11" spans="1:9" x14ac:dyDescent="0.2">
      <c r="A11" s="17">
        <v>9</v>
      </c>
      <c r="B11" s="153" t="s">
        <v>17</v>
      </c>
      <c r="C11" s="75">
        <v>2664066.9700000002</v>
      </c>
      <c r="D11" s="76">
        <v>11147</v>
      </c>
      <c r="E11" s="75">
        <v>238.99407643312105</v>
      </c>
      <c r="F11" s="76">
        <v>100</v>
      </c>
      <c r="G11" s="180" t="s">
        <v>37</v>
      </c>
      <c r="H11" s="77" t="s">
        <v>6</v>
      </c>
      <c r="I11" s="15"/>
    </row>
    <row r="12" spans="1:9" x14ac:dyDescent="0.2">
      <c r="A12" s="17">
        <v>10</v>
      </c>
      <c r="B12" s="154" t="s">
        <v>18</v>
      </c>
      <c r="C12" s="75">
        <v>1672826.09</v>
      </c>
      <c r="D12" s="76">
        <v>578</v>
      </c>
      <c r="E12" s="75">
        <v>2894.1627854671283</v>
      </c>
      <c r="F12" s="76">
        <v>1000</v>
      </c>
      <c r="G12" s="179" t="s">
        <v>34</v>
      </c>
      <c r="H12" s="77" t="s">
        <v>1</v>
      </c>
      <c r="I12" s="15"/>
    </row>
    <row r="13" spans="1:9" x14ac:dyDescent="0.2">
      <c r="A13" s="17">
        <v>11</v>
      </c>
      <c r="B13" s="155" t="s">
        <v>19</v>
      </c>
      <c r="C13" s="75">
        <v>1204188.8799999999</v>
      </c>
      <c r="D13" s="76">
        <v>924</v>
      </c>
      <c r="E13" s="75">
        <v>1303.2347186147185</v>
      </c>
      <c r="F13" s="76">
        <v>1000</v>
      </c>
      <c r="G13" s="178" t="s">
        <v>36</v>
      </c>
      <c r="H13" s="77" t="s">
        <v>5</v>
      </c>
      <c r="I13" s="15"/>
    </row>
    <row r="14" spans="1:9" x14ac:dyDescent="0.2">
      <c r="A14" s="17">
        <v>12</v>
      </c>
      <c r="B14" s="156" t="s">
        <v>20</v>
      </c>
      <c r="C14" s="75">
        <v>1158886.54</v>
      </c>
      <c r="D14" s="76">
        <v>379</v>
      </c>
      <c r="E14" s="75">
        <v>3057.7481266490768</v>
      </c>
      <c r="F14" s="76">
        <v>1000</v>
      </c>
      <c r="G14" s="177" t="s">
        <v>34</v>
      </c>
      <c r="H14" s="77" t="s">
        <v>1</v>
      </c>
      <c r="I14" s="15"/>
    </row>
    <row r="15" spans="1:9" x14ac:dyDescent="0.2">
      <c r="A15" s="17">
        <v>13</v>
      </c>
      <c r="B15" s="157" t="s">
        <v>21</v>
      </c>
      <c r="C15" s="75">
        <v>1122741.6100000001</v>
      </c>
      <c r="D15" s="76">
        <v>953</v>
      </c>
      <c r="E15" s="75">
        <v>1178.1129171038826</v>
      </c>
      <c r="F15" s="76">
        <v>1000</v>
      </c>
      <c r="G15" s="176" t="s">
        <v>35</v>
      </c>
      <c r="H15" s="77" t="s">
        <v>0</v>
      </c>
      <c r="I15" s="15"/>
    </row>
    <row r="16" spans="1:9" x14ac:dyDescent="0.2">
      <c r="A16" s="17">
        <v>14</v>
      </c>
      <c r="B16" s="74" t="s">
        <v>22</v>
      </c>
      <c r="C16" s="75">
        <v>1081288.3</v>
      </c>
      <c r="D16" s="76">
        <v>1347</v>
      </c>
      <c r="E16" s="75">
        <v>802.7381588715665</v>
      </c>
      <c r="F16" s="76">
        <v>1000</v>
      </c>
      <c r="G16" s="175" t="s">
        <v>34</v>
      </c>
      <c r="H16" s="77" t="s">
        <v>1</v>
      </c>
      <c r="I16" s="15"/>
    </row>
    <row r="17" spans="1:9" ht="28.5" x14ac:dyDescent="0.2">
      <c r="A17" s="17">
        <v>15</v>
      </c>
      <c r="B17" s="158" t="s">
        <v>23</v>
      </c>
      <c r="C17" s="75">
        <v>803512.01</v>
      </c>
      <c r="D17" s="76">
        <v>7704</v>
      </c>
      <c r="E17" s="75">
        <v>104.29802829698858</v>
      </c>
      <c r="F17" s="76">
        <v>100</v>
      </c>
      <c r="G17" s="174" t="s">
        <v>119</v>
      </c>
      <c r="H17" s="77" t="s">
        <v>8</v>
      </c>
      <c r="I17" s="15"/>
    </row>
    <row r="18" spans="1:9" x14ac:dyDescent="0.2">
      <c r="A18" s="17">
        <v>16</v>
      </c>
      <c r="B18" s="159" t="s">
        <v>24</v>
      </c>
      <c r="C18" s="75">
        <v>440047.23190000001</v>
      </c>
      <c r="D18" s="76">
        <v>8840</v>
      </c>
      <c r="E18" s="75">
        <v>49.779098631221721</v>
      </c>
      <c r="F18" s="76">
        <v>100</v>
      </c>
      <c r="G18" s="173" t="s">
        <v>32</v>
      </c>
      <c r="H18" s="77" t="s">
        <v>10</v>
      </c>
      <c r="I18" s="15"/>
    </row>
    <row r="19" spans="1:9" ht="15" customHeight="1" thickBot="1" x14ac:dyDescent="0.25">
      <c r="A19" s="218" t="s">
        <v>43</v>
      </c>
      <c r="B19" s="219"/>
      <c r="C19" s="86">
        <f>SUM(C3:C18)</f>
        <v>83885226.392000005</v>
      </c>
      <c r="D19" s="87">
        <f>SUM(D3:D18)</f>
        <v>8192001</v>
      </c>
      <c r="E19" s="45" t="s">
        <v>3</v>
      </c>
      <c r="F19" s="45" t="s">
        <v>3</v>
      </c>
      <c r="G19" s="45" t="s">
        <v>3</v>
      </c>
      <c r="H19" s="46" t="s">
        <v>3</v>
      </c>
    </row>
    <row r="20" spans="1:9" ht="15" customHeight="1" x14ac:dyDescent="0.2">
      <c r="A20" s="220" t="s">
        <v>123</v>
      </c>
      <c r="B20" s="220"/>
      <c r="C20" s="220"/>
      <c r="D20" s="220"/>
      <c r="E20" s="220"/>
      <c r="F20" s="220"/>
      <c r="G20" s="220"/>
      <c r="H20" s="220"/>
    </row>
    <row r="22" spans="1:9" x14ac:dyDescent="0.2">
      <c r="B22" s="190" t="s">
        <v>71</v>
      </c>
      <c r="C22" s="19">
        <f>C19-SUM(C3:C12)</f>
        <v>5810664.5719000101</v>
      </c>
      <c r="D22" s="111">
        <f>C22/$C$19</f>
        <v>6.9269224413205654E-2</v>
      </c>
    </row>
    <row r="23" spans="1:9" x14ac:dyDescent="0.2">
      <c r="B23" s="74" t="str">
        <f t="shared" ref="B23:C32" si="0">B3</f>
        <v>КІNТО-Klasychnyi</v>
      </c>
      <c r="C23" s="75">
        <f t="shared" si="0"/>
        <v>31221170.260000002</v>
      </c>
      <c r="D23" s="111">
        <f>C23/$C$19</f>
        <v>0.37218913988622809</v>
      </c>
      <c r="H23" s="15"/>
    </row>
    <row r="24" spans="1:9" x14ac:dyDescent="0.2">
      <c r="B24" s="74" t="str">
        <f t="shared" si="0"/>
        <v>OTP Fond Aktsii</v>
      </c>
      <c r="C24" s="75">
        <f t="shared" si="0"/>
        <v>11884836.75</v>
      </c>
      <c r="D24" s="111">
        <f t="shared" ref="D24:D32" si="1">C24/$C$19</f>
        <v>0.1416797362441575</v>
      </c>
      <c r="H24" s="15"/>
    </row>
    <row r="25" spans="1:9" ht="28.5" x14ac:dyDescent="0.2">
      <c r="B25" s="74" t="str">
        <f t="shared" si="0"/>
        <v>UNIVER.UA/Myhailo Hrushevskyi: Fond Derzhavnykh Paperiv</v>
      </c>
      <c r="C25" s="75">
        <f t="shared" si="0"/>
        <v>7355297.6600000001</v>
      </c>
      <c r="D25" s="111">
        <f t="shared" si="1"/>
        <v>8.7682873091720751E-2</v>
      </c>
      <c r="H25" s="15"/>
    </row>
    <row r="26" spans="1:9" x14ac:dyDescent="0.2">
      <c r="B26" s="74" t="str">
        <f t="shared" si="0"/>
        <v>КІNTO-Ekviti</v>
      </c>
      <c r="C26" s="75">
        <f t="shared" si="0"/>
        <v>5486669.5099999998</v>
      </c>
      <c r="D26" s="111">
        <f t="shared" si="1"/>
        <v>6.5406862995880929E-2</v>
      </c>
      <c r="H26" s="15"/>
    </row>
    <row r="27" spans="1:9" x14ac:dyDescent="0.2">
      <c r="B27" s="74" t="str">
        <f t="shared" si="0"/>
        <v>OTP Klasychnyi'</v>
      </c>
      <c r="C27" s="75">
        <f t="shared" si="0"/>
        <v>5165686.1500000004</v>
      </c>
      <c r="D27" s="111">
        <f t="shared" si="1"/>
        <v>6.1580404228278311E-2</v>
      </c>
      <c r="H27" s="15"/>
    </row>
    <row r="28" spans="1:9" x14ac:dyDescent="0.2">
      <c r="B28" s="74" t="str">
        <f t="shared" si="0"/>
        <v>Sofiivskyi</v>
      </c>
      <c r="C28" s="75">
        <f t="shared" si="0"/>
        <v>5104668.9801000003</v>
      </c>
      <c r="D28" s="111">
        <f t="shared" si="1"/>
        <v>6.0853015479097806E-2</v>
      </c>
      <c r="H28" s="15"/>
    </row>
    <row r="29" spans="1:9" x14ac:dyDescent="0.2">
      <c r="B29" s="74" t="str">
        <f t="shared" si="0"/>
        <v>Altus – Depozyt</v>
      </c>
      <c r="C29" s="75">
        <f t="shared" si="0"/>
        <v>4226090.07</v>
      </c>
      <c r="D29" s="111">
        <f t="shared" si="1"/>
        <v>5.0379432133272943E-2</v>
      </c>
      <c r="H29" s="15"/>
    </row>
    <row r="30" spans="1:9" x14ac:dyDescent="0.2">
      <c r="B30" s="74" t="str">
        <f t="shared" si="0"/>
        <v>Altus – Zbalansovanyi</v>
      </c>
      <c r="C30" s="75">
        <f t="shared" si="0"/>
        <v>3293249.38</v>
      </c>
      <c r="D30" s="111">
        <f t="shared" si="1"/>
        <v>3.9258991381992285E-2</v>
      </c>
      <c r="H30" s="15"/>
    </row>
    <row r="31" spans="1:9" x14ac:dyDescent="0.2">
      <c r="B31" s="74" t="str">
        <f t="shared" si="0"/>
        <v>KINTO-Kaznacheiskyi</v>
      </c>
      <c r="C31" s="75">
        <f t="shared" si="0"/>
        <v>2664066.9700000002</v>
      </c>
      <c r="D31" s="111">
        <f t="shared" si="1"/>
        <v>3.1758476248853133E-2</v>
      </c>
    </row>
    <row r="32" spans="1:9" x14ac:dyDescent="0.2">
      <c r="B32" s="74" t="str">
        <f t="shared" si="0"/>
        <v>UNIVER.UA/Volodymyr Velykyi: Fond Zbalansovanyi</v>
      </c>
      <c r="C32" s="75">
        <f t="shared" si="0"/>
        <v>1672826.09</v>
      </c>
      <c r="D32" s="111">
        <f t="shared" si="1"/>
        <v>1.9941843897312708E-2</v>
      </c>
    </row>
  </sheetData>
  <mergeCells count="3">
    <mergeCell ref="A1:H1"/>
    <mergeCell ref="A19:B19"/>
    <mergeCell ref="A20:H20"/>
  </mergeCells>
  <phoneticPr fontId="13" type="noConversion"/>
  <hyperlinks>
    <hyperlink ref="H19" r:id="rId1" display="http://art-capital.com.ua/" xr:uid="{00000000-0004-0000-0100-000000000000}"/>
  </hyperlinks>
  <pageMargins left="0.75" right="0.75" top="1" bottom="1" header="0.5" footer="0.5"/>
  <pageSetup paperSize="9" scale="29" orientation="portrait" verticalDpi="12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K59"/>
  <sheetViews>
    <sheetView zoomScale="70" zoomScaleNormal="70" workbookViewId="0">
      <selection activeCell="E2" sqref="E2:K2"/>
    </sheetView>
  </sheetViews>
  <sheetFormatPr defaultColWidth="9.140625" defaultRowHeight="14.25" x14ac:dyDescent="0.2"/>
  <cols>
    <col min="1" max="1" width="4.28515625" style="26" customWidth="1"/>
    <col min="2" max="2" width="61.7109375" style="26" bestFit="1" customWidth="1"/>
    <col min="3" max="4" width="14.7109375" style="27" customWidth="1"/>
    <col min="5" max="8" width="12.7109375" style="28" customWidth="1"/>
    <col min="9" max="9" width="16.140625" style="26" bestFit="1" customWidth="1"/>
    <col min="10" max="10" width="18.5703125" style="26" customWidth="1"/>
    <col min="11" max="16384" width="9.140625" style="26"/>
  </cols>
  <sheetData>
    <row r="1" spans="1:11" s="14" customFormat="1" ht="16.5" thickBot="1" x14ac:dyDescent="0.25">
      <c r="A1" s="221" t="s">
        <v>134</v>
      </c>
      <c r="B1" s="221"/>
      <c r="C1" s="221"/>
      <c r="D1" s="221"/>
      <c r="E1" s="221"/>
      <c r="F1" s="221"/>
      <c r="G1" s="221"/>
      <c r="H1" s="221"/>
      <c r="I1" s="221"/>
      <c r="J1" s="89"/>
    </row>
    <row r="2" spans="1:11" s="16" customFormat="1" ht="15.75" customHeight="1" thickBot="1" x14ac:dyDescent="0.25">
      <c r="A2" s="222" t="s">
        <v>25</v>
      </c>
      <c r="B2" s="198"/>
      <c r="C2" s="199"/>
      <c r="D2" s="200"/>
      <c r="E2" s="225" t="s">
        <v>135</v>
      </c>
      <c r="F2" s="225"/>
      <c r="G2" s="225"/>
      <c r="H2" s="225"/>
      <c r="I2" s="225"/>
      <c r="J2" s="225"/>
      <c r="K2" s="225"/>
    </row>
    <row r="3" spans="1:11" s="18" customFormat="1" ht="51.75" thickBot="1" x14ac:dyDescent="0.25">
      <c r="A3" s="223"/>
      <c r="B3" s="203" t="s">
        <v>62</v>
      </c>
      <c r="C3" s="204" t="s">
        <v>63</v>
      </c>
      <c r="D3" s="204" t="s">
        <v>64</v>
      </c>
      <c r="E3" s="188" t="s">
        <v>65</v>
      </c>
      <c r="F3" s="188" t="s">
        <v>66</v>
      </c>
      <c r="G3" s="188" t="s">
        <v>67</v>
      </c>
      <c r="H3" s="188" t="s">
        <v>68</v>
      </c>
      <c r="I3" s="189" t="s">
        <v>69</v>
      </c>
      <c r="J3" s="205" t="s">
        <v>70</v>
      </c>
      <c r="K3" s="205"/>
    </row>
    <row r="4" spans="1:11" s="16" customFormat="1" collapsed="1" x14ac:dyDescent="0.2">
      <c r="A4" s="17">
        <v>1</v>
      </c>
      <c r="B4" s="124" t="s">
        <v>11</v>
      </c>
      <c r="C4" s="125">
        <v>38118</v>
      </c>
      <c r="D4" s="125">
        <v>38182</v>
      </c>
      <c r="E4" s="126">
        <v>2.9648207209909128E-3</v>
      </c>
      <c r="F4" s="126">
        <v>1.4269838003782453E-2</v>
      </c>
      <c r="G4" s="126" t="s">
        <v>105</v>
      </c>
      <c r="H4" s="126">
        <v>7.6899222478731932E-2</v>
      </c>
      <c r="I4" s="126">
        <v>5.4316524030239615</v>
      </c>
      <c r="J4" s="127">
        <v>0.1324689946507398</v>
      </c>
    </row>
    <row r="5" spans="1:11" s="16" customFormat="1" collapsed="1" x14ac:dyDescent="0.2">
      <c r="A5" s="17">
        <v>2</v>
      </c>
      <c r="B5" s="124" t="s">
        <v>15</v>
      </c>
      <c r="C5" s="125">
        <v>38828</v>
      </c>
      <c r="D5" s="125">
        <v>39028</v>
      </c>
      <c r="E5" s="126">
        <v>1.0341880766419731E-2</v>
      </c>
      <c r="F5" s="126">
        <v>3.5612315657100213E-2</v>
      </c>
      <c r="G5" s="126">
        <v>5.1681411440282821E-2</v>
      </c>
      <c r="H5" s="126">
        <v>9.6466304105054412E-2</v>
      </c>
      <c r="I5" s="126">
        <v>3.857299970501411</v>
      </c>
      <c r="J5" s="127">
        <v>0.13314874611294103</v>
      </c>
    </row>
    <row r="6" spans="1:11" s="16" customFormat="1" collapsed="1" x14ac:dyDescent="0.2">
      <c r="A6" s="17">
        <v>3</v>
      </c>
      <c r="B6" s="124" t="s">
        <v>18</v>
      </c>
      <c r="C6" s="125">
        <v>38919</v>
      </c>
      <c r="D6" s="125">
        <v>39092</v>
      </c>
      <c r="E6" s="126">
        <v>3.3414375426572551E-3</v>
      </c>
      <c r="F6" s="126">
        <v>-1.6176522770483537E-3</v>
      </c>
      <c r="G6" s="126">
        <v>3.3134066376131033E-2</v>
      </c>
      <c r="H6" s="126">
        <v>0.12592234059038554</v>
      </c>
      <c r="I6" s="126">
        <v>1.8941627854671985</v>
      </c>
      <c r="J6" s="127">
        <v>8.8968042325180408E-2</v>
      </c>
    </row>
    <row r="7" spans="1:11" s="16" customFormat="1" collapsed="1" x14ac:dyDescent="0.2">
      <c r="A7" s="17">
        <v>4</v>
      </c>
      <c r="B7" s="124" t="s">
        <v>22</v>
      </c>
      <c r="C7" s="125">
        <v>38919</v>
      </c>
      <c r="D7" s="125">
        <v>39092</v>
      </c>
      <c r="E7" s="126">
        <v>-1.31028035851255E-2</v>
      </c>
      <c r="F7" s="126">
        <v>-7.6943876745959261E-2</v>
      </c>
      <c r="G7" s="126">
        <v>-7.6173235020159602E-2</v>
      </c>
      <c r="H7" s="126">
        <v>2.5159733097282144E-2</v>
      </c>
      <c r="I7" s="126">
        <v>-0.19726184112843304</v>
      </c>
      <c r="J7" s="127">
        <v>-1.7468185152659466E-2</v>
      </c>
    </row>
    <row r="8" spans="1:11" s="16" customFormat="1" collapsed="1" x14ac:dyDescent="0.2">
      <c r="A8" s="17">
        <v>5</v>
      </c>
      <c r="B8" s="124" t="s">
        <v>24</v>
      </c>
      <c r="C8" s="125">
        <v>38968</v>
      </c>
      <c r="D8" s="125">
        <v>39140</v>
      </c>
      <c r="E8" s="126">
        <v>-2.4889717162949188E-3</v>
      </c>
      <c r="F8" s="126">
        <v>-4.4651010855896178E-3</v>
      </c>
      <c r="G8" s="126">
        <v>-1.4415577016106074E-2</v>
      </c>
      <c r="H8" s="126" t="s">
        <v>105</v>
      </c>
      <c r="I8" s="126">
        <v>-0.50220901368778137</v>
      </c>
      <c r="J8" s="127">
        <v>-5.4974518629105962E-2</v>
      </c>
    </row>
    <row r="9" spans="1:11" s="16" customFormat="1" collapsed="1" x14ac:dyDescent="0.2">
      <c r="A9" s="17">
        <v>6</v>
      </c>
      <c r="B9" s="124" t="s">
        <v>41</v>
      </c>
      <c r="C9" s="125">
        <v>39413</v>
      </c>
      <c r="D9" s="125">
        <v>39589</v>
      </c>
      <c r="E9" s="126" t="s">
        <v>105</v>
      </c>
      <c r="F9" s="126">
        <v>4.0935877181625724E-2</v>
      </c>
      <c r="G9" s="126">
        <v>8.2383962993752613E-2</v>
      </c>
      <c r="H9" s="126">
        <v>0.16201627850958134</v>
      </c>
      <c r="I9" s="126">
        <v>2.687142148464988</v>
      </c>
      <c r="J9" s="127">
        <v>0.12466106195542181</v>
      </c>
    </row>
    <row r="10" spans="1:11" s="16" customFormat="1" collapsed="1" x14ac:dyDescent="0.2">
      <c r="A10" s="17">
        <v>7</v>
      </c>
      <c r="B10" s="124" t="s">
        <v>21</v>
      </c>
      <c r="C10" s="125">
        <v>39429</v>
      </c>
      <c r="D10" s="125">
        <v>39618</v>
      </c>
      <c r="E10" s="126">
        <v>1.082362913655599E-3</v>
      </c>
      <c r="F10" s="126">
        <v>6.8234077440587626E-4</v>
      </c>
      <c r="G10" s="126">
        <v>-4.2472044452254276E-2</v>
      </c>
      <c r="H10" s="126">
        <v>-1.4932123926176044E-2</v>
      </c>
      <c r="I10" s="126">
        <v>0.17811291710385646</v>
      </c>
      <c r="J10" s="127">
        <v>1.4975267384777613E-2</v>
      </c>
    </row>
    <row r="11" spans="1:11" s="16" customFormat="1" collapsed="1" x14ac:dyDescent="0.2">
      <c r="A11" s="17">
        <v>8</v>
      </c>
      <c r="B11" s="124" t="s">
        <v>23</v>
      </c>
      <c r="C11" s="125">
        <v>39560</v>
      </c>
      <c r="D11" s="125">
        <v>39770</v>
      </c>
      <c r="E11" s="126">
        <v>9.4637645820083716E-2</v>
      </c>
      <c r="F11" s="126">
        <v>-2.9139044058269725E-2</v>
      </c>
      <c r="G11" s="126" t="s">
        <v>105</v>
      </c>
      <c r="H11" s="126">
        <v>0.1567549702766402</v>
      </c>
      <c r="I11" s="126">
        <v>4.2980282969854011E-2</v>
      </c>
      <c r="J11" s="127">
        <v>3.9738001126989886E-3</v>
      </c>
    </row>
    <row r="12" spans="1:11" s="16" customFormat="1" collapsed="1" x14ac:dyDescent="0.2">
      <c r="A12" s="17">
        <v>9</v>
      </c>
      <c r="B12" s="124" t="s">
        <v>57</v>
      </c>
      <c r="C12" s="125">
        <v>39884</v>
      </c>
      <c r="D12" s="125">
        <v>40001</v>
      </c>
      <c r="E12" s="126">
        <v>-1.8279074960904085E-3</v>
      </c>
      <c r="F12" s="126">
        <v>1.183076252480042E-4</v>
      </c>
      <c r="G12" s="126">
        <v>-1.4041212903093792E-2</v>
      </c>
      <c r="H12" s="126">
        <v>3.35163331027446E-2</v>
      </c>
      <c r="I12" s="126">
        <v>0.26771476663579974</v>
      </c>
      <c r="J12" s="127">
        <v>2.4058542153690743E-2</v>
      </c>
    </row>
    <row r="13" spans="1:11" s="16" customFormat="1" collapsed="1" x14ac:dyDescent="0.2">
      <c r="A13" s="17">
        <v>10</v>
      </c>
      <c r="B13" s="124" t="s">
        <v>120</v>
      </c>
      <c r="C13" s="125">
        <v>40253</v>
      </c>
      <c r="D13" s="125">
        <v>40366</v>
      </c>
      <c r="E13" s="126" t="s">
        <v>105</v>
      </c>
      <c r="F13" s="126">
        <v>-2.6162385426940271E-2</v>
      </c>
      <c r="G13" s="126">
        <v>4.8770705456820718E-2</v>
      </c>
      <c r="H13" s="126">
        <v>0.148504995781366</v>
      </c>
      <c r="I13" s="126">
        <v>0.46757941646213808</v>
      </c>
      <c r="J13" s="127">
        <v>4.3653853581840263E-2</v>
      </c>
    </row>
    <row r="14" spans="1:11" s="16" customFormat="1" collapsed="1" x14ac:dyDescent="0.2">
      <c r="A14" s="17">
        <v>11</v>
      </c>
      <c r="B14" s="124" t="s">
        <v>14</v>
      </c>
      <c r="C14" s="125">
        <v>40114</v>
      </c>
      <c r="D14" s="125">
        <v>40401</v>
      </c>
      <c r="E14" s="126">
        <v>8.4634396442062609E-3</v>
      </c>
      <c r="F14" s="126">
        <v>-3.5417351873533787E-2</v>
      </c>
      <c r="G14" s="126">
        <v>-0.15853258662735581</v>
      </c>
      <c r="H14" s="126">
        <v>-5.2461040435519912E-2</v>
      </c>
      <c r="I14" s="126">
        <v>0.42947885189021751</v>
      </c>
      <c r="J14" s="127">
        <v>4.1047769446626914E-2</v>
      </c>
    </row>
    <row r="15" spans="1:11" s="16" customFormat="1" collapsed="1" x14ac:dyDescent="0.2">
      <c r="A15" s="17">
        <v>12</v>
      </c>
      <c r="B15" s="124" t="s">
        <v>16</v>
      </c>
      <c r="C15" s="125">
        <v>40226</v>
      </c>
      <c r="D15" s="125">
        <v>40430</v>
      </c>
      <c r="E15" s="126">
        <v>1.8366170681252125E-3</v>
      </c>
      <c r="F15" s="126">
        <v>1.4427277643701331E-2</v>
      </c>
      <c r="G15" s="126">
        <v>2.1135841197888139E-2</v>
      </c>
      <c r="H15" s="126">
        <v>6.5316886841446875E-2</v>
      </c>
      <c r="I15" s="126">
        <v>2.3647213933120956</v>
      </c>
      <c r="J15" s="127">
        <v>0.14778869697932651</v>
      </c>
    </row>
    <row r="16" spans="1:11" s="16" customFormat="1" collapsed="1" x14ac:dyDescent="0.2">
      <c r="A16" s="17">
        <v>13</v>
      </c>
      <c r="B16" s="124" t="s">
        <v>20</v>
      </c>
      <c r="C16" s="125">
        <v>40427</v>
      </c>
      <c r="D16" s="125">
        <v>40543</v>
      </c>
      <c r="E16" s="126">
        <v>9.9977429264845874E-3</v>
      </c>
      <c r="F16" s="126">
        <v>3.3643465354368907E-2</v>
      </c>
      <c r="G16" s="126">
        <v>7.8393718135167489E-2</v>
      </c>
      <c r="H16" s="126">
        <v>0.15426626954409417</v>
      </c>
      <c r="I16" s="126">
        <v>2.0577481266491517</v>
      </c>
      <c r="J16" s="127">
        <v>0.14064929575186502</v>
      </c>
    </row>
    <row r="17" spans="1:11" s="16" customFormat="1" collapsed="1" x14ac:dyDescent="0.2">
      <c r="A17" s="17">
        <v>14</v>
      </c>
      <c r="B17" s="124" t="s">
        <v>19</v>
      </c>
      <c r="C17" s="125">
        <v>40444</v>
      </c>
      <c r="D17" s="125">
        <v>40638</v>
      </c>
      <c r="E17" s="126">
        <v>-5.4116408730213728E-3</v>
      </c>
      <c r="F17" s="126">
        <v>-3.2316826157592682E-2</v>
      </c>
      <c r="G17" s="126">
        <v>-3.8130274995010538E-2</v>
      </c>
      <c r="H17" s="126">
        <v>-5.3986937289357551E-3</v>
      </c>
      <c r="I17" s="126">
        <v>0.30323471861472262</v>
      </c>
      <c r="J17" s="127">
        <v>3.2692769128889632E-2</v>
      </c>
    </row>
    <row r="18" spans="1:11" s="16" customFormat="1" x14ac:dyDescent="0.2">
      <c r="A18" s="17">
        <v>15</v>
      </c>
      <c r="B18" s="124" t="s">
        <v>58</v>
      </c>
      <c r="C18" s="125">
        <v>40427</v>
      </c>
      <c r="D18" s="125">
        <v>40708</v>
      </c>
      <c r="E18" s="126">
        <v>3.7752554389678394E-3</v>
      </c>
      <c r="F18" s="126">
        <v>3.0683824400490778E-2</v>
      </c>
      <c r="G18" s="126">
        <v>6.9910672758124681E-2</v>
      </c>
      <c r="H18" s="126">
        <v>0.14887633155593094</v>
      </c>
      <c r="I18" s="126">
        <v>2.5125585768864043</v>
      </c>
      <c r="J18" s="127">
        <v>0.16910732051419242</v>
      </c>
    </row>
    <row r="19" spans="1:11" s="16" customFormat="1" collapsed="1" x14ac:dyDescent="0.2">
      <c r="A19" s="17">
        <v>16</v>
      </c>
      <c r="B19" s="124" t="s">
        <v>59</v>
      </c>
      <c r="C19" s="125">
        <v>41026</v>
      </c>
      <c r="D19" s="125">
        <v>41242</v>
      </c>
      <c r="E19" s="126">
        <v>1.979085927742763E-2</v>
      </c>
      <c r="F19" s="126">
        <v>1.3789502315168845E-2</v>
      </c>
      <c r="G19" s="126">
        <v>5.0494188187112599E-2</v>
      </c>
      <c r="H19" s="126">
        <v>0.11447815941062034</v>
      </c>
      <c r="I19" s="126">
        <v>1.3899407643312371</v>
      </c>
      <c r="J19" s="127">
        <v>0.14162221029623034</v>
      </c>
    </row>
    <row r="20" spans="1:11" s="16" customFormat="1" ht="15.75" thickBot="1" x14ac:dyDescent="0.25">
      <c r="A20" s="123"/>
      <c r="B20" s="163" t="s">
        <v>60</v>
      </c>
      <c r="C20" s="129" t="s">
        <v>3</v>
      </c>
      <c r="D20" s="129" t="s">
        <v>3</v>
      </c>
      <c r="E20" s="130">
        <f>AVERAGE(E4:E19)</f>
        <v>9.5286241748918955E-3</v>
      </c>
      <c r="F20" s="130">
        <f>AVERAGE(F4:F19)</f>
        <v>-1.3687180418150979E-3</v>
      </c>
      <c r="G20" s="130">
        <f>AVERAGE(G4:G19)</f>
        <v>6.5814025379499997E-3</v>
      </c>
      <c r="H20" s="130">
        <f>AVERAGE(H4:H19)</f>
        <v>8.2359064480216446E-2</v>
      </c>
      <c r="I20" s="129" t="s">
        <v>3</v>
      </c>
      <c r="J20" s="129">
        <f>AVERAGE(J4:J19)</f>
        <v>7.2898354163291004E-2</v>
      </c>
      <c r="K20" s="131"/>
    </row>
    <row r="21" spans="1:11" s="16" customFormat="1" x14ac:dyDescent="0.2">
      <c r="A21" s="224" t="s">
        <v>61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  <row r="22" spans="1:11" s="16" customFormat="1" collapsed="1" x14ac:dyDescent="0.2">
      <c r="J22" s="15"/>
    </row>
    <row r="23" spans="1:11" s="16" customFormat="1" x14ac:dyDescent="0.2">
      <c r="E23" s="93"/>
      <c r="F23" s="93"/>
      <c r="J23" s="15"/>
    </row>
    <row r="24" spans="1:11" s="16" customFormat="1" collapsed="1" x14ac:dyDescent="0.2">
      <c r="E24" s="94"/>
      <c r="I24" s="94"/>
      <c r="J24" s="15"/>
    </row>
    <row r="25" spans="1:11" s="16" customFormat="1" collapsed="1" x14ac:dyDescent="0.2"/>
    <row r="26" spans="1:11" s="16" customFormat="1" collapsed="1" x14ac:dyDescent="0.2"/>
    <row r="27" spans="1:11" s="16" customFormat="1" collapsed="1" x14ac:dyDescent="0.2"/>
    <row r="28" spans="1:11" s="16" customFormat="1" collapsed="1" x14ac:dyDescent="0.2"/>
    <row r="29" spans="1:11" s="16" customFormat="1" collapsed="1" x14ac:dyDescent="0.2"/>
    <row r="30" spans="1:11" s="16" customFormat="1" collapsed="1" x14ac:dyDescent="0.2"/>
    <row r="31" spans="1:11" s="16" customFormat="1" collapsed="1" x14ac:dyDescent="0.2"/>
    <row r="32" spans="1:11" s="16" customFormat="1" collapsed="1" x14ac:dyDescent="0.2"/>
    <row r="33" spans="3:8" s="16" customFormat="1" collapsed="1" x14ac:dyDescent="0.2"/>
    <row r="34" spans="3:8" s="16" customFormat="1" collapsed="1" x14ac:dyDescent="0.2"/>
    <row r="35" spans="3:8" s="16" customFormat="1" collapsed="1" x14ac:dyDescent="0.2"/>
    <row r="36" spans="3:8" s="16" customFormat="1" collapsed="1" x14ac:dyDescent="0.2"/>
    <row r="37" spans="3:8" s="16" customFormat="1" collapsed="1" x14ac:dyDescent="0.2"/>
    <row r="38" spans="3:8" s="16" customFormat="1" x14ac:dyDescent="0.2"/>
    <row r="39" spans="3:8" s="16" customFormat="1" x14ac:dyDescent="0.2"/>
    <row r="40" spans="3:8" s="23" customFormat="1" x14ac:dyDescent="0.2">
      <c r="C40" s="24"/>
      <c r="D40" s="24"/>
      <c r="E40" s="25"/>
      <c r="F40" s="25"/>
      <c r="G40" s="25"/>
      <c r="H40" s="25"/>
    </row>
    <row r="41" spans="3:8" s="23" customFormat="1" x14ac:dyDescent="0.2">
      <c r="C41" s="24"/>
      <c r="D41" s="24"/>
      <c r="E41" s="25"/>
      <c r="F41" s="25"/>
      <c r="G41" s="25"/>
      <c r="H41" s="25"/>
    </row>
    <row r="42" spans="3:8" s="23" customFormat="1" x14ac:dyDescent="0.2">
      <c r="C42" s="24"/>
      <c r="D42" s="24"/>
      <c r="E42" s="25"/>
      <c r="F42" s="25"/>
      <c r="G42" s="25"/>
      <c r="H42" s="25"/>
    </row>
    <row r="43" spans="3:8" s="23" customFormat="1" x14ac:dyDescent="0.2">
      <c r="C43" s="24"/>
      <c r="D43" s="24"/>
      <c r="E43" s="25"/>
      <c r="F43" s="25"/>
      <c r="G43" s="25"/>
      <c r="H43" s="25"/>
    </row>
    <row r="44" spans="3:8" s="23" customFormat="1" x14ac:dyDescent="0.2">
      <c r="C44" s="24"/>
      <c r="D44" s="24"/>
      <c r="E44" s="25"/>
      <c r="F44" s="25"/>
      <c r="G44" s="25"/>
      <c r="H44" s="25"/>
    </row>
    <row r="45" spans="3:8" s="23" customFormat="1" x14ac:dyDescent="0.2">
      <c r="C45" s="24"/>
      <c r="D45" s="24"/>
      <c r="E45" s="25"/>
      <c r="F45" s="25"/>
      <c r="G45" s="25"/>
      <c r="H45" s="25"/>
    </row>
    <row r="46" spans="3:8" s="23" customFormat="1" x14ac:dyDescent="0.2">
      <c r="C46" s="24"/>
      <c r="D46" s="24"/>
      <c r="E46" s="25"/>
      <c r="F46" s="25"/>
      <c r="G46" s="25"/>
      <c r="H46" s="25"/>
    </row>
    <row r="47" spans="3:8" s="23" customFormat="1" x14ac:dyDescent="0.2">
      <c r="C47" s="24"/>
      <c r="D47" s="24"/>
      <c r="E47" s="25"/>
      <c r="F47" s="25"/>
      <c r="G47" s="25"/>
      <c r="H47" s="25"/>
    </row>
    <row r="48" spans="3:8" s="23" customFormat="1" x14ac:dyDescent="0.2">
      <c r="C48" s="24"/>
      <c r="D48" s="24"/>
      <c r="E48" s="25"/>
      <c r="F48" s="25"/>
      <c r="G48" s="25"/>
      <c r="H48" s="25"/>
    </row>
    <row r="49" spans="3:8" s="23" customFormat="1" x14ac:dyDescent="0.2">
      <c r="C49" s="24"/>
      <c r="D49" s="24"/>
      <c r="E49" s="25"/>
      <c r="F49" s="25"/>
      <c r="G49" s="25"/>
      <c r="H49" s="25"/>
    </row>
    <row r="50" spans="3:8" s="23" customFormat="1" x14ac:dyDescent="0.2">
      <c r="C50" s="24"/>
      <c r="D50" s="24"/>
      <c r="E50" s="25"/>
      <c r="F50" s="25"/>
      <c r="G50" s="25"/>
      <c r="H50" s="25"/>
    </row>
    <row r="51" spans="3:8" s="23" customFormat="1" x14ac:dyDescent="0.2">
      <c r="C51" s="24"/>
      <c r="D51" s="24"/>
      <c r="E51" s="25"/>
      <c r="F51" s="25"/>
      <c r="G51" s="25"/>
      <c r="H51" s="25"/>
    </row>
    <row r="52" spans="3:8" s="23" customFormat="1" x14ac:dyDescent="0.2">
      <c r="C52" s="24"/>
      <c r="D52" s="24"/>
      <c r="E52" s="25"/>
      <c r="F52" s="25"/>
      <c r="G52" s="25"/>
      <c r="H52" s="25"/>
    </row>
    <row r="53" spans="3:8" s="23" customFormat="1" x14ac:dyDescent="0.2">
      <c r="C53" s="24"/>
      <c r="D53" s="24"/>
      <c r="E53" s="25"/>
      <c r="F53" s="25"/>
      <c r="G53" s="25"/>
      <c r="H53" s="25"/>
    </row>
    <row r="54" spans="3:8" s="23" customFormat="1" x14ac:dyDescent="0.2">
      <c r="C54" s="24"/>
      <c r="D54" s="24"/>
      <c r="E54" s="25"/>
      <c r="F54" s="25"/>
      <c r="G54" s="25"/>
      <c r="H54" s="25"/>
    </row>
    <row r="55" spans="3:8" s="23" customFormat="1" x14ac:dyDescent="0.2">
      <c r="C55" s="24"/>
      <c r="D55" s="24"/>
      <c r="E55" s="25"/>
      <c r="F55" s="25"/>
      <c r="G55" s="25"/>
      <c r="H55" s="25"/>
    </row>
    <row r="56" spans="3:8" s="23" customFormat="1" x14ac:dyDescent="0.2">
      <c r="C56" s="24"/>
      <c r="D56" s="24"/>
      <c r="E56" s="25"/>
      <c r="F56" s="25"/>
      <c r="G56" s="25"/>
      <c r="H56" s="25"/>
    </row>
    <row r="57" spans="3:8" s="23" customFormat="1" x14ac:dyDescent="0.2">
      <c r="C57" s="24"/>
      <c r="D57" s="24"/>
      <c r="E57" s="25"/>
      <c r="F57" s="25"/>
      <c r="G57" s="25"/>
      <c r="H57" s="25"/>
    </row>
    <row r="58" spans="3:8" s="23" customFormat="1" x14ac:dyDescent="0.2">
      <c r="C58" s="24"/>
      <c r="D58" s="24"/>
      <c r="E58" s="25"/>
      <c r="F58" s="25"/>
      <c r="G58" s="25"/>
      <c r="H58" s="25"/>
    </row>
    <row r="59" spans="3:8" s="23" customFormat="1" x14ac:dyDescent="0.2">
      <c r="C59" s="24"/>
      <c r="D59" s="24"/>
      <c r="E59" s="25"/>
      <c r="F59" s="25"/>
      <c r="G59" s="25"/>
      <c r="H59" s="25"/>
    </row>
  </sheetData>
  <mergeCells count="4">
    <mergeCell ref="A1:I1"/>
    <mergeCell ref="A2:A3"/>
    <mergeCell ref="A21:K21"/>
    <mergeCell ref="E2:K2"/>
  </mergeCells>
  <phoneticPr fontId="13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2"/>
  </sheetPr>
  <dimension ref="A1:H66"/>
  <sheetViews>
    <sheetView zoomScale="70" zoomScaleNormal="70" workbookViewId="0">
      <selection activeCell="J24" sqref="J24"/>
    </sheetView>
  </sheetViews>
  <sheetFormatPr defaultColWidth="9.140625" defaultRowHeight="14.25" x14ac:dyDescent="0.2"/>
  <cols>
    <col min="1" max="1" width="3.85546875" style="23" customWidth="1"/>
    <col min="2" max="2" width="61.85546875" style="23" bestFit="1" customWidth="1"/>
    <col min="3" max="3" width="24.7109375" style="23" customWidth="1"/>
    <col min="4" max="4" width="24.7109375" style="33" customWidth="1"/>
    <col min="5" max="7" width="24.7109375" style="23" customWidth="1"/>
    <col min="8" max="16384" width="9.140625" style="23"/>
  </cols>
  <sheetData>
    <row r="1" spans="1:8" ht="16.5" thickBot="1" x14ac:dyDescent="0.25">
      <c r="A1" s="221" t="s">
        <v>121</v>
      </c>
      <c r="B1" s="221"/>
      <c r="C1" s="221"/>
      <c r="D1" s="221"/>
      <c r="E1" s="221"/>
      <c r="F1" s="221"/>
      <c r="G1" s="221"/>
    </row>
    <row r="2" spans="1:8" ht="15.75" customHeight="1" thickBot="1" x14ac:dyDescent="0.25">
      <c r="A2" s="228" t="s">
        <v>72</v>
      </c>
      <c r="B2" s="196"/>
      <c r="C2" s="226" t="s">
        <v>73</v>
      </c>
      <c r="D2" s="227"/>
      <c r="E2" s="226" t="s">
        <v>74</v>
      </c>
      <c r="F2" s="227"/>
      <c r="G2" s="197"/>
    </row>
    <row r="3" spans="1:8" ht="45.75" thickBot="1" x14ac:dyDescent="0.25">
      <c r="A3" s="229"/>
      <c r="B3" s="206" t="s">
        <v>62</v>
      </c>
      <c r="C3" s="90" t="s">
        <v>127</v>
      </c>
      <c r="D3" s="90" t="s">
        <v>75</v>
      </c>
      <c r="E3" s="90" t="s">
        <v>124</v>
      </c>
      <c r="F3" s="90" t="s">
        <v>75</v>
      </c>
      <c r="G3" s="216" t="s">
        <v>128</v>
      </c>
    </row>
    <row r="4" spans="1:8" ht="15" customHeight="1" x14ac:dyDescent="0.2">
      <c r="A4" s="17">
        <v>1</v>
      </c>
      <c r="B4" s="29" t="s">
        <v>23</v>
      </c>
      <c r="C4" s="30">
        <v>69.468180000000046</v>
      </c>
      <c r="D4" s="84">
        <v>9.4637645820141364E-2</v>
      </c>
      <c r="E4" s="31">
        <v>0</v>
      </c>
      <c r="F4" s="84">
        <v>0</v>
      </c>
      <c r="G4" s="32">
        <v>0</v>
      </c>
      <c r="H4" s="42"/>
    </row>
    <row r="5" spans="1:8" ht="14.25" customHeight="1" x14ac:dyDescent="0.2">
      <c r="A5" s="17">
        <v>2</v>
      </c>
      <c r="B5" s="29" t="s">
        <v>14</v>
      </c>
      <c r="C5" s="30">
        <v>42.840480000000454</v>
      </c>
      <c r="D5" s="84">
        <v>8.4634396442222638E-3</v>
      </c>
      <c r="E5" s="31">
        <v>0</v>
      </c>
      <c r="F5" s="84">
        <v>0</v>
      </c>
      <c r="G5" s="32">
        <v>0</v>
      </c>
      <c r="H5" s="42"/>
    </row>
    <row r="6" spans="1:8" x14ac:dyDescent="0.2">
      <c r="A6" s="17">
        <v>3</v>
      </c>
      <c r="B6" s="29" t="s">
        <v>15</v>
      </c>
      <c r="C6" s="30">
        <v>33.70977000000002</v>
      </c>
      <c r="D6" s="84">
        <v>1.0341880766406769E-2</v>
      </c>
      <c r="E6" s="31">
        <v>0</v>
      </c>
      <c r="F6" s="84">
        <v>0</v>
      </c>
      <c r="G6" s="32">
        <v>0</v>
      </c>
    </row>
    <row r="7" spans="1:8" x14ac:dyDescent="0.2">
      <c r="A7" s="17">
        <v>4</v>
      </c>
      <c r="B7" s="29" t="s">
        <v>58</v>
      </c>
      <c r="C7" s="30">
        <v>27.663690000000411</v>
      </c>
      <c r="D7" s="84">
        <v>3.7752554389668034E-3</v>
      </c>
      <c r="E7" s="31">
        <v>0</v>
      </c>
      <c r="F7" s="84">
        <v>0</v>
      </c>
      <c r="G7" s="32">
        <v>0</v>
      </c>
    </row>
    <row r="8" spans="1:8" x14ac:dyDescent="0.2">
      <c r="A8" s="17">
        <v>5</v>
      </c>
      <c r="B8" s="29" t="s">
        <v>20</v>
      </c>
      <c r="C8" s="30">
        <v>11.471560000000057</v>
      </c>
      <c r="D8" s="84">
        <v>9.9977429264519954E-3</v>
      </c>
      <c r="E8" s="31">
        <v>0</v>
      </c>
      <c r="F8" s="84">
        <v>0</v>
      </c>
      <c r="G8" s="32">
        <v>0</v>
      </c>
    </row>
    <row r="9" spans="1:8" x14ac:dyDescent="0.2">
      <c r="A9" s="17">
        <v>6</v>
      </c>
      <c r="B9" s="29" t="s">
        <v>16</v>
      </c>
      <c r="C9" s="30">
        <v>7.7474800000004462</v>
      </c>
      <c r="D9" s="84">
        <v>1.8366170681268555E-3</v>
      </c>
      <c r="E9" s="31">
        <v>0</v>
      </c>
      <c r="F9" s="84">
        <v>0</v>
      </c>
      <c r="G9" s="32">
        <v>0</v>
      </c>
    </row>
    <row r="10" spans="1:8" x14ac:dyDescent="0.2">
      <c r="A10" s="17">
        <v>7</v>
      </c>
      <c r="B10" s="29" t="s">
        <v>21</v>
      </c>
      <c r="C10" s="30">
        <v>1.2139000000001396</v>
      </c>
      <c r="D10" s="84">
        <v>1.0823629137082487E-3</v>
      </c>
      <c r="E10" s="31">
        <v>0</v>
      </c>
      <c r="F10" s="84">
        <v>0</v>
      </c>
      <c r="G10" s="32">
        <v>0</v>
      </c>
      <c r="H10" s="42"/>
    </row>
    <row r="11" spans="1:8" x14ac:dyDescent="0.2">
      <c r="A11" s="17">
        <v>8</v>
      </c>
      <c r="B11" s="29" t="s">
        <v>24</v>
      </c>
      <c r="C11" s="30">
        <v>-1.0979979999999632</v>
      </c>
      <c r="D11" s="84">
        <v>-2.4889717162959249E-3</v>
      </c>
      <c r="E11" s="31">
        <v>0</v>
      </c>
      <c r="F11" s="84">
        <v>0</v>
      </c>
      <c r="G11" s="32">
        <v>0</v>
      </c>
    </row>
    <row r="12" spans="1:8" x14ac:dyDescent="0.2">
      <c r="A12" s="17">
        <v>9</v>
      </c>
      <c r="B12" s="29" t="s">
        <v>18</v>
      </c>
      <c r="C12" s="30">
        <v>-0.19802000000001863</v>
      </c>
      <c r="D12" s="84">
        <v>-1.1836051782901002E-4</v>
      </c>
      <c r="E12" s="31">
        <v>-2</v>
      </c>
      <c r="F12" s="84">
        <v>-3.4482758620689655E-3</v>
      </c>
      <c r="G12" s="32">
        <v>-5.7989016206896666</v>
      </c>
    </row>
    <row r="13" spans="1:8" x14ac:dyDescent="0.2">
      <c r="A13" s="17">
        <v>10</v>
      </c>
      <c r="B13" s="29" t="s">
        <v>59</v>
      </c>
      <c r="C13" s="30">
        <v>35.296050000000278</v>
      </c>
      <c r="D13" s="84">
        <v>1.3426826100161014E-2</v>
      </c>
      <c r="E13" s="31">
        <v>-70</v>
      </c>
      <c r="F13" s="84">
        <v>-6.2405277703485784E-3</v>
      </c>
      <c r="G13" s="32">
        <v>-16.342277441214435</v>
      </c>
    </row>
    <row r="14" spans="1:8" x14ac:dyDescent="0.2">
      <c r="A14" s="17">
        <v>11</v>
      </c>
      <c r="B14" s="29" t="s">
        <v>22</v>
      </c>
      <c r="C14" s="30">
        <v>-38.75788999999989</v>
      </c>
      <c r="D14" s="84">
        <v>-3.4603831829471153E-2</v>
      </c>
      <c r="E14" s="31">
        <v>-30</v>
      </c>
      <c r="F14" s="84">
        <v>-2.178649237472767E-2</v>
      </c>
      <c r="G14" s="32">
        <v>-24.312647494553335</v>
      </c>
    </row>
    <row r="15" spans="1:8" x14ac:dyDescent="0.2">
      <c r="A15" s="17">
        <v>12</v>
      </c>
      <c r="B15" s="29" t="s">
        <v>11</v>
      </c>
      <c r="C15" s="30">
        <v>37.14283999999985</v>
      </c>
      <c r="D15" s="84">
        <v>1.1910854072741785E-3</v>
      </c>
      <c r="E15" s="31">
        <v>-86</v>
      </c>
      <c r="F15" s="84">
        <v>-1.7684920520676963E-3</v>
      </c>
      <c r="G15" s="32">
        <v>-55.222648132044554</v>
      </c>
    </row>
    <row r="16" spans="1:8" ht="13.5" customHeight="1" x14ac:dyDescent="0.2">
      <c r="A16" s="17">
        <v>13</v>
      </c>
      <c r="B16" s="29" t="s">
        <v>57</v>
      </c>
      <c r="C16" s="30">
        <v>-124.35075499999989</v>
      </c>
      <c r="D16" s="84">
        <v>-2.2161879502675418E-2</v>
      </c>
      <c r="E16" s="31">
        <v>-90</v>
      </c>
      <c r="F16" s="84">
        <v>-2.0371208691715707E-2</v>
      </c>
      <c r="G16" s="32">
        <v>-113.71923992540786</v>
      </c>
    </row>
    <row r="17" spans="1:8" x14ac:dyDescent="0.2">
      <c r="A17" s="17">
        <v>14</v>
      </c>
      <c r="B17" s="29" t="s">
        <v>19</v>
      </c>
      <c r="C17" s="30">
        <v>-373.44330000000002</v>
      </c>
      <c r="D17" s="84">
        <v>-0.23671125927464287</v>
      </c>
      <c r="E17" s="31">
        <v>-280</v>
      </c>
      <c r="F17" s="84">
        <v>-0.23255813953488372</v>
      </c>
      <c r="G17" s="32">
        <v>-365.4842138834025</v>
      </c>
    </row>
    <row r="18" spans="1:8" x14ac:dyDescent="0.2">
      <c r="A18" s="17">
        <v>15</v>
      </c>
      <c r="B18" s="29" t="s">
        <v>41</v>
      </c>
      <c r="C18" s="30" t="s">
        <v>105</v>
      </c>
      <c r="D18" s="84" t="s">
        <v>105</v>
      </c>
      <c r="E18" s="31" t="s">
        <v>105</v>
      </c>
      <c r="F18" s="84" t="s">
        <v>105</v>
      </c>
      <c r="G18" s="32" t="s">
        <v>106</v>
      </c>
    </row>
    <row r="19" spans="1:8" x14ac:dyDescent="0.2">
      <c r="A19" s="17">
        <v>16</v>
      </c>
      <c r="B19" s="29" t="s">
        <v>120</v>
      </c>
      <c r="C19" s="30" t="s">
        <v>105</v>
      </c>
      <c r="D19" s="84" t="s">
        <v>105</v>
      </c>
      <c r="E19" s="31" t="s">
        <v>105</v>
      </c>
      <c r="F19" s="84" t="s">
        <v>105</v>
      </c>
      <c r="G19" s="32" t="s">
        <v>106</v>
      </c>
    </row>
    <row r="20" spans="1:8" ht="15.75" thickBot="1" x14ac:dyDescent="0.25">
      <c r="A20" s="79"/>
      <c r="B20" s="208" t="s">
        <v>43</v>
      </c>
      <c r="C20" s="81">
        <v>-271.29401299999807</v>
      </c>
      <c r="D20" s="85">
        <v>-4.0427685018732369E-3</v>
      </c>
      <c r="E20" s="82">
        <v>-558</v>
      </c>
      <c r="F20" s="85">
        <v>-6.0064585575888051E-3</v>
      </c>
      <c r="G20" s="83">
        <f>SUM(G4:G19)</f>
        <v>-580.87992849731233</v>
      </c>
      <c r="H20" s="42"/>
    </row>
    <row r="21" spans="1:8" x14ac:dyDescent="0.2">
      <c r="B21" s="57"/>
      <c r="C21" s="58"/>
      <c r="D21" s="59"/>
      <c r="E21" s="60"/>
      <c r="F21" s="59"/>
      <c r="G21" s="58"/>
      <c r="H21" s="42"/>
    </row>
    <row r="22" spans="1:8" ht="28.15" customHeight="1" x14ac:dyDescent="0.2">
      <c r="A22" s="230" t="s">
        <v>133</v>
      </c>
      <c r="B22" s="230"/>
      <c r="C22" s="230"/>
      <c r="D22" s="230"/>
      <c r="E22" s="230"/>
      <c r="F22" s="230"/>
      <c r="G22" s="230"/>
    </row>
    <row r="40" spans="2:5" ht="15" x14ac:dyDescent="0.2">
      <c r="B40" s="49"/>
      <c r="C40" s="50"/>
      <c r="D40" s="51"/>
      <c r="E40" s="52"/>
    </row>
    <row r="41" spans="2:5" ht="15" x14ac:dyDescent="0.2">
      <c r="B41" s="49"/>
      <c r="C41" s="50"/>
      <c r="D41" s="51"/>
      <c r="E41" s="52"/>
    </row>
    <row r="42" spans="2:5" ht="15" x14ac:dyDescent="0.2">
      <c r="B42" s="49"/>
      <c r="C42" s="50"/>
      <c r="D42" s="51"/>
      <c r="E42" s="52"/>
    </row>
    <row r="43" spans="2:5" ht="15" x14ac:dyDescent="0.2">
      <c r="B43" s="49"/>
      <c r="C43" s="50"/>
      <c r="D43" s="51"/>
      <c r="E43" s="52"/>
    </row>
    <row r="44" spans="2:5" ht="15" x14ac:dyDescent="0.2">
      <c r="B44" s="49"/>
      <c r="C44" s="50"/>
      <c r="D44" s="51"/>
      <c r="E44" s="52"/>
    </row>
    <row r="45" spans="2:5" ht="15" x14ac:dyDescent="0.2">
      <c r="B45" s="49"/>
      <c r="C45" s="50"/>
      <c r="D45" s="51"/>
      <c r="E45" s="52"/>
    </row>
    <row r="46" spans="2:5" ht="15.75" thickBot="1" x14ac:dyDescent="0.25">
      <c r="B46" s="70"/>
      <c r="C46" s="70"/>
      <c r="D46" s="70"/>
      <c r="E46" s="70"/>
    </row>
    <row r="49" spans="2:6" ht="14.25" customHeight="1" x14ac:dyDescent="0.2"/>
    <row r="50" spans="2:6" x14ac:dyDescent="0.2">
      <c r="F50" s="42"/>
    </row>
    <row r="52" spans="2:6" x14ac:dyDescent="0.2">
      <c r="F52"/>
    </row>
    <row r="53" spans="2:6" x14ac:dyDescent="0.2">
      <c r="F53"/>
    </row>
    <row r="54" spans="2:6" ht="30.75" thickBot="1" x14ac:dyDescent="0.25">
      <c r="B54" s="207" t="s">
        <v>62</v>
      </c>
      <c r="C54" s="90" t="s">
        <v>129</v>
      </c>
      <c r="D54" s="90" t="s">
        <v>76</v>
      </c>
      <c r="E54" s="192" t="s">
        <v>130</v>
      </c>
      <c r="F54"/>
    </row>
    <row r="55" spans="2:6" x14ac:dyDescent="0.2">
      <c r="B55" s="29" t="str">
        <f t="shared" ref="B55:D59" si="0">B4</f>
        <v>Nadbannia</v>
      </c>
      <c r="C55" s="30">
        <f t="shared" si="0"/>
        <v>69.468180000000046</v>
      </c>
      <c r="D55" s="84">
        <f t="shared" si="0"/>
        <v>9.4637645820141364E-2</v>
      </c>
      <c r="E55" s="32">
        <f>G4</f>
        <v>0</v>
      </c>
    </row>
    <row r="56" spans="2:6" x14ac:dyDescent="0.2">
      <c r="B56" s="29" t="str">
        <f t="shared" si="0"/>
        <v>Sofiivskyi</v>
      </c>
      <c r="C56" s="30">
        <f t="shared" si="0"/>
        <v>42.840480000000454</v>
      </c>
      <c r="D56" s="84">
        <f t="shared" si="0"/>
        <v>8.4634396442222638E-3</v>
      </c>
      <c r="E56" s="32">
        <f>G5</f>
        <v>0</v>
      </c>
    </row>
    <row r="57" spans="2:6" x14ac:dyDescent="0.2">
      <c r="B57" s="29" t="str">
        <f t="shared" si="0"/>
        <v>Altus – Zbalansovanyi</v>
      </c>
      <c r="C57" s="30">
        <f t="shared" si="0"/>
        <v>33.70977000000002</v>
      </c>
      <c r="D57" s="84">
        <f t="shared" si="0"/>
        <v>1.0341880766406769E-2</v>
      </c>
      <c r="E57" s="32">
        <f>G6</f>
        <v>0</v>
      </c>
    </row>
    <row r="58" spans="2:6" x14ac:dyDescent="0.2">
      <c r="B58" s="29" t="str">
        <f t="shared" si="0"/>
        <v xml:space="preserve">UNIVER.UA/Myhailo Hrushevskyi: Fond Derzhavnykh Paperiv   </v>
      </c>
      <c r="C58" s="30">
        <f t="shared" si="0"/>
        <v>27.663690000000411</v>
      </c>
      <c r="D58" s="84">
        <f t="shared" si="0"/>
        <v>3.7752554389668034E-3</v>
      </c>
      <c r="E58" s="32">
        <f>G7</f>
        <v>0</v>
      </c>
    </row>
    <row r="59" spans="2:6" x14ac:dyDescent="0.2">
      <c r="B59" s="107" t="str">
        <f t="shared" si="0"/>
        <v>UNIVER.UA/Taras Shevchenko: Fond Zaoshchadzhen</v>
      </c>
      <c r="C59" s="108">
        <f t="shared" si="0"/>
        <v>11.471560000000057</v>
      </c>
      <c r="D59" s="109">
        <f t="shared" si="0"/>
        <v>9.9977429264519954E-3</v>
      </c>
      <c r="E59" s="110">
        <f>G8</f>
        <v>0</v>
      </c>
    </row>
    <row r="60" spans="2:6" x14ac:dyDescent="0.2">
      <c r="B60" s="106" t="str">
        <f t="shared" ref="B60:D64" si="1">B10</f>
        <v>ТАSK Resurs</v>
      </c>
      <c r="C60" s="30">
        <f t="shared" si="1"/>
        <v>1.2139000000001396</v>
      </c>
      <c r="D60" s="84">
        <f t="shared" si="1"/>
        <v>1.0823629137082487E-3</v>
      </c>
      <c r="E60" s="32">
        <f>G10</f>
        <v>0</v>
      </c>
    </row>
    <row r="61" spans="2:6" x14ac:dyDescent="0.2">
      <c r="B61" s="106" t="str">
        <f t="shared" si="1"/>
        <v>Bonum Optimum</v>
      </c>
      <c r="C61" s="30">
        <f t="shared" si="1"/>
        <v>-1.0979979999999632</v>
      </c>
      <c r="D61" s="84">
        <f t="shared" si="1"/>
        <v>-2.4889717162959249E-3</v>
      </c>
      <c r="E61" s="32">
        <f>G11</f>
        <v>0</v>
      </c>
    </row>
    <row r="62" spans="2:6" x14ac:dyDescent="0.2">
      <c r="B62" s="106" t="str">
        <f t="shared" si="1"/>
        <v>UNIVER.UA/Volodymyr Velykyi: Fond Zbalansovanyi</v>
      </c>
      <c r="C62" s="30">
        <f t="shared" si="1"/>
        <v>-0.19802000000001863</v>
      </c>
      <c r="D62" s="84">
        <f t="shared" si="1"/>
        <v>-1.1836051782901002E-4</v>
      </c>
      <c r="E62" s="32">
        <f>G12</f>
        <v>-5.7989016206896666</v>
      </c>
    </row>
    <row r="63" spans="2:6" x14ac:dyDescent="0.2">
      <c r="B63" s="106" t="str">
        <f t="shared" si="1"/>
        <v xml:space="preserve">KINTO-Kaznacheyskyi   </v>
      </c>
      <c r="C63" s="30">
        <f t="shared" si="1"/>
        <v>35.296050000000278</v>
      </c>
      <c r="D63" s="84">
        <f t="shared" si="1"/>
        <v>1.3426826100161014E-2</v>
      </c>
      <c r="E63" s="32">
        <f>G13</f>
        <v>-16.342277441214435</v>
      </c>
    </row>
    <row r="64" spans="2:6" x14ac:dyDescent="0.2">
      <c r="B64" s="106" t="str">
        <f t="shared" si="1"/>
        <v>UNIVER.UA/Iaroslav Mudryi: Fond Aktsii</v>
      </c>
      <c r="C64" s="30">
        <f t="shared" si="1"/>
        <v>-38.75788999999989</v>
      </c>
      <c r="D64" s="84">
        <f t="shared" si="1"/>
        <v>-3.4603831829471153E-2</v>
      </c>
      <c r="E64" s="32">
        <f>G14</f>
        <v>-24.312647494553335</v>
      </c>
    </row>
    <row r="65" spans="2:5" x14ac:dyDescent="0.2">
      <c r="B65" s="210" t="s">
        <v>71</v>
      </c>
      <c r="C65" s="113">
        <f>C20-SUM(C55:C64)</f>
        <v>-452.90373499999964</v>
      </c>
      <c r="D65" s="113">
        <f>D20-SUM(D55:D64)</f>
        <v>-0.10855675804833562</v>
      </c>
      <c r="E65" s="113">
        <f>G20-SUM(E55:E64)</f>
        <v>-534.42610194085489</v>
      </c>
    </row>
    <row r="66" spans="2:5" ht="15" x14ac:dyDescent="0.2">
      <c r="B66" s="209" t="s">
        <v>43</v>
      </c>
      <c r="C66" s="112">
        <f>SUM(C55:C65)</f>
        <v>-271.29401299999813</v>
      </c>
      <c r="D66" s="112"/>
      <c r="E66" s="112">
        <f>SUM(E55:E65)</f>
        <v>-580.87992849731233</v>
      </c>
    </row>
  </sheetData>
  <mergeCells count="5">
    <mergeCell ref="A1:G1"/>
    <mergeCell ref="C2:D2"/>
    <mergeCell ref="E2:F2"/>
    <mergeCell ref="A2:A3"/>
    <mergeCell ref="A22:G22"/>
  </mergeCells>
  <phoneticPr fontId="13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2"/>
  </sheetPr>
  <dimension ref="A1:C104"/>
  <sheetViews>
    <sheetView zoomScale="70" zoomScaleNormal="70" workbookViewId="0">
      <selection activeCell="U18" sqref="U18"/>
    </sheetView>
  </sheetViews>
  <sheetFormatPr defaultRowHeight="12.75" x14ac:dyDescent="0.2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 x14ac:dyDescent="0.25">
      <c r="A1" s="55" t="s">
        <v>62</v>
      </c>
      <c r="B1" s="56" t="s">
        <v>102</v>
      </c>
      <c r="C1" s="10"/>
    </row>
    <row r="2" spans="1:3" ht="14.25" x14ac:dyDescent="0.2">
      <c r="A2" s="132" t="s">
        <v>22</v>
      </c>
      <c r="B2" s="133">
        <v>-1.31028035851255E-2</v>
      </c>
      <c r="C2" s="10"/>
    </row>
    <row r="3" spans="1:3" ht="14.25" x14ac:dyDescent="0.2">
      <c r="A3" s="114" t="s">
        <v>19</v>
      </c>
      <c r="B3" s="120">
        <v>-5.4116408730213728E-3</v>
      </c>
      <c r="C3" s="10"/>
    </row>
    <row r="4" spans="1:3" ht="14.25" x14ac:dyDescent="0.2">
      <c r="A4" s="114" t="s">
        <v>24</v>
      </c>
      <c r="B4" s="120">
        <v>-2.4889717162949188E-3</v>
      </c>
      <c r="C4" s="10"/>
    </row>
    <row r="5" spans="1:3" ht="14.25" x14ac:dyDescent="0.2">
      <c r="A5" s="114" t="s">
        <v>57</v>
      </c>
      <c r="B5" s="121">
        <v>-1.8279074960904085E-3</v>
      </c>
      <c r="C5" s="10"/>
    </row>
    <row r="6" spans="1:3" ht="14.25" x14ac:dyDescent="0.2">
      <c r="A6" s="114" t="s">
        <v>21</v>
      </c>
      <c r="B6" s="121">
        <v>1.082362913655599E-3</v>
      </c>
      <c r="C6" s="10"/>
    </row>
    <row r="7" spans="1:3" ht="14.25" x14ac:dyDescent="0.2">
      <c r="A7" s="114" t="s">
        <v>16</v>
      </c>
      <c r="B7" s="121">
        <v>1.8366170681252125E-3</v>
      </c>
      <c r="C7" s="10"/>
    </row>
    <row r="8" spans="1:3" ht="14.25" x14ac:dyDescent="0.2">
      <c r="A8" s="114" t="s">
        <v>11</v>
      </c>
      <c r="B8" s="121">
        <v>2.9648207209909128E-3</v>
      </c>
      <c r="C8" s="10"/>
    </row>
    <row r="9" spans="1:3" ht="14.25" x14ac:dyDescent="0.2">
      <c r="A9" s="114" t="s">
        <v>18</v>
      </c>
      <c r="B9" s="121">
        <v>3.3414375426572551E-3</v>
      </c>
      <c r="C9" s="10"/>
    </row>
    <row r="10" spans="1:3" ht="14.25" x14ac:dyDescent="0.2">
      <c r="A10" s="114" t="s">
        <v>58</v>
      </c>
      <c r="B10" s="121">
        <v>3.7752554389678394E-3</v>
      </c>
      <c r="C10" s="10"/>
    </row>
    <row r="11" spans="1:3" ht="14.25" x14ac:dyDescent="0.2">
      <c r="A11" s="114" t="s">
        <v>14</v>
      </c>
      <c r="B11" s="121">
        <v>8.4634396442062609E-3</v>
      </c>
      <c r="C11" s="10"/>
    </row>
    <row r="12" spans="1:3" ht="14.25" x14ac:dyDescent="0.2">
      <c r="A12" s="114" t="s">
        <v>20</v>
      </c>
      <c r="B12" s="121">
        <v>9.9977429264845874E-3</v>
      </c>
      <c r="C12" s="10"/>
    </row>
    <row r="13" spans="1:3" ht="14.25" x14ac:dyDescent="0.2">
      <c r="A13" s="114" t="s">
        <v>15</v>
      </c>
      <c r="B13" s="121">
        <v>1.0341880766419731E-2</v>
      </c>
      <c r="C13" s="10"/>
    </row>
    <row r="14" spans="1:3" ht="14.25" x14ac:dyDescent="0.2">
      <c r="A14" s="114" t="s">
        <v>59</v>
      </c>
      <c r="B14" s="121">
        <v>1.979085927742763E-2</v>
      </c>
      <c r="C14" s="10"/>
    </row>
    <row r="15" spans="1:3" ht="14.25" x14ac:dyDescent="0.2">
      <c r="A15" s="114" t="s">
        <v>23</v>
      </c>
      <c r="B15" s="121">
        <v>9.4637645820083716E-2</v>
      </c>
      <c r="C15" s="10"/>
    </row>
    <row r="16" spans="1:3" ht="14.25" x14ac:dyDescent="0.2">
      <c r="A16" s="115" t="s">
        <v>97</v>
      </c>
      <c r="B16" s="120">
        <v>9.5286241748918955E-3</v>
      </c>
      <c r="C16" s="10"/>
    </row>
    <row r="17" spans="1:3" ht="14.25" x14ac:dyDescent="0.2">
      <c r="A17" s="115" t="s">
        <v>47</v>
      </c>
      <c r="B17" s="120">
        <v>-4.7132707434661247E-2</v>
      </c>
      <c r="C17" s="10"/>
    </row>
    <row r="18" spans="1:3" ht="14.25" x14ac:dyDescent="0.2">
      <c r="A18" s="115" t="s">
        <v>46</v>
      </c>
      <c r="B18" s="120">
        <v>-4.0531926196125667E-2</v>
      </c>
      <c r="C18" s="47"/>
    </row>
    <row r="19" spans="1:3" ht="14.25" x14ac:dyDescent="0.2">
      <c r="A19" s="115" t="s">
        <v>98</v>
      </c>
      <c r="B19" s="120">
        <v>-4.5019973356930088E-3</v>
      </c>
      <c r="C19" s="9"/>
    </row>
    <row r="20" spans="1:3" ht="14.25" x14ac:dyDescent="0.2">
      <c r="A20" s="115" t="s">
        <v>99</v>
      </c>
      <c r="B20" s="120">
        <v>-2.4838674450100573E-2</v>
      </c>
      <c r="C20" s="66"/>
    </row>
    <row r="21" spans="1:3" ht="14.25" x14ac:dyDescent="0.2">
      <c r="A21" s="115" t="s">
        <v>100</v>
      </c>
      <c r="B21" s="120">
        <v>2.3671232876712328E-3</v>
      </c>
      <c r="C21" s="10"/>
    </row>
    <row r="22" spans="1:3" ht="15" thickBot="1" x14ac:dyDescent="0.25">
      <c r="A22" s="116" t="s">
        <v>101</v>
      </c>
      <c r="B22" s="122">
        <v>7.4953845599137203E-2</v>
      </c>
      <c r="C22" s="10"/>
    </row>
    <row r="23" spans="1:3" x14ac:dyDescent="0.2">
      <c r="B23" s="10"/>
      <c r="C23" s="10"/>
    </row>
    <row r="24" spans="1:3" x14ac:dyDescent="0.2">
      <c r="C24" s="10"/>
    </row>
    <row r="25" spans="1:3" x14ac:dyDescent="0.2">
      <c r="B25" s="10"/>
      <c r="C25" s="10"/>
    </row>
    <row r="26" spans="1:3" x14ac:dyDescent="0.2">
      <c r="C26" s="10"/>
    </row>
    <row r="27" spans="1:3" x14ac:dyDescent="0.2">
      <c r="B27" s="10"/>
    </row>
    <row r="28" spans="1:3" x14ac:dyDescent="0.2">
      <c r="B28" s="10"/>
    </row>
    <row r="29" spans="1:3" x14ac:dyDescent="0.2">
      <c r="B29" s="10"/>
    </row>
    <row r="30" spans="1:3" x14ac:dyDescent="0.2">
      <c r="B30" s="10"/>
    </row>
    <row r="31" spans="1:3" x14ac:dyDescent="0.2">
      <c r="B31" s="10"/>
    </row>
    <row r="32" spans="1:3" x14ac:dyDescent="0.2">
      <c r="B32" s="10"/>
    </row>
    <row r="33" spans="2:2" x14ac:dyDescent="0.2">
      <c r="B33" s="10"/>
    </row>
    <row r="34" spans="2:2" x14ac:dyDescent="0.2">
      <c r="B34" s="10"/>
    </row>
    <row r="35" spans="2:2" x14ac:dyDescent="0.2">
      <c r="B35" s="10"/>
    </row>
    <row r="36" spans="2:2" x14ac:dyDescent="0.2">
      <c r="B36" s="10"/>
    </row>
    <row r="37" spans="2:2" x14ac:dyDescent="0.2">
      <c r="B37" s="10"/>
    </row>
    <row r="38" spans="2:2" x14ac:dyDescent="0.2">
      <c r="B38" s="10"/>
    </row>
    <row r="39" spans="2:2" x14ac:dyDescent="0.2">
      <c r="B39" s="10"/>
    </row>
    <row r="40" spans="2:2" x14ac:dyDescent="0.2">
      <c r="B40" s="10"/>
    </row>
    <row r="41" spans="2:2" x14ac:dyDescent="0.2">
      <c r="B41" s="10"/>
    </row>
    <row r="42" spans="2:2" x14ac:dyDescent="0.2">
      <c r="B42" s="10"/>
    </row>
    <row r="43" spans="2:2" x14ac:dyDescent="0.2">
      <c r="B43" s="10"/>
    </row>
    <row r="44" spans="2:2" x14ac:dyDescent="0.2">
      <c r="B44" s="10"/>
    </row>
    <row r="45" spans="2:2" x14ac:dyDescent="0.2">
      <c r="B45" s="10"/>
    </row>
    <row r="46" spans="2:2" x14ac:dyDescent="0.2">
      <c r="B46" s="10"/>
    </row>
    <row r="47" spans="2:2" x14ac:dyDescent="0.2">
      <c r="B47" s="10"/>
    </row>
    <row r="48" spans="2:2" x14ac:dyDescent="0.2">
      <c r="B48" s="10"/>
    </row>
    <row r="49" spans="2:2" x14ac:dyDescent="0.2">
      <c r="B49" s="10"/>
    </row>
    <row r="50" spans="2:2" x14ac:dyDescent="0.2">
      <c r="B50" s="10"/>
    </row>
    <row r="51" spans="2:2" x14ac:dyDescent="0.2">
      <c r="B51" s="10"/>
    </row>
    <row r="52" spans="2:2" x14ac:dyDescent="0.2">
      <c r="B52" s="10"/>
    </row>
    <row r="53" spans="2:2" x14ac:dyDescent="0.2">
      <c r="B53" s="10"/>
    </row>
    <row r="54" spans="2:2" x14ac:dyDescent="0.2">
      <c r="B54" s="10"/>
    </row>
    <row r="55" spans="2:2" x14ac:dyDescent="0.2">
      <c r="B55" s="10"/>
    </row>
    <row r="56" spans="2:2" x14ac:dyDescent="0.2">
      <c r="B56" s="10"/>
    </row>
    <row r="57" spans="2:2" x14ac:dyDescent="0.2">
      <c r="B57" s="10"/>
    </row>
    <row r="58" spans="2:2" x14ac:dyDescent="0.2">
      <c r="B58" s="10"/>
    </row>
    <row r="59" spans="2:2" x14ac:dyDescent="0.2">
      <c r="B59" s="10"/>
    </row>
    <row r="60" spans="2:2" x14ac:dyDescent="0.2">
      <c r="B60" s="10"/>
    </row>
    <row r="61" spans="2:2" x14ac:dyDescent="0.2">
      <c r="B61" s="10"/>
    </row>
    <row r="62" spans="2:2" x14ac:dyDescent="0.2">
      <c r="B62" s="10"/>
    </row>
    <row r="63" spans="2:2" x14ac:dyDescent="0.2">
      <c r="B63" s="10"/>
    </row>
    <row r="64" spans="2:2" x14ac:dyDescent="0.2">
      <c r="B64" s="10"/>
    </row>
    <row r="65" spans="2:2" x14ac:dyDescent="0.2">
      <c r="B65" s="10"/>
    </row>
    <row r="66" spans="2:2" x14ac:dyDescent="0.2">
      <c r="B66" s="10"/>
    </row>
    <row r="67" spans="2:2" x14ac:dyDescent="0.2">
      <c r="B67" s="10"/>
    </row>
    <row r="68" spans="2:2" x14ac:dyDescent="0.2">
      <c r="B68" s="10"/>
    </row>
    <row r="69" spans="2:2" x14ac:dyDescent="0.2">
      <c r="B69" s="10"/>
    </row>
    <row r="70" spans="2:2" x14ac:dyDescent="0.2">
      <c r="B70" s="10"/>
    </row>
    <row r="71" spans="2:2" x14ac:dyDescent="0.2">
      <c r="B71" s="10"/>
    </row>
    <row r="72" spans="2:2" x14ac:dyDescent="0.2">
      <c r="B72" s="10"/>
    </row>
    <row r="73" spans="2:2" x14ac:dyDescent="0.2">
      <c r="B73" s="10"/>
    </row>
    <row r="74" spans="2:2" x14ac:dyDescent="0.2">
      <c r="B74" s="10"/>
    </row>
    <row r="75" spans="2:2" x14ac:dyDescent="0.2">
      <c r="B75" s="10"/>
    </row>
    <row r="76" spans="2:2" x14ac:dyDescent="0.2">
      <c r="B76" s="10"/>
    </row>
    <row r="77" spans="2:2" x14ac:dyDescent="0.2">
      <c r="B77" s="10"/>
    </row>
    <row r="78" spans="2:2" x14ac:dyDescent="0.2">
      <c r="B78" s="10"/>
    </row>
    <row r="79" spans="2:2" x14ac:dyDescent="0.2">
      <c r="B79" s="10"/>
    </row>
    <row r="80" spans="2:2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  <row r="92" spans="2:2" x14ac:dyDescent="0.2">
      <c r="B92" s="10"/>
    </row>
    <row r="93" spans="2:2" x14ac:dyDescent="0.2">
      <c r="B93" s="10"/>
    </row>
    <row r="94" spans="2:2" x14ac:dyDescent="0.2">
      <c r="B94" s="10"/>
    </row>
    <row r="95" spans="2:2" x14ac:dyDescent="0.2">
      <c r="B95" s="10"/>
    </row>
    <row r="96" spans="2:2" x14ac:dyDescent="0.2">
      <c r="B96" s="10"/>
    </row>
    <row r="97" spans="2:2" x14ac:dyDescent="0.2">
      <c r="B97" s="10"/>
    </row>
    <row r="98" spans="2:2" x14ac:dyDescent="0.2">
      <c r="B98" s="10"/>
    </row>
    <row r="99" spans="2:2" x14ac:dyDescent="0.2">
      <c r="B99" s="10"/>
    </row>
    <row r="100" spans="2:2" x14ac:dyDescent="0.2">
      <c r="B100" s="10"/>
    </row>
    <row r="101" spans="2:2" x14ac:dyDescent="0.2">
      <c r="B101" s="10"/>
    </row>
    <row r="102" spans="2:2" x14ac:dyDescent="0.2">
      <c r="B102" s="10"/>
    </row>
    <row r="103" spans="2:2" x14ac:dyDescent="0.2">
      <c r="B103" s="10"/>
    </row>
    <row r="104" spans="2:2" x14ac:dyDescent="0.2">
      <c r="B104" s="10"/>
    </row>
  </sheetData>
  <autoFilter ref="A1:B1" xr:uid="{00000000-0009-0000-0000-000004000000}"/>
  <phoneticPr fontId="13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22"/>
    <pageSetUpPr fitToPage="1"/>
  </sheetPr>
  <dimension ref="A1:M6"/>
  <sheetViews>
    <sheetView zoomScale="80" zoomScaleNormal="80" workbookViewId="0">
      <selection activeCell="I8" sqref="I8"/>
    </sheetView>
  </sheetViews>
  <sheetFormatPr defaultColWidth="9.140625" defaultRowHeight="14.25" x14ac:dyDescent="0.2"/>
  <cols>
    <col min="1" max="1" width="4.7109375" style="25" customWidth="1"/>
    <col min="2" max="2" width="48.85546875" style="23" bestFit="1" customWidth="1"/>
    <col min="3" max="4" width="12.7109375" style="25" customWidth="1"/>
    <col min="5" max="5" width="16.7109375" style="33" customWidth="1"/>
    <col min="6" max="6" width="14.7109375" style="35" customWidth="1"/>
    <col min="7" max="7" width="14.7109375" style="33" customWidth="1"/>
    <col min="8" max="8" width="12.7109375" style="35" customWidth="1"/>
    <col min="9" max="9" width="47.85546875" style="23" bestFit="1" customWidth="1"/>
    <col min="10" max="10" width="34.7109375" style="23" customWidth="1"/>
    <col min="11" max="20" width="4.7109375" style="23" customWidth="1"/>
    <col min="21" max="16384" width="9.140625" style="23"/>
  </cols>
  <sheetData>
    <row r="1" spans="1:13" s="34" customFormat="1" ht="16.5" thickBot="1" x14ac:dyDescent="0.25">
      <c r="A1" s="217" t="s">
        <v>83</v>
      </c>
      <c r="B1" s="217"/>
      <c r="C1" s="217"/>
      <c r="D1" s="217"/>
      <c r="E1" s="217"/>
      <c r="F1" s="217"/>
      <c r="G1" s="217"/>
      <c r="H1" s="217"/>
      <c r="I1" s="217"/>
      <c r="J1" s="217"/>
      <c r="K1" s="13"/>
      <c r="L1" s="14"/>
      <c r="M1" s="14"/>
    </row>
    <row r="2" spans="1:13" ht="45.75" thickBot="1" x14ac:dyDescent="0.25">
      <c r="A2" s="187" t="s">
        <v>72</v>
      </c>
      <c r="B2" s="187" t="s">
        <v>62</v>
      </c>
      <c r="C2" s="193" t="s">
        <v>84</v>
      </c>
      <c r="D2" s="193" t="s">
        <v>85</v>
      </c>
      <c r="E2" s="193" t="s">
        <v>27</v>
      </c>
      <c r="F2" s="193" t="s">
        <v>125</v>
      </c>
      <c r="G2" s="193" t="s">
        <v>28</v>
      </c>
      <c r="H2" s="193" t="s">
        <v>29</v>
      </c>
      <c r="I2" s="188" t="s">
        <v>30</v>
      </c>
      <c r="J2" s="189" t="s">
        <v>31</v>
      </c>
    </row>
    <row r="3" spans="1:13" x14ac:dyDescent="0.2">
      <c r="A3" s="17">
        <v>1</v>
      </c>
      <c r="B3" s="74" t="s">
        <v>77</v>
      </c>
      <c r="C3" s="95" t="s">
        <v>80</v>
      </c>
      <c r="D3" s="96" t="s">
        <v>81</v>
      </c>
      <c r="E3" s="75">
        <v>1460142</v>
      </c>
      <c r="F3" s="76">
        <v>690</v>
      </c>
      <c r="G3" s="75">
        <v>2116.1478260869567</v>
      </c>
      <c r="H3" s="41">
        <v>1000</v>
      </c>
      <c r="I3" s="211" t="s">
        <v>33</v>
      </c>
      <c r="J3" s="77" t="s">
        <v>8</v>
      </c>
    </row>
    <row r="4" spans="1:13" ht="14.25" customHeight="1" x14ac:dyDescent="0.2">
      <c r="A4" s="17">
        <v>2</v>
      </c>
      <c r="B4" s="74" t="s">
        <v>78</v>
      </c>
      <c r="C4" s="95" t="s">
        <v>80</v>
      </c>
      <c r="D4" s="96" t="s">
        <v>82</v>
      </c>
      <c r="E4" s="75">
        <v>930891.72010000004</v>
      </c>
      <c r="F4" s="76">
        <v>1978</v>
      </c>
      <c r="G4" s="75">
        <v>470.62270985844287</v>
      </c>
      <c r="H4" s="73">
        <v>1000</v>
      </c>
      <c r="I4" s="211" t="s">
        <v>86</v>
      </c>
      <c r="J4" s="77" t="s">
        <v>0</v>
      </c>
    </row>
    <row r="5" spans="1:13" x14ac:dyDescent="0.2">
      <c r="A5" s="17">
        <v>3</v>
      </c>
      <c r="B5" s="74" t="s">
        <v>79</v>
      </c>
      <c r="C5" s="95" t="s">
        <v>80</v>
      </c>
      <c r="D5" s="96" t="s">
        <v>81</v>
      </c>
      <c r="E5" s="75">
        <v>230014.11</v>
      </c>
      <c r="F5" s="76">
        <v>671</v>
      </c>
      <c r="G5" s="75">
        <v>342.79301043219073</v>
      </c>
      <c r="H5" s="41">
        <v>1000</v>
      </c>
      <c r="I5" s="211" t="s">
        <v>87</v>
      </c>
      <c r="J5" s="77" t="s">
        <v>2</v>
      </c>
    </row>
    <row r="6" spans="1:13" ht="15.75" thickBot="1" x14ac:dyDescent="0.25">
      <c r="A6" s="231" t="s">
        <v>43</v>
      </c>
      <c r="B6" s="232"/>
      <c r="C6" s="97" t="s">
        <v>3</v>
      </c>
      <c r="D6" s="97" t="s">
        <v>3</v>
      </c>
      <c r="E6" s="86">
        <f>SUM(E3:E5)</f>
        <v>2621047.8300999999</v>
      </c>
      <c r="F6" s="87">
        <f>SUM(F3:F5)</f>
        <v>3339</v>
      </c>
      <c r="G6" s="97" t="s">
        <v>3</v>
      </c>
      <c r="H6" s="97" t="s">
        <v>3</v>
      </c>
      <c r="I6" s="97" t="s">
        <v>3</v>
      </c>
      <c r="J6" s="98" t="s">
        <v>3</v>
      </c>
    </row>
  </sheetData>
  <mergeCells count="2">
    <mergeCell ref="A1:J1"/>
    <mergeCell ref="A6:B6"/>
  </mergeCells>
  <phoneticPr fontId="13" type="noConversion"/>
  <hyperlinks>
    <hyperlink ref="J6" r:id="rId1" display="http://www.sem.biz.ua/" xr:uid="{00000000-0004-0000-0500-000000000000}"/>
  </hyperlinks>
  <pageMargins left="0.75" right="0.75" top="1" bottom="1" header="0.5" footer="0.5"/>
  <pageSetup paperSize="9" scale="60" orientation="landscape" verticalDpi="12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22"/>
  </sheetPr>
  <dimension ref="A1:K28"/>
  <sheetViews>
    <sheetView zoomScale="70" zoomScaleNormal="70" workbookViewId="0">
      <selection sqref="A1:J1"/>
    </sheetView>
  </sheetViews>
  <sheetFormatPr defaultColWidth="9.140625" defaultRowHeight="14.25" x14ac:dyDescent="0.2"/>
  <cols>
    <col min="1" max="1" width="4.5703125" style="5" customWidth="1"/>
    <col min="2" max="2" width="48.85546875" style="5" bestFit="1" customWidth="1"/>
    <col min="3" max="4" width="14.7109375" style="36" customWidth="1"/>
    <col min="5" max="8" width="12.7109375" style="5" customWidth="1"/>
    <col min="9" max="9" width="16.140625" style="5" bestFit="1" customWidth="1"/>
    <col min="10" max="10" width="18.28515625" style="5" customWidth="1"/>
    <col min="11" max="16384" width="9.140625" style="5"/>
  </cols>
  <sheetData>
    <row r="1" spans="1:11" s="11" customFormat="1" ht="16.5" thickBot="1" x14ac:dyDescent="0.25">
      <c r="A1" s="233" t="s">
        <v>136</v>
      </c>
      <c r="B1" s="233"/>
      <c r="C1" s="233"/>
      <c r="D1" s="233"/>
      <c r="E1" s="233"/>
      <c r="F1" s="233"/>
      <c r="G1" s="233"/>
      <c r="H1" s="233"/>
      <c r="I1" s="233"/>
      <c r="J1" s="233"/>
      <c r="K1" s="186"/>
    </row>
    <row r="2" spans="1:11" customFormat="1" ht="15.75" customHeight="1" thickBot="1" x14ac:dyDescent="0.25">
      <c r="A2" s="222" t="s">
        <v>25</v>
      </c>
      <c r="B2" s="198"/>
      <c r="C2" s="199"/>
      <c r="D2" s="200"/>
      <c r="E2" s="225" t="s">
        <v>135</v>
      </c>
      <c r="F2" s="225"/>
      <c r="G2" s="225"/>
      <c r="H2" s="225"/>
      <c r="I2" s="225"/>
      <c r="J2" s="225"/>
      <c r="K2" s="225"/>
    </row>
    <row r="3" spans="1:11" customFormat="1" ht="51.75" thickBot="1" x14ac:dyDescent="0.25">
      <c r="A3" s="223"/>
      <c r="B3" s="203" t="s">
        <v>62</v>
      </c>
      <c r="C3" s="204" t="s">
        <v>63</v>
      </c>
      <c r="D3" s="204" t="s">
        <v>64</v>
      </c>
      <c r="E3" s="188" t="s">
        <v>65</v>
      </c>
      <c r="F3" s="188" t="s">
        <v>66</v>
      </c>
      <c r="G3" s="188" t="s">
        <v>67</v>
      </c>
      <c r="H3" s="188" t="s">
        <v>68</v>
      </c>
      <c r="I3" s="189" t="s">
        <v>69</v>
      </c>
      <c r="J3" s="205" t="s">
        <v>70</v>
      </c>
      <c r="K3" s="212"/>
    </row>
    <row r="4" spans="1:11" customFormat="1" collapsed="1" x14ac:dyDescent="0.2">
      <c r="A4" s="17">
        <v>1</v>
      </c>
      <c r="B4" s="21" t="s">
        <v>79</v>
      </c>
      <c r="C4" s="91">
        <v>38441</v>
      </c>
      <c r="D4" s="91">
        <v>38625</v>
      </c>
      <c r="E4" s="88">
        <v>-6.0198228974258639E-3</v>
      </c>
      <c r="F4" s="88">
        <v>-3.8936920524957341E-2</v>
      </c>
      <c r="G4" s="88">
        <v>-0.29196398183469596</v>
      </c>
      <c r="H4" s="88">
        <v>-0.28802284184690463</v>
      </c>
      <c r="I4" s="88">
        <v>-0.65720698956780921</v>
      </c>
      <c r="J4" s="92">
        <v>-7.4920433466826641E-2</v>
      </c>
    </row>
    <row r="5" spans="1:11" customFormat="1" collapsed="1" x14ac:dyDescent="0.2">
      <c r="A5" s="17">
        <v>2</v>
      </c>
      <c r="B5" s="21" t="s">
        <v>78</v>
      </c>
      <c r="C5" s="91">
        <v>39048</v>
      </c>
      <c r="D5" s="91">
        <v>39140</v>
      </c>
      <c r="E5" s="88">
        <v>-1.210605866320269E-2</v>
      </c>
      <c r="F5" s="88">
        <v>-2.5334012960900765E-2</v>
      </c>
      <c r="G5" s="88">
        <v>-8.0772804299438561E-2</v>
      </c>
      <c r="H5" s="88">
        <v>-7.6540515520673424E-2</v>
      </c>
      <c r="I5" s="88">
        <v>-0.52937729014154411</v>
      </c>
      <c r="J5" s="92">
        <v>-5.9263874691147356E-2</v>
      </c>
    </row>
    <row r="6" spans="1:11" customFormat="1" x14ac:dyDescent="0.2">
      <c r="A6" s="17">
        <v>3</v>
      </c>
      <c r="B6" s="21" t="s">
        <v>77</v>
      </c>
      <c r="C6" s="91">
        <v>39100</v>
      </c>
      <c r="D6" s="91">
        <v>39268</v>
      </c>
      <c r="E6" s="88">
        <v>3.6083790376110647E-2</v>
      </c>
      <c r="F6" s="88">
        <v>-1.3542555128330913E-2</v>
      </c>
      <c r="G6" s="88" t="s">
        <v>105</v>
      </c>
      <c r="H6" s="88">
        <v>8.6994165066196949E-2</v>
      </c>
      <c r="I6" s="88">
        <v>1.1161478260867961</v>
      </c>
      <c r="J6" s="92">
        <v>6.4534737965086686E-2</v>
      </c>
    </row>
    <row r="7" spans="1:11" ht="15.75" thickBot="1" x14ac:dyDescent="0.25">
      <c r="A7" s="123"/>
      <c r="B7" s="128" t="s">
        <v>60</v>
      </c>
      <c r="C7" s="129" t="s">
        <v>3</v>
      </c>
      <c r="D7" s="129" t="s">
        <v>3</v>
      </c>
      <c r="E7" s="130">
        <f>AVERAGE(E4:E6)</f>
        <v>5.9859696051606974E-3</v>
      </c>
      <c r="F7" s="130">
        <f>AVERAGE(F4:F6)</f>
        <v>-2.5937829538063006E-2</v>
      </c>
      <c r="G7" s="130">
        <f>AVERAGE(G4:G6)</f>
        <v>-0.18636839306706726</v>
      </c>
      <c r="H7" s="130">
        <f>AVERAGE(H4:H6)</f>
        <v>-9.2523064100460364E-2</v>
      </c>
      <c r="I7" s="129" t="s">
        <v>3</v>
      </c>
      <c r="J7" s="129">
        <f>AVERAGE(J4:J6)</f>
        <v>-2.3216523397629103E-2</v>
      </c>
    </row>
    <row r="8" spans="1:11" x14ac:dyDescent="0.2">
      <c r="A8" s="234" t="s">
        <v>88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</row>
    <row r="9" spans="1:11" x14ac:dyDescent="0.2">
      <c r="B9" s="23"/>
      <c r="C9" s="24"/>
      <c r="D9" s="24"/>
      <c r="E9" s="23"/>
      <c r="F9" s="23"/>
      <c r="G9" s="23"/>
      <c r="H9" s="23"/>
      <c r="I9" s="23"/>
    </row>
    <row r="10" spans="1:11" x14ac:dyDescent="0.2">
      <c r="B10" s="23"/>
      <c r="C10" s="24"/>
      <c r="D10" s="24"/>
      <c r="E10" s="23"/>
      <c r="F10" s="23"/>
      <c r="G10" s="23"/>
      <c r="H10" s="23"/>
      <c r="I10" s="23"/>
    </row>
    <row r="11" spans="1:11" x14ac:dyDescent="0.2">
      <c r="B11" s="23"/>
      <c r="C11" s="24"/>
      <c r="D11" s="24"/>
      <c r="E11" s="103"/>
      <c r="F11" s="23"/>
      <c r="G11" s="23"/>
      <c r="H11" s="23"/>
      <c r="I11" s="23"/>
    </row>
    <row r="12" spans="1:11" x14ac:dyDescent="0.2">
      <c r="B12" s="23"/>
      <c r="C12" s="24"/>
      <c r="D12" s="24"/>
      <c r="E12" s="23"/>
      <c r="F12" s="23"/>
      <c r="G12" s="23"/>
      <c r="H12" s="23"/>
      <c r="I12" s="23"/>
    </row>
    <row r="13" spans="1:11" x14ac:dyDescent="0.2">
      <c r="B13" s="23"/>
      <c r="C13" s="24"/>
      <c r="D13" s="24"/>
      <c r="E13" s="23"/>
      <c r="F13" s="23"/>
      <c r="G13" s="23"/>
      <c r="H13" s="23"/>
      <c r="I13" s="23"/>
    </row>
    <row r="14" spans="1:11" x14ac:dyDescent="0.2">
      <c r="B14" s="23"/>
      <c r="C14" s="24"/>
      <c r="D14" s="24"/>
      <c r="E14" s="23"/>
      <c r="F14" s="23"/>
      <c r="G14" s="23"/>
      <c r="H14" s="23"/>
      <c r="I14" s="23"/>
    </row>
    <row r="15" spans="1:11" x14ac:dyDescent="0.2">
      <c r="B15" s="23"/>
      <c r="C15" s="24"/>
      <c r="D15" s="24"/>
      <c r="E15" s="23"/>
      <c r="F15" s="23"/>
      <c r="G15" s="23"/>
      <c r="H15" s="23"/>
      <c r="I15" s="23"/>
    </row>
    <row r="16" spans="1:11" x14ac:dyDescent="0.2">
      <c r="B16" s="23"/>
      <c r="C16" s="24"/>
      <c r="D16" s="24"/>
      <c r="E16" s="23"/>
      <c r="F16" s="23"/>
      <c r="G16" s="23"/>
      <c r="H16" s="23"/>
      <c r="I16" s="23"/>
    </row>
    <row r="17" spans="2:9" x14ac:dyDescent="0.2">
      <c r="B17" s="23"/>
      <c r="C17" s="24"/>
      <c r="D17" s="24"/>
      <c r="E17" s="23"/>
      <c r="F17" s="23"/>
      <c r="G17" s="23"/>
      <c r="H17" s="23"/>
      <c r="I17" s="23"/>
    </row>
    <row r="21" spans="2:9" x14ac:dyDescent="0.2">
      <c r="C21" s="5"/>
    </row>
    <row r="22" spans="2:9" x14ac:dyDescent="0.2">
      <c r="C22" s="5"/>
    </row>
    <row r="23" spans="2:9" x14ac:dyDescent="0.2">
      <c r="C23" s="5"/>
    </row>
    <row r="24" spans="2:9" x14ac:dyDescent="0.2">
      <c r="C24" s="5"/>
    </row>
    <row r="25" spans="2:9" x14ac:dyDescent="0.2">
      <c r="C25" s="5"/>
    </row>
    <row r="26" spans="2:9" x14ac:dyDescent="0.2">
      <c r="C26" s="5"/>
    </row>
    <row r="27" spans="2:9" x14ac:dyDescent="0.2">
      <c r="C27" s="5"/>
    </row>
    <row r="28" spans="2:9" x14ac:dyDescent="0.2">
      <c r="C28" s="5"/>
    </row>
  </sheetData>
  <mergeCells count="4">
    <mergeCell ref="A2:A3"/>
    <mergeCell ref="A1:J1"/>
    <mergeCell ref="E2:K2"/>
    <mergeCell ref="A8:K8"/>
  </mergeCells>
  <phoneticPr fontId="13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22"/>
  </sheetPr>
  <dimension ref="A1:I38"/>
  <sheetViews>
    <sheetView zoomScale="70" zoomScaleNormal="70" workbookViewId="0">
      <selection activeCell="C3" sqref="C3:G3"/>
    </sheetView>
  </sheetViews>
  <sheetFormatPr defaultColWidth="9.140625" defaultRowHeight="14.25" x14ac:dyDescent="0.2"/>
  <cols>
    <col min="1" max="1" width="4.140625" style="18" customWidth="1"/>
    <col min="2" max="2" width="50.7109375" style="18" customWidth="1"/>
    <col min="3" max="3" width="24.7109375" style="18" customWidth="1"/>
    <col min="4" max="4" width="24.7109375" style="19" customWidth="1"/>
    <col min="5" max="7" width="24.7109375" style="18" customWidth="1"/>
    <col min="8" max="16384" width="9.140625" style="18"/>
  </cols>
  <sheetData>
    <row r="1" spans="1:7" s="25" customFormat="1" ht="16.5" thickBot="1" x14ac:dyDescent="0.25">
      <c r="A1" s="221" t="s">
        <v>122</v>
      </c>
      <c r="B1" s="221"/>
      <c r="C1" s="221"/>
      <c r="D1" s="221"/>
      <c r="E1" s="221"/>
      <c r="F1" s="221"/>
      <c r="G1" s="221"/>
    </row>
    <row r="2" spans="1:7" s="25" customFormat="1" ht="15.75" customHeight="1" thickBot="1" x14ac:dyDescent="0.25">
      <c r="A2" s="222" t="s">
        <v>72</v>
      </c>
      <c r="B2" s="196"/>
      <c r="C2" s="226" t="s">
        <v>73</v>
      </c>
      <c r="D2" s="227"/>
      <c r="E2" s="226" t="s">
        <v>74</v>
      </c>
      <c r="F2" s="227"/>
      <c r="G2" s="197"/>
    </row>
    <row r="3" spans="1:7" s="25" customFormat="1" ht="45.75" thickBot="1" x14ac:dyDescent="0.25">
      <c r="A3" s="223"/>
      <c r="B3" s="90" t="s">
        <v>62</v>
      </c>
      <c r="C3" s="90" t="s">
        <v>127</v>
      </c>
      <c r="D3" s="90" t="s">
        <v>75</v>
      </c>
      <c r="E3" s="90" t="s">
        <v>124</v>
      </c>
      <c r="F3" s="90" t="s">
        <v>75</v>
      </c>
      <c r="G3" s="216" t="s">
        <v>128</v>
      </c>
    </row>
    <row r="4" spans="1:7" s="25" customFormat="1" x14ac:dyDescent="0.2">
      <c r="A4" s="17">
        <v>1</v>
      </c>
      <c r="B4" s="29" t="s">
        <v>79</v>
      </c>
      <c r="C4" s="30">
        <v>-1.393030000000028</v>
      </c>
      <c r="D4" s="88">
        <v>-6.0198228974267078E-3</v>
      </c>
      <c r="E4" s="31">
        <v>0</v>
      </c>
      <c r="F4" s="88">
        <v>0</v>
      </c>
      <c r="G4" s="32">
        <v>0</v>
      </c>
    </row>
    <row r="5" spans="1:7" s="25" customFormat="1" x14ac:dyDescent="0.2">
      <c r="A5" s="17">
        <v>2</v>
      </c>
      <c r="B5" s="29" t="s">
        <v>78</v>
      </c>
      <c r="C5" s="30">
        <v>-11.407529999999912</v>
      </c>
      <c r="D5" s="88">
        <v>-1.2106058663199942E-2</v>
      </c>
      <c r="E5" s="31">
        <v>0</v>
      </c>
      <c r="F5" s="88">
        <v>0</v>
      </c>
      <c r="G5" s="32">
        <v>0</v>
      </c>
    </row>
    <row r="6" spans="1:7" s="25" customFormat="1" x14ac:dyDescent="0.2">
      <c r="A6" s="17">
        <v>3</v>
      </c>
      <c r="B6" s="29" t="s">
        <v>77</v>
      </c>
      <c r="C6" s="30">
        <v>18.173330000000075</v>
      </c>
      <c r="D6" s="88">
        <v>1.2603137903128003E-2</v>
      </c>
      <c r="E6" s="31">
        <v>-16</v>
      </c>
      <c r="F6" s="88">
        <v>-2.2662889518413599E-2</v>
      </c>
      <c r="G6" s="32">
        <v>-32.660738525962422</v>
      </c>
    </row>
    <row r="7" spans="1:7" s="25" customFormat="1" ht="15.75" thickBot="1" x14ac:dyDescent="0.25">
      <c r="A7" s="99"/>
      <c r="B7" s="80" t="s">
        <v>43</v>
      </c>
      <c r="C7" s="100">
        <v>5.3727700000001342</v>
      </c>
      <c r="D7" s="85">
        <v>2.0540663027901972E-3</v>
      </c>
      <c r="E7" s="82">
        <v>-16</v>
      </c>
      <c r="F7" s="85">
        <v>-4.7690014903129657E-3</v>
      </c>
      <c r="G7" s="83">
        <v>-32.660738525962422</v>
      </c>
    </row>
    <row r="8" spans="1:7" s="25" customFormat="1" x14ac:dyDescent="0.2">
      <c r="D8" s="33"/>
    </row>
    <row r="9" spans="1:7" s="25" customFormat="1" x14ac:dyDescent="0.2">
      <c r="A9" s="23"/>
      <c r="D9" s="33"/>
    </row>
    <row r="10" spans="1:7" s="25" customFormat="1" x14ac:dyDescent="0.2">
      <c r="A10" s="23"/>
      <c r="D10" s="33"/>
    </row>
    <row r="11" spans="1:7" s="25" customFormat="1" x14ac:dyDescent="0.2">
      <c r="D11" s="33"/>
    </row>
    <row r="12" spans="1:7" s="25" customFormat="1" x14ac:dyDescent="0.2">
      <c r="D12" s="33"/>
    </row>
    <row r="13" spans="1:7" s="25" customFormat="1" x14ac:dyDescent="0.2">
      <c r="D13" s="33"/>
    </row>
    <row r="14" spans="1:7" s="25" customFormat="1" x14ac:dyDescent="0.2">
      <c r="D14" s="33"/>
    </row>
    <row r="15" spans="1:7" s="25" customFormat="1" x14ac:dyDescent="0.2">
      <c r="D15" s="33"/>
    </row>
    <row r="16" spans="1:7" s="25" customFormat="1" x14ac:dyDescent="0.2">
      <c r="D16" s="33"/>
    </row>
    <row r="17" spans="4:9" s="25" customFormat="1" x14ac:dyDescent="0.2">
      <c r="D17" s="33"/>
    </row>
    <row r="18" spans="4:9" s="25" customFormat="1" x14ac:dyDescent="0.2">
      <c r="D18" s="33"/>
    </row>
    <row r="19" spans="4:9" s="25" customFormat="1" x14ac:dyDescent="0.2">
      <c r="D19" s="33"/>
    </row>
    <row r="20" spans="4:9" s="25" customFormat="1" x14ac:dyDescent="0.2">
      <c r="D20" s="33"/>
    </row>
    <row r="21" spans="4:9" s="25" customFormat="1" x14ac:dyDescent="0.2">
      <c r="D21" s="33"/>
    </row>
    <row r="22" spans="4:9" s="25" customFormat="1" x14ac:dyDescent="0.2">
      <c r="D22" s="33"/>
    </row>
    <row r="23" spans="4:9" s="25" customFormat="1" x14ac:dyDescent="0.2">
      <c r="D23" s="33"/>
    </row>
    <row r="24" spans="4:9" s="25" customFormat="1" x14ac:dyDescent="0.2">
      <c r="D24" s="33"/>
    </row>
    <row r="25" spans="4:9" s="25" customFormat="1" x14ac:dyDescent="0.2">
      <c r="D25" s="33"/>
    </row>
    <row r="26" spans="4:9" s="25" customFormat="1" x14ac:dyDescent="0.2">
      <c r="D26" s="33"/>
    </row>
    <row r="27" spans="4:9" s="25" customFormat="1" x14ac:dyDescent="0.2">
      <c r="D27" s="33"/>
    </row>
    <row r="28" spans="4:9" s="25" customFormat="1" x14ac:dyDescent="0.2">
      <c r="D28" s="33"/>
    </row>
    <row r="29" spans="4:9" s="25" customFormat="1" x14ac:dyDescent="0.2"/>
    <row r="30" spans="4:9" s="25" customFormat="1" x14ac:dyDescent="0.2"/>
    <row r="31" spans="4:9" s="25" customFormat="1" x14ac:dyDescent="0.2">
      <c r="H31" s="18"/>
      <c r="I31" s="18"/>
    </row>
    <row r="34" spans="1:5" ht="30.75" thickBot="1" x14ac:dyDescent="0.25">
      <c r="B34" s="207" t="s">
        <v>62</v>
      </c>
      <c r="C34" s="90" t="s">
        <v>131</v>
      </c>
      <c r="D34" s="90" t="s">
        <v>89</v>
      </c>
      <c r="E34" s="192" t="s">
        <v>132</v>
      </c>
    </row>
    <row r="35" spans="1:5" x14ac:dyDescent="0.2">
      <c r="A35" s="18">
        <v>1</v>
      </c>
      <c r="B35" s="29" t="str">
        <f t="shared" ref="B35:D36" si="0">B4</f>
        <v xml:space="preserve">Optimum </v>
      </c>
      <c r="C35" s="104">
        <f t="shared" si="0"/>
        <v>-1.393030000000028</v>
      </c>
      <c r="D35" s="88">
        <f t="shared" si="0"/>
        <v>-6.0198228974267078E-3</v>
      </c>
      <c r="E35" s="105">
        <f>G4</f>
        <v>0</v>
      </c>
    </row>
    <row r="36" spans="1:5" x14ac:dyDescent="0.2">
      <c r="A36" s="18">
        <v>2</v>
      </c>
      <c r="B36" s="29" t="str">
        <f t="shared" si="0"/>
        <v>ТАSК Ukrainskyi Kapital</v>
      </c>
      <c r="C36" s="104">
        <f t="shared" si="0"/>
        <v>-11.407529999999912</v>
      </c>
      <c r="D36" s="88">
        <f t="shared" si="0"/>
        <v>-1.2106058663199942E-2</v>
      </c>
      <c r="E36" s="105">
        <f>G5</f>
        <v>0</v>
      </c>
    </row>
    <row r="37" spans="1:5" x14ac:dyDescent="0.2">
      <c r="A37" s="18">
        <v>3</v>
      </c>
      <c r="B37" s="29" t="str">
        <f>B6</f>
        <v>Zbalansovanyi Fond Parytet</v>
      </c>
      <c r="C37" s="104">
        <f>C6</f>
        <v>18.173330000000075</v>
      </c>
      <c r="D37" s="88">
        <f>D6</f>
        <v>1.2603137903128003E-2</v>
      </c>
      <c r="E37" s="105">
        <f>G6</f>
        <v>-32.660738525962422</v>
      </c>
    </row>
    <row r="38" spans="1:5" x14ac:dyDescent="0.2">
      <c r="B38" s="29"/>
    </row>
  </sheetData>
  <mergeCells count="4">
    <mergeCell ref="A2:A3"/>
    <mergeCell ref="A1:G1"/>
    <mergeCell ref="C2:D2"/>
    <mergeCell ref="E2:F2"/>
  </mergeCells>
  <phoneticPr fontId="13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22"/>
  </sheetPr>
  <dimension ref="A1:D24"/>
  <sheetViews>
    <sheetView zoomScale="70" zoomScaleNormal="70" workbookViewId="0">
      <selection activeCell="V39" sqref="V39:V41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55" t="s">
        <v>62</v>
      </c>
      <c r="B1" s="56" t="s">
        <v>102</v>
      </c>
      <c r="C1" s="10"/>
      <c r="D1" s="10"/>
    </row>
    <row r="2" spans="1:4" ht="14.25" x14ac:dyDescent="0.2">
      <c r="A2" s="21" t="s">
        <v>78</v>
      </c>
      <c r="B2" s="117">
        <v>-1.210605866320269E-2</v>
      </c>
      <c r="C2" s="10"/>
      <c r="D2" s="10"/>
    </row>
    <row r="3" spans="1:4" ht="14.25" x14ac:dyDescent="0.2">
      <c r="A3" s="21" t="s">
        <v>79</v>
      </c>
      <c r="B3" s="88">
        <v>-6.0198228974258639E-3</v>
      </c>
      <c r="C3" s="10"/>
      <c r="D3" s="10"/>
    </row>
    <row r="4" spans="1:4" ht="14.25" x14ac:dyDescent="0.2">
      <c r="A4" s="21" t="s">
        <v>77</v>
      </c>
      <c r="B4" s="88">
        <v>3.6083790376110647E-2</v>
      </c>
      <c r="C4" s="10"/>
      <c r="D4" s="10"/>
    </row>
    <row r="5" spans="1:4" ht="14.25" x14ac:dyDescent="0.2">
      <c r="A5" s="21" t="s">
        <v>97</v>
      </c>
      <c r="B5" s="118">
        <v>5.9859696051606974E-3</v>
      </c>
      <c r="C5" s="10"/>
      <c r="D5" s="10"/>
    </row>
    <row r="6" spans="1:4" ht="14.25" x14ac:dyDescent="0.2">
      <c r="A6" s="21" t="s">
        <v>47</v>
      </c>
      <c r="B6" s="118">
        <v>-4.7132707434661247E-2</v>
      </c>
      <c r="C6" s="10"/>
      <c r="D6" s="10"/>
    </row>
    <row r="7" spans="1:4" ht="14.25" x14ac:dyDescent="0.2">
      <c r="A7" s="21" t="s">
        <v>46</v>
      </c>
      <c r="B7" s="118">
        <v>-4.0531926196125667E-2</v>
      </c>
      <c r="C7" s="10"/>
      <c r="D7" s="10"/>
    </row>
    <row r="8" spans="1:4" ht="14.25" x14ac:dyDescent="0.2">
      <c r="A8" s="21" t="s">
        <v>98</v>
      </c>
      <c r="B8" s="118">
        <v>-4.5019973356930088E-3</v>
      </c>
      <c r="C8" s="10"/>
      <c r="D8" s="10"/>
    </row>
    <row r="9" spans="1:4" ht="14.25" x14ac:dyDescent="0.2">
      <c r="A9" s="21" t="s">
        <v>99</v>
      </c>
      <c r="B9" s="118">
        <v>-2.4838674450100573E-2</v>
      </c>
      <c r="C9" s="10"/>
      <c r="D9" s="10"/>
    </row>
    <row r="10" spans="1:4" ht="14.25" x14ac:dyDescent="0.2">
      <c r="A10" s="21" t="s">
        <v>100</v>
      </c>
      <c r="B10" s="118">
        <v>2.3671232876712328E-3</v>
      </c>
      <c r="C10" s="10"/>
      <c r="D10" s="10"/>
    </row>
    <row r="11" spans="1:4" ht="15" thickBot="1" x14ac:dyDescent="0.25">
      <c r="A11" s="68" t="s">
        <v>101</v>
      </c>
      <c r="B11" s="119">
        <v>7.4953845599137203E-2</v>
      </c>
      <c r="C11" s="10"/>
      <c r="D11" s="10"/>
    </row>
    <row r="12" spans="1:4" x14ac:dyDescent="0.2">
      <c r="B12" s="10"/>
      <c r="C12" s="10"/>
      <c r="D12" s="10"/>
    </row>
    <row r="13" spans="1:4" ht="14.25" x14ac:dyDescent="0.2">
      <c r="A13" s="43"/>
      <c r="B13" s="44"/>
      <c r="C13" s="10"/>
      <c r="D13" s="10"/>
    </row>
    <row r="14" spans="1:4" ht="14.25" x14ac:dyDescent="0.2">
      <c r="A14" s="43"/>
      <c r="B14" s="44"/>
      <c r="C14" s="10"/>
      <c r="D14" s="10"/>
    </row>
    <row r="15" spans="1:4" ht="14.25" x14ac:dyDescent="0.2">
      <c r="A15" s="43"/>
      <c r="B15" s="44"/>
      <c r="C15" s="10"/>
      <c r="D15" s="10"/>
    </row>
    <row r="16" spans="1:4" ht="14.25" x14ac:dyDescent="0.2">
      <c r="A16" s="43"/>
      <c r="B16" s="44"/>
      <c r="C16" s="10"/>
      <c r="D16" s="10"/>
    </row>
    <row r="17" spans="1:4" ht="14.25" x14ac:dyDescent="0.2">
      <c r="A17" s="43"/>
      <c r="B17" s="44"/>
      <c r="C17" s="10"/>
      <c r="D17" s="10"/>
    </row>
    <row r="18" spans="1:4" x14ac:dyDescent="0.2">
      <c r="B18" s="10"/>
    </row>
    <row r="22" spans="1:4" x14ac:dyDescent="0.2">
      <c r="A22" s="7"/>
      <c r="B22" s="8"/>
    </row>
    <row r="23" spans="1:4" x14ac:dyDescent="0.2">
      <c r="B23" s="8"/>
    </row>
    <row r="24" spans="1:4" x14ac:dyDescent="0.2">
      <c r="B24" s="8"/>
    </row>
  </sheetData>
  <autoFilter ref="A1:B1" xr:uid="{00000000-0009-0000-0000-000008000000}"/>
  <phoneticPr fontId="13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IDX + ROR</vt:lpstr>
      <vt:lpstr>O_NAV</vt:lpstr>
      <vt:lpstr>O_ROR</vt:lpstr>
      <vt:lpstr>O_dynamics NAV</vt:lpstr>
      <vt:lpstr>O_diagram(ROR)</vt:lpstr>
      <vt:lpstr>І_NAV</vt:lpstr>
      <vt:lpstr>І_ROR</vt:lpstr>
      <vt:lpstr>І_dynamics NAV</vt:lpstr>
      <vt:lpstr>І_diagram(ROR)</vt:lpstr>
      <vt:lpstr>C_NAV</vt:lpstr>
      <vt:lpstr>C_ROR</vt:lpstr>
      <vt:lpstr>C_dynamics NAV</vt:lpstr>
      <vt:lpstr>C_diagram(ROR)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Никита</cp:lastModifiedBy>
  <dcterms:created xsi:type="dcterms:W3CDTF">2010-05-19T12:57:40Z</dcterms:created>
  <dcterms:modified xsi:type="dcterms:W3CDTF">2019-07-31T11:11:09Z</dcterms:modified>
</cp:coreProperties>
</file>