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1" i="14"/>
  <c r="E62"/>
  <c r="E63"/>
  <c r="E64"/>
  <c r="D61"/>
  <c r="D62"/>
  <c r="D63"/>
  <c r="D64"/>
  <c r="C61"/>
  <c r="C62"/>
  <c r="C63"/>
  <c r="C64"/>
  <c r="B61"/>
  <c r="B62"/>
  <c r="B63"/>
  <c r="B64"/>
  <c r="E65"/>
  <c r="D65"/>
  <c r="C65"/>
  <c r="B65"/>
  <c r="C20" i="12"/>
  <c r="C24" s="1"/>
  <c r="D24" s="1"/>
  <c r="E37" i="17"/>
  <c r="D37"/>
  <c r="C37"/>
  <c r="B37"/>
  <c r="C27" i="12"/>
  <c r="D27" s="1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I7" i="16"/>
  <c r="H7"/>
  <c r="G7"/>
  <c r="F7"/>
  <c r="E7"/>
  <c r="B36" i="17"/>
  <c r="C26" i="12"/>
  <c r="B26"/>
  <c r="C25"/>
  <c r="B25"/>
  <c r="E36" i="20"/>
  <c r="D36"/>
  <c r="C36"/>
  <c r="B36"/>
  <c r="E35"/>
  <c r="D35"/>
  <c r="C35"/>
  <c r="B35"/>
  <c r="I6" i="24"/>
  <c r="H6"/>
  <c r="G6"/>
  <c r="F6"/>
  <c r="E6"/>
  <c r="E36" i="17"/>
  <c r="D36"/>
  <c r="C36"/>
  <c r="E35"/>
  <c r="D35"/>
  <c r="C35"/>
  <c r="B35"/>
  <c r="E6" i="22"/>
  <c r="E60" i="14"/>
  <c r="E59"/>
  <c r="E58"/>
  <c r="E57"/>
  <c r="E56"/>
  <c r="D60"/>
  <c r="D59"/>
  <c r="D58"/>
  <c r="D57"/>
  <c r="D56"/>
  <c r="C60"/>
  <c r="C59"/>
  <c r="C58"/>
  <c r="C57"/>
  <c r="C56"/>
  <c r="B60"/>
  <c r="B59"/>
  <c r="B58"/>
  <c r="B57"/>
  <c r="B56"/>
  <c r="I21" i="21"/>
  <c r="H21"/>
  <c r="G21"/>
  <c r="F21"/>
  <c r="E21"/>
  <c r="E66" i="14"/>
  <c r="E67"/>
  <c r="C66"/>
  <c r="C67"/>
  <c r="D26" i="12"/>
  <c r="D25"/>
  <c r="F5" i="23"/>
  <c r="E5"/>
  <c r="F6" i="22"/>
  <c r="D20" i="12"/>
</calcChain>
</file>

<file path=xl/sharedStrings.xml><?xml version="1.0" encoding="utf-8"?>
<sst xmlns="http://schemas.openxmlformats.org/spreadsheetml/2006/main" count="356" uniqueCount="152">
  <si>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</si>
  <si>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</si>
  <si>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</si>
  <si>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</si>
  <si>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</si>
  <si>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</si>
  <si>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</si>
  <si>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</si>
  <si>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</si>
  <si>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</si>
  <si>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</si>
  <si>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</si>
  <si>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</si>
  <si>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</si>
  <si>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</si>
  <si>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</si>
  <si>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</si>
  <si>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</si>
  <si>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</si>
  <si>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</si>
  <si>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</si>
  <si>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March</t>
  </si>
  <si>
    <t>April</t>
  </si>
  <si>
    <t>YTD 2018</t>
  </si>
  <si>
    <t>Index</t>
  </si>
  <si>
    <t>Monthly change</t>
  </si>
  <si>
    <t>YTD change</t>
  </si>
  <si>
    <t>RTSI (Russia)</t>
  </si>
  <si>
    <t>SHANGHAI SE COMPOSITE (China)</t>
  </si>
  <si>
    <t>DJIA (USA)</t>
  </si>
  <si>
    <t>S&amp;P 500 (USA)</t>
  </si>
  <si>
    <t>HANG SENG (Hong Kong)</t>
  </si>
  <si>
    <t>MICEX (Russia)</t>
  </si>
  <si>
    <t>WIG20 (Poland)</t>
  </si>
  <si>
    <t>DAX (Germany)</t>
  </si>
  <si>
    <t>NIKKEI 225 (Japan)</t>
  </si>
  <si>
    <t>FTSE 100 (Great Britain)</t>
  </si>
  <si>
    <t>CAC 40 (France)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</si>
  <si>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</si>
  <si>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</si>
  <si>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</si>
  <si>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</si>
  <si>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</si>
  <si>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</si>
  <si>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</si>
  <si>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</si>
  <si>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</si>
  <si>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</si>
  <si>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</si>
  <si>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Sofiivskyi</t>
  </si>
  <si>
    <t>UNIVER.UA/Myhailo Hrushevskyi: Fond Derzhavnykh Paperiv</t>
  </si>
  <si>
    <t>KINTO-Ekviti</t>
  </si>
  <si>
    <t>PrJSC “KINTO”</t>
  </si>
  <si>
    <t>LLC AMC "OTP Kapital"</t>
  </si>
  <si>
    <t>LLC AMC  "IVEKS ESSET MENEDZHMENT"</t>
  </si>
  <si>
    <t>LLC AMC “Univer Menedzhment”</t>
  </si>
  <si>
    <t>ОТP Klasychnyi</t>
  </si>
  <si>
    <t>Altus – Depozyt</t>
  </si>
  <si>
    <t>Altus – Zbalansovanyi</t>
  </si>
  <si>
    <t>LLC AMC "Altus Assets Activitis"</t>
  </si>
  <si>
    <t>LLC AMC "Altus Essets Activitis"</t>
  </si>
  <si>
    <t>Аrgentum</t>
  </si>
  <si>
    <t>KINTO-Kaznacheiskyi</t>
  </si>
  <si>
    <t>LLCAMC "OZON"</t>
  </si>
  <si>
    <t>VSI</t>
  </si>
  <si>
    <t>UNIVER.UA/Volodymyr Velykyi: Fond Zbalansovanyi</t>
  </si>
  <si>
    <t>LLC AMC "Vsesvit"</t>
  </si>
  <si>
    <t>ТАSK Resurs</t>
  </si>
  <si>
    <t>UNIVER.UA/Iaroslav Mudryi: Fond Aktsii</t>
  </si>
  <si>
    <t>UNIVER.UA/Taras Shevchenko: Fond Zaoshchadzhen</t>
  </si>
  <si>
    <t>Nadbannia</t>
  </si>
  <si>
    <t>Bonum Optimum</t>
  </si>
  <si>
    <t>Total</t>
  </si>
  <si>
    <t>LLC AMC "TASK-Invest"</t>
  </si>
  <si>
    <t>LLC AMC "АRT-KAPITAL Menedzhment"</t>
  </si>
  <si>
    <t>LLC AMC "Bonum Hrup"</t>
  </si>
  <si>
    <t>Others</t>
  </si>
  <si>
    <t>(*) All funds are diversified unit funds.</t>
  </si>
  <si>
    <t>Open-Ended Funds' Rates of Return. Sorting by the Date of Reaching Compliance with the Standards</t>
  </si>
  <si>
    <t>Fund</t>
  </si>
  <si>
    <t>Registration date</t>
  </si>
  <si>
    <t>Date of reaching compliance with the standards</t>
  </si>
  <si>
    <t>Rates of Return of Investment Certificates</t>
  </si>
  <si>
    <t xml:space="preserve">1 month </t>
  </si>
  <si>
    <t xml:space="preserve">6 months </t>
  </si>
  <si>
    <t>1 year</t>
  </si>
  <si>
    <t xml:space="preserve">3 months  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</si>
  <si>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</si>
  <si>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</si>
  <si>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</si>
  <si>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</si>
  <si>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</si>
  <si>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</si>
  <si>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</si>
  <si>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</si>
  <si>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</si>
  <si>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</si>
  <si>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</si>
  <si>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</si>
  <si>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</si>
  <si>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</si>
  <si>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</si>
  <si>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</si>
  <si>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</si>
  <si>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ОТP - Кlasychnyi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</si>
  <si>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</si>
  <si>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ТАSК Resurs</t>
  </si>
  <si>
    <t>KINTO- Кlasychnyi</t>
  </si>
  <si>
    <t>NAV change, UAH thsd.</t>
  </si>
  <si>
    <t>NAV change, %</t>
  </si>
  <si>
    <t>Net inflow/ outflow of capital, UAH thsd.</t>
  </si>
  <si>
    <t>1 month*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</si>
  <si>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</si>
  <si>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</si>
  <si>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</si>
  <si>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</si>
  <si>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</si>
  <si>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</si>
  <si>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</si>
  <si>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</si>
  <si>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</si>
  <si>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</si>
  <si>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ТАSК Ukrainskyi Kapital</t>
  </si>
  <si>
    <t>Zbalansovanyi Fond "Parytet"</t>
  </si>
  <si>
    <t xml:space="preserve">Optimum </t>
  </si>
  <si>
    <t>unit</t>
  </si>
  <si>
    <t>specialized</t>
  </si>
  <si>
    <t>diversified</t>
  </si>
  <si>
    <t>LLC AMC "ТАSК-Іnvest"</t>
  </si>
  <si>
    <t>LLC AMC "АRТ-КАPITAL Меnedzhment"</t>
  </si>
  <si>
    <t>LLC AMC "SЕМ"</t>
  </si>
  <si>
    <t>Interval Funds' Rates of Return. Sorting by the Date of Reaching Compliance with the Standards</t>
  </si>
  <si>
    <t xml:space="preserve">Rates of Return of Investment Certificates 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</si>
  <si>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</si>
  <si>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</si>
  <si>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</si>
  <si>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</si>
  <si>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</si>
  <si>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</si>
  <si>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</si>
  <si>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</si>
  <si>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</si>
  <si>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</si>
  <si>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</si>
  <si>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</si>
  <si>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</si>
  <si>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</si>
  <si>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 Rates of Return. Sorting by the Date of Reaching Compliance with the Standards</t>
  </si>
  <si>
    <t>*The indicator "since the fund's inception, % per annum (average)" is calculated based on compound interest formula.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</si>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</sst>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52" xfId="4" applyFont="1" applyFill="1" applyBorder="1" applyAlignment="1">
      <alignment vertical="center" wrapText="1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9" fillId="0" borderId="45" xfId="0" applyNumberFormat="1" applyFont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59" xfId="4" applyFont="1" applyFill="1" applyBorder="1" applyAlignment="1">
      <alignment vertical="center" wrapText="1"/>
    </xf>
    <xf numFmtId="0" fontId="21" fillId="0" borderId="60" xfId="3" applyFont="1" applyFill="1" applyBorder="1" applyAlignment="1">
      <alignment vertical="center" wrapText="1"/>
    </xf>
    <xf numFmtId="0" fontId="21" fillId="0" borderId="61" xfId="0" applyFont="1" applyBorder="1"/>
    <xf numFmtId="0" fontId="21" fillId="0" borderId="8" xfId="3" applyFont="1" applyFill="1" applyBorder="1" applyAlignment="1">
      <alignment vertical="center" wrapText="1"/>
    </xf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2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65" xfId="0" applyFont="1" applyBorder="1"/>
    <xf numFmtId="0" fontId="9" fillId="0" borderId="66" xfId="0" applyFont="1" applyBorder="1" applyAlignment="1">
      <alignment vertical="top" wrapTex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67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8" xfId="4" applyFont="1" applyFill="1" applyBorder="1" applyAlignment="1">
      <alignment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9" xfId="0" applyFont="1" applyBorder="1"/>
    <xf numFmtId="0" fontId="10" fillId="0" borderId="70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50" b="1" i="1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61E-2"/>
          <c:y val="0.29118882898119081"/>
          <c:w val="0.94700933744769755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492148597381549E-3"/>
                  <c:y val="1.0260065294901633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2.9605926950906802E-2</c:v>
                </c:pt>
                <c:pt idx="1">
                  <c:v>0.32744428267443149</c:v>
                </c:pt>
                <c:pt idx="2">
                  <c:v>0.50482447787722973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304E-3"/>
                  <c:y val="8.5679142713240251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4.8541351096125895E-2</c:v>
                </c:pt>
                <c:pt idx="1">
                  <c:v>8.7559386371054426E-2</c:v>
                </c:pt>
                <c:pt idx="2">
                  <c:v>0.32004930156121603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22E-4"/>
                  <c:y val="-2.458568381146894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2.83226886003256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47E-4"/>
                  <c:y val="-1.6037669399749994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7.489468203608309E-3</c:v>
                </c:pt>
                <c:pt idx="1">
                  <c:v>1.5566806991074574E-2</c:v>
                </c:pt>
                <c:pt idx="2">
                  <c:v>8.0252057990527578E-2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2226583449224032E-4"/>
                  <c:y val="-1.748228932715092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679E-4"/>
                  <c:y val="5.398566490813847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1.2931920999145058E-2</c:v>
                </c:pt>
                <c:pt idx="1">
                  <c:v>-1.1061785990497267E-2</c:v>
                </c:pt>
                <c:pt idx="2">
                  <c:v>5.9562789925716543E-2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3.4328683170560481E-2</c:v>
                </c:pt>
                <c:pt idx="1">
                  <c:v>5.2014711767889299E-2</c:v>
                </c:pt>
                <c:pt idx="2">
                  <c:v>0.2044562955219098</c:v>
                </c:pt>
              </c:numCache>
            </c:numRef>
          </c:val>
        </c:ser>
        <c:dLbls>
          <c:showVal val="1"/>
        </c:dLbls>
        <c:gapWidth val="400"/>
        <c:overlap val="-10"/>
        <c:axId val="63327232"/>
        <c:axId val="63361792"/>
      </c:barChart>
      <c:catAx>
        <c:axId val="6332723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61792"/>
        <c:crosses val="autoZero"/>
        <c:auto val="1"/>
        <c:lblAlgn val="ctr"/>
        <c:lblOffset val="0"/>
        <c:tickLblSkip val="1"/>
        <c:tickMarkSkip val="1"/>
      </c:catAx>
      <c:valAx>
        <c:axId val="63361792"/>
        <c:scaling>
          <c:orientation val="minMax"/>
          <c:max val="0.52"/>
          <c:min val="-0.15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272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200" b="1" i="1" baseline="0"/>
          </a:p>
        </c:rich>
      </c:tx>
      <c:layout>
        <c:manualLayout>
          <c:xMode val="edge"/>
          <c:yMode val="edge"/>
          <c:x val="0.17899071031320771"/>
          <c:y val="2.24517164775718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SHANGHAI SE COMPOSITE (China)</c:v>
                </c:pt>
                <c:pt idx="2">
                  <c:v>DJIA (USA)</c:v>
                </c:pt>
                <c:pt idx="3">
                  <c:v>S&amp;P 500 (USA)</c:v>
                </c:pt>
                <c:pt idx="4">
                  <c:v>HANG SENG (Hong Kong)</c:v>
                </c:pt>
                <c:pt idx="5">
                  <c:v>MICEX (Russia)</c:v>
                </c:pt>
                <c:pt idx="6">
                  <c:v>WIG20 (Poland)</c:v>
                </c:pt>
                <c:pt idx="7">
                  <c:v>DAX (Germany)</c:v>
                </c:pt>
                <c:pt idx="8">
                  <c:v>NIKKEI 225 (Japan)</c:v>
                </c:pt>
                <c:pt idx="9">
                  <c:v>FTSE 100 (Great Britain)</c:v>
                </c:pt>
                <c:pt idx="10">
                  <c:v>CAC 40 (France)</c:v>
                </c:pt>
                <c:pt idx="11">
                  <c:v>UX Index</c:v>
                </c:pt>
                <c:pt idx="12">
                  <c:v>PFTS Index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-7.459622447833969E-2</c:v>
                </c:pt>
                <c:pt idx="1">
                  <c:v>-2.4774001583911076E-2</c:v>
                </c:pt>
                <c:pt idx="2">
                  <c:v>2.4909648588917754E-3</c:v>
                </c:pt>
                <c:pt idx="3">
                  <c:v>2.718801001185378E-3</c:v>
                </c:pt>
                <c:pt idx="4">
                  <c:v>6.2236279208249812E-3</c:v>
                </c:pt>
                <c:pt idx="5">
                  <c:v>1.4244137482304797E-2</c:v>
                </c:pt>
                <c:pt idx="6">
                  <c:v>3.6866964051429862E-2</c:v>
                </c:pt>
                <c:pt idx="7">
                  <c:v>4.2604902316576654E-2</c:v>
                </c:pt>
                <c:pt idx="8">
                  <c:v>6.1854768732855891E-2</c:v>
                </c:pt>
                <c:pt idx="9">
                  <c:v>6.4151200080492021E-2</c:v>
                </c:pt>
                <c:pt idx="10">
                  <c:v>6.8352911578580589E-2</c:v>
                </c:pt>
                <c:pt idx="11">
                  <c:v>8.7559386371054426E-2</c:v>
                </c:pt>
                <c:pt idx="12">
                  <c:v>0.32744428267443149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SHANGHAI SE COMPOSITE (China)</c:v>
                </c:pt>
                <c:pt idx="2">
                  <c:v>DJIA (USA)</c:v>
                </c:pt>
                <c:pt idx="3">
                  <c:v>S&amp;P 500 (USA)</c:v>
                </c:pt>
                <c:pt idx="4">
                  <c:v>HANG SENG (Hong Kong)</c:v>
                </c:pt>
                <c:pt idx="5">
                  <c:v>MICEX (Russia)</c:v>
                </c:pt>
                <c:pt idx="6">
                  <c:v>WIG20 (Poland)</c:v>
                </c:pt>
                <c:pt idx="7">
                  <c:v>DAX (Germany)</c:v>
                </c:pt>
                <c:pt idx="8">
                  <c:v>NIKKEI 225 (Japan)</c:v>
                </c:pt>
                <c:pt idx="9">
                  <c:v>FTSE 100 (Great Britain)</c:v>
                </c:pt>
                <c:pt idx="10">
                  <c:v>CAC 40 (France)</c:v>
                </c:pt>
                <c:pt idx="11">
                  <c:v>UX Index</c:v>
                </c:pt>
                <c:pt idx="12">
                  <c:v>PFTS Index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-4.0712732690595388E-4</c:v>
                </c:pt>
                <c:pt idx="1">
                  <c:v>-6.8015815324996676E-2</c:v>
                </c:pt>
                <c:pt idx="2">
                  <c:v>-2.2495450908240566E-2</c:v>
                </c:pt>
                <c:pt idx="3">
                  <c:v>-9.5601078691357477E-3</c:v>
                </c:pt>
                <c:pt idx="4">
                  <c:v>1.2083230974141879E-2</c:v>
                </c:pt>
                <c:pt idx="5">
                  <c:v>9.3509152786599437E-2</c:v>
                </c:pt>
                <c:pt idx="6">
                  <c:v>-6.8803555974500386E-2</c:v>
                </c:pt>
                <c:pt idx="7">
                  <c:v>-2.3652153179682833E-2</c:v>
                </c:pt>
                <c:pt idx="8">
                  <c:v>-1.304945235963717E-2</c:v>
                </c:pt>
                <c:pt idx="9">
                  <c:v>-2.3214794407220851E-2</c:v>
                </c:pt>
                <c:pt idx="10">
                  <c:v>3.9141204993449419E-2</c:v>
                </c:pt>
                <c:pt idx="11">
                  <c:v>0.32004930156121603</c:v>
                </c:pt>
                <c:pt idx="12">
                  <c:v>0.50482447787722973</c:v>
                </c:pt>
              </c:numCache>
            </c:numRef>
          </c:val>
        </c:ser>
        <c:dLbls>
          <c:showVal val="1"/>
        </c:dLbls>
        <c:gapWidth val="100"/>
        <c:overlap val="-20"/>
        <c:axId val="65632512"/>
        <c:axId val="65654784"/>
      </c:barChart>
      <c:catAx>
        <c:axId val="6563251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654784"/>
        <c:crosses val="autoZero"/>
        <c:lblAlgn val="ctr"/>
        <c:lblOffset val="100"/>
        <c:tickLblSkip val="1"/>
        <c:tickMarkSkip val="1"/>
      </c:catAx>
      <c:valAx>
        <c:axId val="65654784"/>
        <c:scaling>
          <c:orientation val="minMax"/>
          <c:max val="0.52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632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8214486532837167E-2"/>
                  <c:y val="-0.12178140407493628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0850681763313688E-2"/>
                  <c:y val="-0.10195578875829861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838440725110166E-2"/>
                  <c:y val="-9.234782540824763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140347666610453"/>
                  <c:y val="-5.8626623601228389E-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1519826936843565E-2"/>
                  <c:y val="8.564563891699862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8202036615422791E-2"/>
                  <c:y val="0.1734015547902531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492727079623073E-2"/>
                  <c:y val="0.1006469872897978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398272571297E-2"/>
                  <c:y val="0.105978924209662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0324013049541829E-2"/>
                  <c:y val="-1.3501651462729772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9426511555766497E-2"/>
                  <c:y val="-7.672644024529737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145147095041582E-2"/>
                  <c:y val="-0.15292277950296859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Аrgentum</c:v>
                </c:pt>
                <c:pt idx="10">
                  <c:v>KINTO-Kaznacheiskyi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7765948.469900012</c:v>
                </c:pt>
                <c:pt idx="1">
                  <c:v>29925840.079999998</c:v>
                </c:pt>
                <c:pt idx="2">
                  <c:v>13679670.49</c:v>
                </c:pt>
                <c:pt idx="3">
                  <c:v>7478843.2419999996</c:v>
                </c:pt>
                <c:pt idx="4">
                  <c:v>6300557.2599999998</c:v>
                </c:pt>
                <c:pt idx="5">
                  <c:v>5756694.96</c:v>
                </c:pt>
                <c:pt idx="6">
                  <c:v>3998427.33</c:v>
                </c:pt>
                <c:pt idx="7">
                  <c:v>3927745.71</c:v>
                </c:pt>
                <c:pt idx="8">
                  <c:v>3053708.86</c:v>
                </c:pt>
                <c:pt idx="9">
                  <c:v>2713454.04</c:v>
                </c:pt>
                <c:pt idx="10">
                  <c:v>2380843.8487999998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UNIVER.UA/Myhailo Hrushevskyi: Fond Derzhavnykh Paperiv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Аrgentum</c:v>
                </c:pt>
                <c:pt idx="10">
                  <c:v>KINTO-Kaznacheiskyi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8.9282520442114682E-2</c:v>
                </c:pt>
                <c:pt idx="1">
                  <c:v>0.34404740632079617</c:v>
                </c:pt>
                <c:pt idx="2">
                  <c:v>0.15727061091103831</c:v>
                </c:pt>
                <c:pt idx="3">
                  <c:v>8.5981767355949673E-2</c:v>
                </c:pt>
                <c:pt idx="4">
                  <c:v>7.2435406253720191E-2</c:v>
                </c:pt>
                <c:pt idx="5">
                  <c:v>6.6182802710746808E-2</c:v>
                </c:pt>
                <c:pt idx="6">
                  <c:v>4.5968585963541857E-2</c:v>
                </c:pt>
                <c:pt idx="7">
                  <c:v>4.5155982943190752E-2</c:v>
                </c:pt>
                <c:pt idx="8">
                  <c:v>3.5107472676898545E-2</c:v>
                </c:pt>
                <c:pt idx="9">
                  <c:v>3.1195676450085672E-2</c:v>
                </c:pt>
                <c:pt idx="10">
                  <c:v>2.7371767971917257E-2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37064375667561E-2"/>
          <c:y val="0.38398395788945983"/>
          <c:w val="0.8979598464957767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6974561152916924E-3"/>
                  <c:y val="-1.4323512247566813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VSI</c:v>
                </c:pt>
                <c:pt idx="2">
                  <c:v>KINTO-Ekviti</c:v>
                </c:pt>
                <c:pt idx="3">
                  <c:v>ОТP - Кlasychnyi</c:v>
                </c:pt>
                <c:pt idx="4">
                  <c:v>KINTO-Kaznacheiskyi</c:v>
                </c:pt>
                <c:pt idx="5">
                  <c:v>UNIVER.UA/Volodymyr Velykyi: Fond Zbalansovanyi</c:v>
                </c:pt>
                <c:pt idx="6">
                  <c:v>Bonum Optimum</c:v>
                </c:pt>
                <c:pt idx="7">
                  <c:v>Nadbannia</c:v>
                </c:pt>
                <c:pt idx="8">
                  <c:v>Аrgentum</c:v>
                </c:pt>
                <c:pt idx="9">
                  <c:v>KINTO- Кlasychnyi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1945.6139100000003</c:v>
                </c:pt>
                <c:pt idx="1">
                  <c:v>320.30165999999991</c:v>
                </c:pt>
                <c:pt idx="2">
                  <c:v>213.46838999999969</c:v>
                </c:pt>
                <c:pt idx="3">
                  <c:v>85.712209999999956</c:v>
                </c:pt>
                <c:pt idx="4">
                  <c:v>84.841968799999918</c:v>
                </c:pt>
                <c:pt idx="5">
                  <c:v>8.8464899999999904</c:v>
                </c:pt>
                <c:pt idx="6">
                  <c:v>-0.95045999999996278</c:v>
                </c:pt>
                <c:pt idx="7">
                  <c:v>-97.87</c:v>
                </c:pt>
                <c:pt idx="8">
                  <c:v>209.79478000000023</c:v>
                </c:pt>
                <c:pt idx="9">
                  <c:v>541.70758999999987</c:v>
                </c:pt>
                <c:pt idx="10">
                  <c:v>816.6263673999988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485903615722933E-3"/>
                  <c:y val="-6.90546811538070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774748883722322E-3"/>
                  <c:y val="-3.478701394418345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076307431406886E-4"/>
                  <c:y val="3.73279397473921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8077149558787725E-4"/>
                  <c:y val="-2.381468856453120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868748258795471E-3"/>
                  <c:y val="-3.021585122911548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8277281832914244E-3"/>
                  <c:y val="-2.7043100892276566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3985560792120752E-4"/>
                  <c:y val="-6.811090387510697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0718528840975331E-3"/>
                  <c:y val="-4.75770023836917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3258905798368653E-3"/>
                  <c:y val="-6.7236895975599613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325882158562946E-3"/>
                  <c:y val="5.598820447632862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2426827548828604E-3"/>
                  <c:y val="-5.094788048252917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ОТP Fond Aktsii</c:v>
                </c:pt>
                <c:pt idx="1">
                  <c:v>VSI</c:v>
                </c:pt>
                <c:pt idx="2">
                  <c:v>KINTO-Ekviti</c:v>
                </c:pt>
                <c:pt idx="3">
                  <c:v>ОТP - Кlasychnyi</c:v>
                </c:pt>
                <c:pt idx="4">
                  <c:v>KINTO-Kaznacheiskyi</c:v>
                </c:pt>
                <c:pt idx="5">
                  <c:v>UNIVER.UA/Volodymyr Velykyi: Fond Zbalansovanyi</c:v>
                </c:pt>
                <c:pt idx="6">
                  <c:v>Bonum Optimum</c:v>
                </c:pt>
                <c:pt idx="7">
                  <c:v>Nadbannia</c:v>
                </c:pt>
                <c:pt idx="8">
                  <c:v>Аrgentum</c:v>
                </c:pt>
                <c:pt idx="9">
                  <c:v>KINTO- Кlasychnyi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1374.7655596661207</c:v>
                </c:pt>
                <c:pt idx="1">
                  <c:v>320.18125046573584</c:v>
                </c:pt>
                <c:pt idx="2">
                  <c:v>49.395857055914249</c:v>
                </c:pt>
                <c:pt idx="3">
                  <c:v>46.353267672414148</c:v>
                </c:pt>
                <c:pt idx="4">
                  <c:v>43.551424154283069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-7.311235894134553</c:v>
                </c:pt>
                <c:pt idx="9">
                  <c:v>-7.3202547243937302</c:v>
                </c:pt>
                <c:pt idx="10">
                  <c:v>49.483059264043732</c:v>
                </c:pt>
              </c:numCache>
            </c:numRef>
          </c:val>
        </c:ser>
        <c:dLbls>
          <c:showVal val="1"/>
        </c:dLbls>
        <c:overlap val="-30"/>
        <c:axId val="65152512"/>
        <c:axId val="65154048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32487844680759E-2"/>
                  <c:y val="-9.14043591342090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197328683529261E-2"/>
                  <c:y val="-5.80491890440187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27018782500129E-2"/>
                  <c:y val="5.269867236988736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1453384335393E-2"/>
                  <c:y val="4.99788471874742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20737246292904E-2"/>
                  <c:y val="4.40371822273245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20808197821559E-2"/>
                  <c:y val="0.115319372014038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20799776547666E-2"/>
                  <c:y val="9.873896432529007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97357528688789E-2"/>
                  <c:y val="0.1085530708430882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76641390646355E-2"/>
                  <c:y val="0.10267806775784637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88349882665093E-2"/>
                  <c:y val="5.514120847674595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ОТP Fond Aktsii</c:v>
                </c:pt>
                <c:pt idx="1">
                  <c:v>VSI</c:v>
                </c:pt>
                <c:pt idx="2">
                  <c:v>KINTO-Ekviti</c:v>
                </c:pt>
                <c:pt idx="3">
                  <c:v>ОТP - Кlasychnyi</c:v>
                </c:pt>
                <c:pt idx="4">
                  <c:v>KINTO-Kaznacheiskyi</c:v>
                </c:pt>
                <c:pt idx="5">
                  <c:v>UNIVER.UA/Volodymyr Velykyi: Fond Zbalansovanyi</c:v>
                </c:pt>
                <c:pt idx="6">
                  <c:v>Bonum Optimum</c:v>
                </c:pt>
                <c:pt idx="7">
                  <c:v>Nadbannia</c:v>
                </c:pt>
                <c:pt idx="8">
                  <c:v>Аrgentum</c:v>
                </c:pt>
                <c:pt idx="9">
                  <c:v>KINTO- Кlasychnyi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0.16580914679721104</c:v>
                </c:pt>
                <c:pt idx="1">
                  <c:v>0.24612295725919872</c:v>
                </c:pt>
                <c:pt idx="2">
                  <c:v>3.8509771755549885E-2</c:v>
                </c:pt>
                <c:pt idx="3">
                  <c:v>2.1906069665506331E-2</c:v>
                </c:pt>
                <c:pt idx="4">
                  <c:v>3.6952046746581896E-2</c:v>
                </c:pt>
                <c:pt idx="5">
                  <c:v>6.3400258348550948E-3</c:v>
                </c:pt>
                <c:pt idx="6">
                  <c:v>-1.3356365052639664E-3</c:v>
                </c:pt>
                <c:pt idx="7">
                  <c:v>-0.11719701338852836</c:v>
                </c:pt>
                <c:pt idx="8">
                  <c:v>8.379526054196379E-2</c:v>
                </c:pt>
                <c:pt idx="9">
                  <c:v>1.8435378011733158E-2</c:v>
                </c:pt>
              </c:numCache>
            </c:numRef>
          </c:val>
        </c:ser>
        <c:dLbls>
          <c:showVal val="1"/>
        </c:dLbls>
        <c:marker val="1"/>
        <c:axId val="65184512"/>
        <c:axId val="65186048"/>
      </c:lineChart>
      <c:catAx>
        <c:axId val="651525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54048"/>
        <c:crosses val="autoZero"/>
        <c:lblAlgn val="ctr"/>
        <c:lblOffset val="40"/>
        <c:tickLblSkip val="2"/>
        <c:tickMarkSkip val="1"/>
      </c:catAx>
      <c:valAx>
        <c:axId val="65154048"/>
        <c:scaling>
          <c:orientation val="minMax"/>
          <c:max val="1500"/>
          <c:min val="-1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52512"/>
        <c:crosses val="autoZero"/>
        <c:crossBetween val="between"/>
      </c:valAx>
      <c:catAx>
        <c:axId val="65184512"/>
        <c:scaling>
          <c:orientation val="minMax"/>
        </c:scaling>
        <c:delete val="1"/>
        <c:axPos val="b"/>
        <c:tickLblPos val="none"/>
        <c:crossAx val="65186048"/>
        <c:crosses val="autoZero"/>
        <c:lblAlgn val="ctr"/>
        <c:lblOffset val="100"/>
      </c:catAx>
      <c:valAx>
        <c:axId val="65186048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18451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5.747132887855702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73647880273772"/>
          <c:y val="0.10344839198140264"/>
          <c:w val="0.85613724148467052"/>
          <c:h val="0.8563228002904995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'В_діаграма(дох)'!$A$2:$A$25</c:f>
              <c:strCache>
                <c:ptCount val="24"/>
                <c:pt idx="0">
                  <c:v>Nadbannia</c:v>
                </c:pt>
                <c:pt idx="1">
                  <c:v>VSI</c:v>
                </c:pt>
                <c:pt idx="2">
                  <c:v>Bonum Optimum</c:v>
                </c:pt>
                <c:pt idx="3">
                  <c:v>Altus – Depozyt</c:v>
                </c:pt>
                <c:pt idx="4">
                  <c:v>UNIVER.UA/Myhailo Hrushevskyi: Fond Derzhavnykh Paperiv   </c:v>
                </c:pt>
                <c:pt idx="5">
                  <c:v>UNIVER.UA/Volodymyr Velykyi: Fond Zbalansovanyi</c:v>
                </c:pt>
                <c:pt idx="6">
                  <c:v>Аltus-Zbalansovanyi</c:v>
                </c:pt>
                <c:pt idx="7">
                  <c:v>OTP-Кlasychnyi</c:v>
                </c:pt>
                <c:pt idx="8">
                  <c:v>UNIVER.UA/Taras Shevchenko: Fond Zaoshchadzhen</c:v>
                </c:pt>
                <c:pt idx="9">
                  <c:v>KINTO-Kaznacheiskyi</c:v>
                </c:pt>
                <c:pt idx="10">
                  <c:v>KINTO- Кlasychnyi</c:v>
                </c:pt>
                <c:pt idx="11">
                  <c:v>UNIVER.UA/Iaroslav Mudryi: Fond Aktsii</c:v>
                </c:pt>
                <c:pt idx="12">
                  <c:v>KINTO-Ekviti</c:v>
                </c:pt>
                <c:pt idx="13">
                  <c:v>ТАSК Resurs</c:v>
                </c:pt>
                <c:pt idx="14">
                  <c:v>ОТP Fond Aktsii</c:v>
                </c:pt>
                <c:pt idx="15">
                  <c:v>Аrgentum</c:v>
                </c:pt>
                <c:pt idx="16">
                  <c:v>Sofiivskyi</c:v>
                </c:pt>
                <c:pt idx="17">
                  <c:v>Funds' average rate of return</c:v>
                </c:pt>
                <c:pt idx="18">
                  <c:v>UX Index</c:v>
                </c:pt>
                <c:pt idx="19">
                  <c:v>PFTS Index</c:v>
                </c:pt>
                <c:pt idx="20">
                  <c:v>EURO Deposits</c:v>
                </c:pt>
                <c:pt idx="21">
                  <c:v>USD Deposits</c:v>
                </c:pt>
                <c:pt idx="22">
                  <c:v>UAH Deposits</c:v>
                </c:pt>
                <c:pt idx="23">
                  <c:v>"Gold" deposit (at official rate of gold)</c:v>
                </c:pt>
              </c:strCache>
            </c:strRef>
          </c:cat>
          <c:val>
            <c:numRef>
              <c:f>'В_діаграма(дох)'!$B$2:$B$25</c:f>
              <c:numCache>
                <c:formatCode>0.00%</c:formatCode>
                <c:ptCount val="24"/>
                <c:pt idx="0">
                  <c:v>-0.11719701338853961</c:v>
                </c:pt>
                <c:pt idx="1">
                  <c:v>-2.4927793275343335E-3</c:v>
                </c:pt>
                <c:pt idx="2">
                  <c:v>-1.3356365052533681E-3</c:v>
                </c:pt>
                <c:pt idx="3">
                  <c:v>3.1412229106839717E-3</c:v>
                </c:pt>
                <c:pt idx="4">
                  <c:v>4.2880574457451193E-3</c:v>
                </c:pt>
                <c:pt idx="5">
                  <c:v>6.340025834833618E-3</c:v>
                </c:pt>
                <c:pt idx="6">
                  <c:v>6.4540022819905563E-3</c:v>
                </c:pt>
                <c:pt idx="7">
                  <c:v>1.0032645153552844E-2</c:v>
                </c:pt>
                <c:pt idx="8">
                  <c:v>1.1566737462879617E-2</c:v>
                </c:pt>
                <c:pt idx="9">
                  <c:v>1.7592269540954941E-2</c:v>
                </c:pt>
                <c:pt idx="10">
                  <c:v>1.8684379143157681E-2</c:v>
                </c:pt>
                <c:pt idx="11">
                  <c:v>2.0135387121710702E-2</c:v>
                </c:pt>
                <c:pt idx="12">
                  <c:v>2.9313315950589836E-2</c:v>
                </c:pt>
                <c:pt idx="13">
                  <c:v>2.9634014027651423E-2</c:v>
                </c:pt>
                <c:pt idx="14">
                  <c:v>4.792921935230976E-2</c:v>
                </c:pt>
                <c:pt idx="15">
                  <c:v>8.6682420047500708E-2</c:v>
                </c:pt>
                <c:pt idx="16">
                  <c:v>9.3867451796034285E-2</c:v>
                </c:pt>
                <c:pt idx="17">
                  <c:v>1.5566806991074574E-2</c:v>
                </c:pt>
                <c:pt idx="18">
                  <c:v>8.7559386371054426E-2</c:v>
                </c:pt>
                <c:pt idx="19">
                  <c:v>0.32744428267443149</c:v>
                </c:pt>
                <c:pt idx="20">
                  <c:v>-2.3941578379274908E-2</c:v>
                </c:pt>
                <c:pt idx="21">
                  <c:v>-3.9680034974699518E-3</c:v>
                </c:pt>
                <c:pt idx="22">
                  <c:v>1.0739726027397261E-2</c:v>
                </c:pt>
                <c:pt idx="23">
                  <c:v>-1.2752083899278843E-2</c:v>
                </c:pt>
              </c:numCache>
            </c:numRef>
          </c:val>
        </c:ser>
        <c:gapWidth val="60"/>
        <c:axId val="65213568"/>
        <c:axId val="65215104"/>
      </c:barChart>
      <c:catAx>
        <c:axId val="652135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15104"/>
        <c:crosses val="autoZero"/>
        <c:lblAlgn val="ctr"/>
        <c:lblOffset val="0"/>
        <c:tickLblSkip val="1"/>
        <c:tickMarkSkip val="1"/>
      </c:catAx>
      <c:valAx>
        <c:axId val="65215104"/>
        <c:scaling>
          <c:orientation val="minMax"/>
          <c:max val="0.33"/>
          <c:min val="-0.1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1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399999999999997E-2"/>
          <c:y val="0.34133422222453702"/>
          <c:w val="0.9264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4521751659002018E-3"/>
                  <c:y val="2.03198439779258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92.276149999999902</c:v>
                </c:pt>
                <c:pt idx="1">
                  <c:v>-15.726730000000039</c:v>
                </c:pt>
                <c:pt idx="2">
                  <c:v>-86.077889999999897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529113500627878E-2"/>
                  <c:y val="-6.280187906212805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5720941729472798E-3"/>
                  <c:y val="-9.4684068395449483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2150748452666268E-3"/>
                  <c:y val="-1.161353512847122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6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5480960"/>
        <c:axId val="65499136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92834158902147E-3"/>
                  <c:y val="-5.407710771862427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763027435708188E-3"/>
                  <c:y val="-5.731070935052233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0666779287485974E-3"/>
                  <c:y val="-2.22230725078044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3"/>
                  <c:y val="0.317334159724374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19999999999998"/>
                  <c:y val="0.4160010833361545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6.1575261941731699E-2</c:v>
                </c:pt>
                <c:pt idx="1">
                  <c:v>-4.1045230417713151E-2</c:v>
                </c:pt>
                <c:pt idx="2">
                  <c:v>-5.3715389495605684E-2</c:v>
                </c:pt>
              </c:numCache>
            </c:numRef>
          </c:val>
        </c:ser>
        <c:dLbls>
          <c:showVal val="1"/>
        </c:dLbls>
        <c:marker val="1"/>
        <c:axId val="65500672"/>
        <c:axId val="65502208"/>
      </c:lineChart>
      <c:catAx>
        <c:axId val="6548096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99136"/>
        <c:crosses val="autoZero"/>
        <c:lblAlgn val="ctr"/>
        <c:lblOffset val="100"/>
        <c:tickLblSkip val="1"/>
        <c:tickMarkSkip val="1"/>
      </c:catAx>
      <c:valAx>
        <c:axId val="65499136"/>
        <c:scaling>
          <c:orientation val="minMax"/>
          <c:max val="1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480960"/>
        <c:crosses val="autoZero"/>
        <c:crossBetween val="between"/>
      </c:valAx>
      <c:catAx>
        <c:axId val="65500672"/>
        <c:scaling>
          <c:orientation val="minMax"/>
        </c:scaling>
        <c:delete val="1"/>
        <c:axPos val="b"/>
        <c:tickLblPos val="none"/>
        <c:crossAx val="65502208"/>
        <c:crosses val="autoZero"/>
        <c:lblAlgn val="ctr"/>
        <c:lblOffset val="100"/>
      </c:catAx>
      <c:valAx>
        <c:axId val="65502208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50067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16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04067657473259"/>
          <c:y val="0.1230398794669073"/>
          <c:w val="0.84873138519758551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Zbalansovanyi Fond "Parytet"</c:v>
                </c:pt>
                <c:pt idx="1">
                  <c:v>Optimum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-5.3715389495497035E-2</c:v>
                </c:pt>
                <c:pt idx="1">
                  <c:v>-4.1045230417711909E-2</c:v>
                </c:pt>
                <c:pt idx="2">
                  <c:v>6.1575261941717141E-2</c:v>
                </c:pt>
                <c:pt idx="3">
                  <c:v>-1.1061785990497267E-2</c:v>
                </c:pt>
                <c:pt idx="4">
                  <c:v>8.7559386371054426E-2</c:v>
                </c:pt>
                <c:pt idx="5">
                  <c:v>0.32744428267443149</c:v>
                </c:pt>
                <c:pt idx="6">
                  <c:v>-2.3941578379274908E-2</c:v>
                </c:pt>
                <c:pt idx="7">
                  <c:v>-3.9680034974699518E-3</c:v>
                </c:pt>
                <c:pt idx="8">
                  <c:v>1.0739726027397261E-2</c:v>
                </c:pt>
                <c:pt idx="9">
                  <c:v>-1.2752083899278843E-2</c:v>
                </c:pt>
              </c:numCache>
            </c:numRef>
          </c:val>
        </c:ser>
        <c:gapWidth val="60"/>
        <c:axId val="65541632"/>
        <c:axId val="65543168"/>
      </c:barChart>
      <c:catAx>
        <c:axId val="6554163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43168"/>
        <c:crosses val="autoZero"/>
        <c:lblAlgn val="ctr"/>
        <c:lblOffset val="100"/>
        <c:tickLblSkip val="1"/>
        <c:tickMarkSkip val="1"/>
      </c:catAx>
      <c:valAx>
        <c:axId val="65543168"/>
        <c:scaling>
          <c:orientation val="minMax"/>
          <c:max val="0.33"/>
          <c:min val="-0.06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4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 sz="140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34"/>
          <c:w val="0.92389758179231862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297604702610032E-3"/>
                  <c:y val="-1.32184801195531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ВЧА'!$C$35:$C$36</c:f>
              <c:numCache>
                <c:formatCode>#,##0.00</c:formatCode>
                <c:ptCount val="2"/>
                <c:pt idx="0">
                  <c:v>889.60640000000035</c:v>
                </c:pt>
                <c:pt idx="1">
                  <c:v>30.296439999999944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4615936"/>
        <c:axId val="64617472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747043582031566E-3"/>
                  <c:y val="-5.57510903294643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948120339249432E-3"/>
                  <c:y val="2.943638885199402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ВЧА'!$D$35:$D$36</c:f>
              <c:numCache>
                <c:formatCode>0.00%</c:formatCode>
                <c:ptCount val="2"/>
                <c:pt idx="0">
                  <c:v>7.5568496729861004E-2</c:v>
                </c:pt>
                <c:pt idx="1">
                  <c:v>2.8460926805830761E-2</c:v>
                </c:pt>
              </c:numCache>
            </c:numRef>
          </c:val>
        </c:ser>
        <c:dLbls>
          <c:showVal val="1"/>
        </c:dLbls>
        <c:marker val="1"/>
        <c:axId val="64647936"/>
        <c:axId val="64649472"/>
      </c:lineChart>
      <c:catAx>
        <c:axId val="6461593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17472"/>
        <c:crosses val="autoZero"/>
        <c:lblAlgn val="ctr"/>
        <c:lblOffset val="100"/>
        <c:tickLblSkip val="1"/>
        <c:tickMarkSkip val="1"/>
      </c:catAx>
      <c:valAx>
        <c:axId val="6461747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15936"/>
        <c:crosses val="autoZero"/>
        <c:crossBetween val="between"/>
      </c:valAx>
      <c:catAx>
        <c:axId val="64647936"/>
        <c:scaling>
          <c:orientation val="minMax"/>
        </c:scaling>
        <c:delete val="1"/>
        <c:axPos val="b"/>
        <c:tickLblPos val="none"/>
        <c:crossAx val="64649472"/>
        <c:crosses val="autoZero"/>
        <c:lblAlgn val="ctr"/>
        <c:lblOffset val="100"/>
      </c:catAx>
      <c:valAx>
        <c:axId val="64649472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64793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28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86713286713286"/>
          <c:y val="0.17840402851750251"/>
          <c:w val="0.84815184815184819"/>
          <c:h val="0.766824333101545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2.8460926805852216E-2</c:v>
                </c:pt>
                <c:pt idx="1">
                  <c:v>7.5568496729926382E-2</c:v>
                </c:pt>
                <c:pt idx="2">
                  <c:v>5.2014711767889299E-2</c:v>
                </c:pt>
                <c:pt idx="3">
                  <c:v>8.7559386371054426E-2</c:v>
                </c:pt>
                <c:pt idx="4">
                  <c:v>0.32744428267443149</c:v>
                </c:pt>
                <c:pt idx="5">
                  <c:v>-2.3941578379274908E-2</c:v>
                </c:pt>
                <c:pt idx="6">
                  <c:v>-3.9680034974699518E-3</c:v>
                </c:pt>
                <c:pt idx="7">
                  <c:v>1.0739726027397261E-2</c:v>
                </c:pt>
                <c:pt idx="8">
                  <c:v>-1.2752083899278843E-2</c:v>
                </c:pt>
              </c:numCache>
            </c:numRef>
          </c:val>
        </c:ser>
        <c:gapWidth val="60"/>
        <c:axId val="65251968"/>
        <c:axId val="65257856"/>
      </c:barChart>
      <c:catAx>
        <c:axId val="652519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57856"/>
        <c:crosses val="autoZero"/>
        <c:lblAlgn val="ctr"/>
        <c:lblOffset val="100"/>
        <c:tickLblSkip val="1"/>
        <c:tickMarkSkip val="1"/>
      </c:catAx>
      <c:valAx>
        <c:axId val="65257856"/>
        <c:scaling>
          <c:orientation val="minMax"/>
          <c:max val="0.33"/>
          <c:min val="-0.04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25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49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Q53" sqref="Q53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14</v>
      </c>
      <c r="B1" s="68"/>
      <c r="C1" s="68"/>
      <c r="D1" s="69"/>
      <c r="E1" s="69"/>
      <c r="F1" s="69"/>
    </row>
    <row r="2" spans="1:14" ht="30.75" thickBot="1">
      <c r="A2" s="25" t="s">
        <v>15</v>
      </c>
      <c r="B2" s="25" t="s">
        <v>16</v>
      </c>
      <c r="C2" s="25" t="s">
        <v>17</v>
      </c>
      <c r="D2" s="25" t="s">
        <v>18</v>
      </c>
      <c r="E2" s="25" t="s">
        <v>19</v>
      </c>
      <c r="F2" s="25" t="s">
        <v>20</v>
      </c>
      <c r="G2" s="2"/>
      <c r="I2" s="1"/>
    </row>
    <row r="3" spans="1:14" ht="14.25">
      <c r="A3" s="83" t="s">
        <v>21</v>
      </c>
      <c r="B3" s="84">
        <v>2.9605926950906802E-2</v>
      </c>
      <c r="C3" s="84">
        <v>4.8541351096125895E-2</v>
      </c>
      <c r="D3" s="84">
        <v>7.489468203608309E-3</v>
      </c>
      <c r="E3" s="84">
        <v>1.2931920999145058E-2</v>
      </c>
      <c r="F3" s="84">
        <v>3.4328683170560481E-2</v>
      </c>
      <c r="G3" s="56"/>
      <c r="H3" s="56"/>
      <c r="I3" s="2"/>
      <c r="J3" s="2"/>
      <c r="K3" s="2"/>
      <c r="L3" s="2"/>
    </row>
    <row r="4" spans="1:14" ht="14.25">
      <c r="A4" s="83" t="s">
        <v>22</v>
      </c>
      <c r="B4" s="84">
        <v>0.32744428267443149</v>
      </c>
      <c r="C4" s="84">
        <v>8.7559386371054426E-2</v>
      </c>
      <c r="D4" s="84">
        <v>1.5566806991074574E-2</v>
      </c>
      <c r="E4" s="84">
        <v>-1.1061785990497267E-2</v>
      </c>
      <c r="F4" s="84">
        <v>5.2014711767889299E-2</v>
      </c>
      <c r="G4" s="56"/>
      <c r="H4" s="56"/>
      <c r="I4" s="2"/>
      <c r="J4" s="2"/>
      <c r="K4" s="2"/>
      <c r="L4" s="2"/>
    </row>
    <row r="5" spans="1:14" ht="15" thickBot="1">
      <c r="A5" s="72" t="s">
        <v>23</v>
      </c>
      <c r="B5" s="74">
        <v>0.50482447787722973</v>
      </c>
      <c r="C5" s="74">
        <v>0.32004930156121603</v>
      </c>
      <c r="D5" s="74">
        <v>8.0252057990527578E-2</v>
      </c>
      <c r="E5" s="74">
        <v>5.9562789925716543E-2</v>
      </c>
      <c r="F5" s="74">
        <v>0.2044562955219098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25" t="s">
        <v>24</v>
      </c>
      <c r="B22" s="190" t="s">
        <v>25</v>
      </c>
      <c r="C22" s="191" t="s">
        <v>26</v>
      </c>
      <c r="D22" s="71"/>
      <c r="E22" s="67"/>
      <c r="F22" s="67"/>
    </row>
    <row r="23" spans="1:6" ht="14.25">
      <c r="A23" s="26" t="s">
        <v>27</v>
      </c>
      <c r="B23" s="27">
        <v>-7.459622447833969E-2</v>
      </c>
      <c r="C23" s="62">
        <v>-4.0712732690595388E-4</v>
      </c>
      <c r="D23" s="71"/>
      <c r="E23" s="67"/>
      <c r="F23" s="67"/>
    </row>
    <row r="24" spans="1:6" ht="28.5">
      <c r="A24" s="192" t="s">
        <v>28</v>
      </c>
      <c r="B24" s="27">
        <v>-2.4774001583911076E-2</v>
      </c>
      <c r="C24" s="62">
        <v>-6.8015815324996676E-2</v>
      </c>
      <c r="D24" s="71"/>
      <c r="E24" s="67"/>
      <c r="F24" s="67"/>
    </row>
    <row r="25" spans="1:6" ht="14.25">
      <c r="A25" s="26" t="s">
        <v>29</v>
      </c>
      <c r="B25" s="27">
        <v>2.4909648588917754E-3</v>
      </c>
      <c r="C25" s="62">
        <v>-2.2495450908240566E-2</v>
      </c>
      <c r="D25" s="71"/>
      <c r="E25" s="67"/>
      <c r="F25" s="67"/>
    </row>
    <row r="26" spans="1:6" ht="14.25">
      <c r="A26" s="26" t="s">
        <v>30</v>
      </c>
      <c r="B26" s="27">
        <v>2.718801001185378E-3</v>
      </c>
      <c r="C26" s="62">
        <v>-9.5601078691357477E-3</v>
      </c>
      <c r="D26" s="71"/>
      <c r="E26" s="67"/>
      <c r="F26" s="67"/>
    </row>
    <row r="27" spans="1:6" ht="14.25">
      <c r="A27" s="26" t="s">
        <v>31</v>
      </c>
      <c r="B27" s="27">
        <v>6.2236279208249812E-3</v>
      </c>
      <c r="C27" s="62">
        <v>1.2083230974141879E-2</v>
      </c>
      <c r="D27" s="71"/>
      <c r="E27" s="67"/>
      <c r="F27" s="67"/>
    </row>
    <row r="28" spans="1:6" ht="14.25">
      <c r="A28" s="26" t="s">
        <v>32</v>
      </c>
      <c r="B28" s="27">
        <v>1.4244137482304797E-2</v>
      </c>
      <c r="C28" s="62">
        <v>9.3509152786599437E-2</v>
      </c>
      <c r="D28" s="71"/>
      <c r="E28" s="67"/>
      <c r="F28" s="67"/>
    </row>
    <row r="29" spans="1:6" ht="14.25">
      <c r="A29" s="26" t="s">
        <v>33</v>
      </c>
      <c r="B29" s="27">
        <v>3.6866964051429862E-2</v>
      </c>
      <c r="C29" s="62">
        <v>-6.8803555974500386E-2</v>
      </c>
      <c r="D29" s="71"/>
      <c r="E29" s="67"/>
      <c r="F29" s="67"/>
    </row>
    <row r="30" spans="1:6" ht="14.25">
      <c r="A30" s="52" t="s">
        <v>34</v>
      </c>
      <c r="B30" s="27">
        <v>4.2604902316576654E-2</v>
      </c>
      <c r="C30" s="62">
        <v>-2.3652153179682833E-2</v>
      </c>
      <c r="D30" s="71"/>
      <c r="E30" s="67"/>
      <c r="F30" s="67"/>
    </row>
    <row r="31" spans="1:6" ht="14.25">
      <c r="A31" s="26" t="s">
        <v>35</v>
      </c>
      <c r="B31" s="27">
        <v>6.1854768732855891E-2</v>
      </c>
      <c r="C31" s="62">
        <v>-1.304945235963717E-2</v>
      </c>
      <c r="D31" s="71"/>
      <c r="E31" s="67"/>
      <c r="F31" s="67"/>
    </row>
    <row r="32" spans="1:6" ht="14.25">
      <c r="A32" s="26" t="s">
        <v>36</v>
      </c>
      <c r="B32" s="27">
        <v>6.4151200080492021E-2</v>
      </c>
      <c r="C32" s="62">
        <v>-2.3214794407220851E-2</v>
      </c>
      <c r="D32" s="71"/>
      <c r="E32" s="67"/>
      <c r="F32" s="67"/>
    </row>
    <row r="33" spans="1:6" ht="14.25">
      <c r="A33" s="26" t="s">
        <v>37</v>
      </c>
      <c r="B33" s="27">
        <v>6.8352911578580589E-2</v>
      </c>
      <c r="C33" s="62">
        <v>3.9141204993449419E-2</v>
      </c>
      <c r="D33" s="71"/>
      <c r="E33" s="67"/>
      <c r="F33" s="67"/>
    </row>
    <row r="34" spans="1:6" ht="14.25">
      <c r="A34" s="26" t="s">
        <v>17</v>
      </c>
      <c r="B34" s="27">
        <v>8.7559386371054426E-2</v>
      </c>
      <c r="C34" s="62">
        <v>0.32004930156121603</v>
      </c>
      <c r="D34" s="71"/>
      <c r="E34" s="67"/>
      <c r="F34" s="67"/>
    </row>
    <row r="35" spans="1:6" ht="15" thickBot="1">
      <c r="A35" s="72" t="s">
        <v>16</v>
      </c>
      <c r="B35" s="73">
        <v>0.32744428267443149</v>
      </c>
      <c r="C35" s="74">
        <v>0.50482447787722973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zoomScale="80" zoomScaleNormal="40" workbookViewId="0">
      <selection activeCell="J63" sqref="J6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7" t="s">
        <v>38</v>
      </c>
      <c r="B1" s="167"/>
      <c r="C1" s="167"/>
      <c r="D1" s="167"/>
      <c r="E1" s="167"/>
      <c r="F1" s="167"/>
      <c r="G1" s="167"/>
      <c r="H1" s="167"/>
      <c r="I1" s="13"/>
    </row>
    <row r="2" spans="1:9" ht="45.75" thickBot="1">
      <c r="A2" s="15" t="s">
        <v>39</v>
      </c>
      <c r="B2" s="16" t="s">
        <v>40</v>
      </c>
      <c r="C2" s="17" t="s">
        <v>41</v>
      </c>
      <c r="D2" s="17" t="s">
        <v>42</v>
      </c>
      <c r="E2" s="17" t="s">
        <v>43</v>
      </c>
      <c r="F2" s="17" t="s">
        <v>44</v>
      </c>
      <c r="G2" s="17" t="s">
        <v>45</v>
      </c>
      <c r="H2" s="18" t="s">
        <v>46</v>
      </c>
      <c r="I2" s="19"/>
    </row>
    <row r="3" spans="1:9">
      <c r="A3" s="21">
        <v>1</v>
      </c>
      <c r="B3" s="79" t="s">
        <v>47</v>
      </c>
      <c r="C3" s="80">
        <v>29925840.079999998</v>
      </c>
      <c r="D3" s="81">
        <v>49081</v>
      </c>
      <c r="E3" s="80">
        <v>609.72351989568256</v>
      </c>
      <c r="F3" s="81">
        <v>100</v>
      </c>
      <c r="G3" s="193" t="s">
        <v>52</v>
      </c>
      <c r="H3" s="82" t="s">
        <v>7</v>
      </c>
      <c r="I3" s="19"/>
    </row>
    <row r="4" spans="1:9">
      <c r="A4" s="21">
        <v>2</v>
      </c>
      <c r="B4" s="79" t="s">
        <v>48</v>
      </c>
      <c r="C4" s="80">
        <v>13679670.49</v>
      </c>
      <c r="D4" s="81">
        <v>10347868</v>
      </c>
      <c r="E4" s="80">
        <v>1.3219796087464588</v>
      </c>
      <c r="F4" s="81">
        <v>1</v>
      </c>
      <c r="G4" s="79" t="s">
        <v>53</v>
      </c>
      <c r="H4" s="82" t="s">
        <v>3</v>
      </c>
      <c r="I4" s="19"/>
    </row>
    <row r="5" spans="1:9" ht="14.25" customHeight="1">
      <c r="A5" s="21">
        <v>3</v>
      </c>
      <c r="B5" s="79" t="s">
        <v>49</v>
      </c>
      <c r="C5" s="80">
        <v>7478843.2419999996</v>
      </c>
      <c r="D5" s="81">
        <v>3647</v>
      </c>
      <c r="E5" s="80">
        <v>2050.6836418974499</v>
      </c>
      <c r="F5" s="81">
        <v>1000</v>
      </c>
      <c r="G5" s="79" t="s">
        <v>54</v>
      </c>
      <c r="H5" s="82" t="s">
        <v>8</v>
      </c>
      <c r="I5" s="19"/>
    </row>
    <row r="6" spans="1:9">
      <c r="A6" s="21">
        <v>4</v>
      </c>
      <c r="B6" s="79" t="s">
        <v>50</v>
      </c>
      <c r="C6" s="80">
        <v>6300557.2599999998</v>
      </c>
      <c r="D6" s="81">
        <v>2102</v>
      </c>
      <c r="E6" s="80">
        <v>2997.4106850618459</v>
      </c>
      <c r="F6" s="81">
        <v>1000</v>
      </c>
      <c r="G6" s="194" t="s">
        <v>55</v>
      </c>
      <c r="H6" s="82" t="s">
        <v>1</v>
      </c>
      <c r="I6" s="19"/>
    </row>
    <row r="7" spans="1:9" ht="14.25" customHeight="1">
      <c r="A7" s="21">
        <v>5</v>
      </c>
      <c r="B7" s="79" t="s">
        <v>51</v>
      </c>
      <c r="C7" s="80">
        <v>5756694.96</v>
      </c>
      <c r="D7" s="81">
        <v>4517</v>
      </c>
      <c r="E7" s="80">
        <v>1274.4509541731238</v>
      </c>
      <c r="F7" s="81">
        <v>1000</v>
      </c>
      <c r="G7" s="193" t="s">
        <v>52</v>
      </c>
      <c r="H7" s="82" t="s">
        <v>7</v>
      </c>
      <c r="I7" s="19"/>
    </row>
    <row r="8" spans="1:9">
      <c r="A8" s="21">
        <v>6</v>
      </c>
      <c r="B8" s="79" t="s">
        <v>56</v>
      </c>
      <c r="C8" s="80">
        <v>3998427.33</v>
      </c>
      <c r="D8" s="81">
        <v>1291</v>
      </c>
      <c r="E8" s="80">
        <v>3097.1551742835013</v>
      </c>
      <c r="F8" s="81">
        <v>1000</v>
      </c>
      <c r="G8" s="79" t="s">
        <v>53</v>
      </c>
      <c r="H8" s="82" t="s">
        <v>3</v>
      </c>
      <c r="I8" s="19"/>
    </row>
    <row r="9" spans="1:9">
      <c r="A9" s="21">
        <v>7</v>
      </c>
      <c r="B9" s="195" t="s">
        <v>57</v>
      </c>
      <c r="C9" s="80">
        <v>3927745.71</v>
      </c>
      <c r="D9" s="81">
        <v>1256</v>
      </c>
      <c r="E9" s="80">
        <v>3127.1860748407644</v>
      </c>
      <c r="F9" s="81">
        <v>1000</v>
      </c>
      <c r="G9" s="196" t="s">
        <v>59</v>
      </c>
      <c r="H9" s="82" t="s">
        <v>5</v>
      </c>
      <c r="I9" s="19"/>
    </row>
    <row r="10" spans="1:9">
      <c r="A10" s="21">
        <v>8</v>
      </c>
      <c r="B10" s="195" t="s">
        <v>58</v>
      </c>
      <c r="C10" s="80">
        <v>3053708.86</v>
      </c>
      <c r="D10" s="81">
        <v>699</v>
      </c>
      <c r="E10" s="80">
        <v>4368.682203147353</v>
      </c>
      <c r="F10" s="81">
        <v>1000</v>
      </c>
      <c r="G10" s="196" t="s">
        <v>60</v>
      </c>
      <c r="H10" s="82" t="s">
        <v>5</v>
      </c>
      <c r="I10" s="19"/>
    </row>
    <row r="11" spans="1:9">
      <c r="A11" s="21">
        <v>9</v>
      </c>
      <c r="B11" s="79" t="s">
        <v>61</v>
      </c>
      <c r="C11" s="80">
        <v>2713454.04</v>
      </c>
      <c r="D11" s="81">
        <v>39040</v>
      </c>
      <c r="E11" s="80">
        <v>69.504457991803278</v>
      </c>
      <c r="F11" s="81">
        <v>100</v>
      </c>
      <c r="G11" s="79" t="s">
        <v>63</v>
      </c>
      <c r="H11" s="82" t="s">
        <v>13</v>
      </c>
      <c r="I11" s="19"/>
    </row>
    <row r="12" spans="1:9">
      <c r="A12" s="21">
        <v>10</v>
      </c>
      <c r="B12" s="79" t="s">
        <v>62</v>
      </c>
      <c r="C12" s="80">
        <v>2380843.8487999998</v>
      </c>
      <c r="D12" s="81">
        <v>10766</v>
      </c>
      <c r="E12" s="80">
        <v>221.14470079881104</v>
      </c>
      <c r="F12" s="81">
        <v>100</v>
      </c>
      <c r="G12" s="193" t="s">
        <v>52</v>
      </c>
      <c r="H12" s="82" t="s">
        <v>7</v>
      </c>
      <c r="I12" s="19"/>
    </row>
    <row r="13" spans="1:9">
      <c r="A13" s="21">
        <v>11</v>
      </c>
      <c r="B13" s="79" t="s">
        <v>64</v>
      </c>
      <c r="C13" s="80">
        <v>1621690.46</v>
      </c>
      <c r="D13" s="81">
        <v>1228</v>
      </c>
      <c r="E13" s="80">
        <v>1320.5948371335505</v>
      </c>
      <c r="F13" s="81">
        <v>1000</v>
      </c>
      <c r="G13" s="79" t="s">
        <v>66</v>
      </c>
      <c r="H13" s="82" t="s">
        <v>6</v>
      </c>
      <c r="I13" s="19"/>
    </row>
    <row r="14" spans="1:9">
      <c r="A14" s="21">
        <v>12</v>
      </c>
      <c r="B14" s="195" t="s">
        <v>65</v>
      </c>
      <c r="C14" s="80">
        <v>1404186.23</v>
      </c>
      <c r="D14" s="81">
        <v>560</v>
      </c>
      <c r="E14" s="80">
        <v>2507.4754107142858</v>
      </c>
      <c r="F14" s="81">
        <v>1000</v>
      </c>
      <c r="G14" s="194" t="s">
        <v>55</v>
      </c>
      <c r="H14" s="82" t="s">
        <v>1</v>
      </c>
      <c r="I14" s="19"/>
    </row>
    <row r="15" spans="1:9">
      <c r="A15" s="21">
        <v>13</v>
      </c>
      <c r="B15" s="79" t="s">
        <v>67</v>
      </c>
      <c r="C15" s="80">
        <v>1171610.31</v>
      </c>
      <c r="D15" s="81">
        <v>955</v>
      </c>
      <c r="E15" s="80">
        <v>1226.8170785340315</v>
      </c>
      <c r="F15" s="81">
        <v>1000</v>
      </c>
      <c r="G15" s="79" t="s">
        <v>73</v>
      </c>
      <c r="H15" s="82" t="s">
        <v>0</v>
      </c>
      <c r="I15" s="19"/>
    </row>
    <row r="16" spans="1:9">
      <c r="A16" s="21">
        <v>14</v>
      </c>
      <c r="B16" s="195" t="s">
        <v>68</v>
      </c>
      <c r="C16" s="80">
        <v>1084285.54</v>
      </c>
      <c r="D16" s="81">
        <v>1416</v>
      </c>
      <c r="E16" s="80">
        <v>765.7383757062147</v>
      </c>
      <c r="F16" s="81">
        <v>1000</v>
      </c>
      <c r="G16" s="194" t="s">
        <v>55</v>
      </c>
      <c r="H16" s="82" t="s">
        <v>1</v>
      </c>
      <c r="I16" s="19"/>
    </row>
    <row r="17" spans="1:9">
      <c r="A17" s="21">
        <v>15</v>
      </c>
      <c r="B17" s="195" t="s">
        <v>69</v>
      </c>
      <c r="C17" s="80">
        <v>1036291.08</v>
      </c>
      <c r="D17" s="81">
        <v>397</v>
      </c>
      <c r="E17" s="80">
        <v>2610.3049874055414</v>
      </c>
      <c r="F17" s="81">
        <v>1000</v>
      </c>
      <c r="G17" s="194" t="s">
        <v>55</v>
      </c>
      <c r="H17" s="82" t="s">
        <v>1</v>
      </c>
      <c r="I17" s="19"/>
    </row>
    <row r="18" spans="1:9">
      <c r="A18" s="21">
        <v>16</v>
      </c>
      <c r="B18" s="79" t="s">
        <v>70</v>
      </c>
      <c r="C18" s="80">
        <v>737219.54</v>
      </c>
      <c r="D18" s="81">
        <v>7396</v>
      </c>
      <c r="E18" s="80">
        <v>99.678142239048142</v>
      </c>
      <c r="F18" s="81">
        <v>100</v>
      </c>
      <c r="G18" s="79" t="s">
        <v>74</v>
      </c>
      <c r="H18" s="82" t="s">
        <v>11</v>
      </c>
      <c r="I18" s="19"/>
    </row>
    <row r="19" spans="1:9">
      <c r="A19" s="21">
        <v>17</v>
      </c>
      <c r="B19" s="79" t="s">
        <v>71</v>
      </c>
      <c r="C19" s="80">
        <v>710665.30989999999</v>
      </c>
      <c r="D19" s="81">
        <v>8850</v>
      </c>
      <c r="E19" s="80">
        <v>80.30116496045197</v>
      </c>
      <c r="F19" s="81">
        <v>100</v>
      </c>
      <c r="G19" s="79" t="s">
        <v>75</v>
      </c>
      <c r="H19" s="82" t="s">
        <v>12</v>
      </c>
      <c r="I19" s="19"/>
    </row>
    <row r="20" spans="1:9" ht="15" customHeight="1" thickBot="1">
      <c r="A20" s="168" t="s">
        <v>72</v>
      </c>
      <c r="B20" s="169"/>
      <c r="C20" s="94">
        <f>SUM(C3:C19)</f>
        <v>86981734.290700018</v>
      </c>
      <c r="D20" s="95">
        <f>SUM(D3:D19)</f>
        <v>10481069</v>
      </c>
      <c r="E20" s="54" t="s">
        <v>4</v>
      </c>
      <c r="F20" s="54" t="s">
        <v>4</v>
      </c>
      <c r="G20" s="54" t="s">
        <v>4</v>
      </c>
      <c r="H20" s="54" t="s">
        <v>4</v>
      </c>
    </row>
    <row r="21" spans="1:9" ht="15" customHeight="1">
      <c r="A21" s="171" t="s">
        <v>77</v>
      </c>
      <c r="B21" s="171"/>
      <c r="C21" s="171"/>
      <c r="D21" s="171"/>
      <c r="E21" s="171"/>
      <c r="F21" s="171"/>
      <c r="G21" s="171"/>
      <c r="H21" s="171"/>
    </row>
    <row r="22" spans="1:9" ht="15" customHeight="1" thickBot="1">
      <c r="A22" s="170"/>
      <c r="B22" s="170"/>
      <c r="C22" s="170"/>
      <c r="D22" s="170"/>
      <c r="E22" s="170"/>
      <c r="F22" s="170"/>
      <c r="G22" s="170"/>
      <c r="H22" s="170"/>
    </row>
    <row r="24" spans="1:9">
      <c r="B24" s="20" t="s">
        <v>76</v>
      </c>
      <c r="C24" s="23">
        <f>C20-SUM(C3:C12)</f>
        <v>7765948.469900012</v>
      </c>
      <c r="D24" s="122">
        <f>C24/$C$20</f>
        <v>8.9282520442114682E-2</v>
      </c>
    </row>
    <row r="25" spans="1:9">
      <c r="B25" s="79" t="str">
        <f>B3</f>
        <v>КІNТО-Klasychnyi</v>
      </c>
      <c r="C25" s="80">
        <f>C3</f>
        <v>29925840.079999998</v>
      </c>
      <c r="D25" s="122">
        <f>C25/$C$20</f>
        <v>0.34404740632079617</v>
      </c>
      <c r="H25" s="19"/>
    </row>
    <row r="26" spans="1:9">
      <c r="B26" s="79" t="str">
        <f>B4</f>
        <v>ОТP Fond Aktsii</v>
      </c>
      <c r="C26" s="80">
        <f>C4</f>
        <v>13679670.49</v>
      </c>
      <c r="D26" s="122">
        <f t="shared" ref="D26:D34" si="0">C26/$C$20</f>
        <v>0.15727061091103831</v>
      </c>
      <c r="H26" s="19"/>
    </row>
    <row r="27" spans="1:9">
      <c r="B27" s="79" t="str">
        <f t="shared" ref="B27:C34" si="1">B5</f>
        <v>Sofiivskyi</v>
      </c>
      <c r="C27" s="80">
        <f t="shared" si="1"/>
        <v>7478843.2419999996</v>
      </c>
      <c r="D27" s="122">
        <f t="shared" si="0"/>
        <v>8.5981767355949673E-2</v>
      </c>
      <c r="H27" s="19"/>
    </row>
    <row r="28" spans="1:9">
      <c r="B28" s="79" t="str">
        <f t="shared" si="1"/>
        <v>UNIVER.UA/Myhailo Hrushevskyi: Fond Derzhavnykh Paperiv</v>
      </c>
      <c r="C28" s="80">
        <f t="shared" si="1"/>
        <v>6300557.2599999998</v>
      </c>
      <c r="D28" s="122">
        <f t="shared" si="0"/>
        <v>7.2435406253720191E-2</v>
      </c>
      <c r="H28" s="19"/>
    </row>
    <row r="29" spans="1:9">
      <c r="B29" s="79" t="str">
        <f t="shared" si="1"/>
        <v>KINTO-Ekviti</v>
      </c>
      <c r="C29" s="80">
        <f t="shared" si="1"/>
        <v>5756694.96</v>
      </c>
      <c r="D29" s="122">
        <f t="shared" si="0"/>
        <v>6.6182802710746808E-2</v>
      </c>
      <c r="H29" s="19"/>
    </row>
    <row r="30" spans="1:9">
      <c r="B30" s="79" t="str">
        <f t="shared" si="1"/>
        <v>ОТP Klasychnyi</v>
      </c>
      <c r="C30" s="80">
        <f t="shared" si="1"/>
        <v>3998427.33</v>
      </c>
      <c r="D30" s="122">
        <f t="shared" si="0"/>
        <v>4.5968585963541857E-2</v>
      </c>
      <c r="H30" s="19"/>
    </row>
    <row r="31" spans="1:9">
      <c r="B31" s="79" t="str">
        <f t="shared" si="1"/>
        <v>Altus – Depozyt</v>
      </c>
      <c r="C31" s="80">
        <f t="shared" si="1"/>
        <v>3927745.71</v>
      </c>
      <c r="D31" s="122">
        <f t="shared" si="0"/>
        <v>4.5155982943190752E-2</v>
      </c>
      <c r="H31" s="19"/>
    </row>
    <row r="32" spans="1:9">
      <c r="B32" s="79" t="str">
        <f t="shared" si="1"/>
        <v>Altus – Zbalansovanyi</v>
      </c>
      <c r="C32" s="80">
        <f t="shared" si="1"/>
        <v>3053708.86</v>
      </c>
      <c r="D32" s="122">
        <f t="shared" si="0"/>
        <v>3.5107472676898545E-2</v>
      </c>
      <c r="H32" s="19"/>
    </row>
    <row r="33" spans="2:4">
      <c r="B33" s="79" t="str">
        <f t="shared" si="1"/>
        <v>Аrgentum</v>
      </c>
      <c r="C33" s="80">
        <f t="shared" si="1"/>
        <v>2713454.04</v>
      </c>
      <c r="D33" s="122">
        <f t="shared" si="0"/>
        <v>3.1195676450085672E-2</v>
      </c>
    </row>
    <row r="34" spans="2:4">
      <c r="B34" s="79" t="str">
        <f t="shared" si="1"/>
        <v>KINTO-Kaznacheiskyi</v>
      </c>
      <c r="C34" s="80">
        <f t="shared" si="1"/>
        <v>2380843.8487999998</v>
      </c>
      <c r="D34" s="122">
        <f t="shared" si="0"/>
        <v>2.7371767971917257E-2</v>
      </c>
    </row>
  </sheetData>
  <mergeCells count="4">
    <mergeCell ref="A1:H1"/>
    <mergeCell ref="A20:B20"/>
    <mergeCell ref="A22:H22"/>
    <mergeCell ref="A21:H21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2"/>
  <sheetViews>
    <sheetView zoomScale="80" workbookViewId="0">
      <selection activeCell="N44" sqref="N44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73" t="s">
        <v>78</v>
      </c>
      <c r="B1" s="173"/>
      <c r="C1" s="173"/>
      <c r="D1" s="173"/>
      <c r="E1" s="173"/>
      <c r="F1" s="173"/>
      <c r="G1" s="173"/>
      <c r="H1" s="173"/>
      <c r="I1" s="173"/>
      <c r="J1" s="97"/>
    </row>
    <row r="2" spans="1:11" s="20" customFormat="1" ht="15.75" customHeight="1" thickBot="1">
      <c r="A2" s="174" t="s">
        <v>39</v>
      </c>
      <c r="B2" s="98"/>
      <c r="C2" s="99"/>
      <c r="D2" s="100"/>
      <c r="E2" s="176" t="s">
        <v>82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7" t="s">
        <v>79</v>
      </c>
      <c r="C3" s="198" t="s">
        <v>80</v>
      </c>
      <c r="D3" s="198" t="s">
        <v>81</v>
      </c>
      <c r="E3" s="17" t="s">
        <v>83</v>
      </c>
      <c r="F3" s="17" t="s">
        <v>86</v>
      </c>
      <c r="G3" s="17" t="s">
        <v>84</v>
      </c>
      <c r="H3" s="17" t="s">
        <v>85</v>
      </c>
      <c r="I3" s="17" t="s">
        <v>87</v>
      </c>
      <c r="J3" s="18" t="s">
        <v>88</v>
      </c>
      <c r="K3" s="199" t="s">
        <v>89</v>
      </c>
    </row>
    <row r="4" spans="1:11" s="20" customFormat="1" collapsed="1">
      <c r="A4" s="21">
        <v>1</v>
      </c>
      <c r="B4" s="195" t="s">
        <v>90</v>
      </c>
      <c r="C4" s="142">
        <v>38118</v>
      </c>
      <c r="D4" s="142">
        <v>38182</v>
      </c>
      <c r="E4" s="143">
        <v>1.8684379143157681E-2</v>
      </c>
      <c r="F4" s="143">
        <v>9.6266949917317879E-2</v>
      </c>
      <c r="G4" s="143">
        <v>0.12251251817985498</v>
      </c>
      <c r="H4" s="143">
        <v>0.30722022333351373</v>
      </c>
      <c r="I4" s="143">
        <v>0.12773528806729617</v>
      </c>
      <c r="J4" s="144">
        <v>5.0972351989563913</v>
      </c>
      <c r="K4" s="115">
        <v>0.14003002936417563</v>
      </c>
    </row>
    <row r="5" spans="1:11" s="20" customFormat="1" collapsed="1">
      <c r="A5" s="21">
        <v>2</v>
      </c>
      <c r="B5" s="141" t="s">
        <v>58</v>
      </c>
      <c r="C5" s="142">
        <v>38828</v>
      </c>
      <c r="D5" s="142">
        <v>39028</v>
      </c>
      <c r="E5" s="143">
        <v>6.4540022819905563E-3</v>
      </c>
      <c r="F5" s="143">
        <v>1.5725319506409541E-2</v>
      </c>
      <c r="G5" s="143">
        <v>4.0541317074717975E-2</v>
      </c>
      <c r="H5" s="143">
        <v>9.244781744711994E-2</v>
      </c>
      <c r="I5" s="143">
        <v>2.2437922207338756E-2</v>
      </c>
      <c r="J5" s="144">
        <v>3.3686822031475039</v>
      </c>
      <c r="K5" s="116">
        <v>0.13709208128350969</v>
      </c>
    </row>
    <row r="6" spans="1:11" s="20" customFormat="1" collapsed="1">
      <c r="A6" s="21">
        <v>3</v>
      </c>
      <c r="B6" s="141" t="s">
        <v>65</v>
      </c>
      <c r="C6" s="142">
        <v>38919</v>
      </c>
      <c r="D6" s="142">
        <v>39092</v>
      </c>
      <c r="E6" s="143">
        <v>6.340025834833618E-3</v>
      </c>
      <c r="F6" s="143">
        <v>7.1570255549422424E-3</v>
      </c>
      <c r="G6" s="143">
        <v>8.0582671352181334E-2</v>
      </c>
      <c r="H6" s="143">
        <v>0.28976561121889022</v>
      </c>
      <c r="I6" s="143">
        <v>6.274784135915179E-2</v>
      </c>
      <c r="J6" s="144">
        <v>1.5074754107142803</v>
      </c>
      <c r="K6" s="116">
        <v>8.47418539128304E-2</v>
      </c>
    </row>
    <row r="7" spans="1:11" s="20" customFormat="1" collapsed="1">
      <c r="A7" s="21">
        <v>4</v>
      </c>
      <c r="B7" s="141" t="s">
        <v>68</v>
      </c>
      <c r="C7" s="142">
        <v>38919</v>
      </c>
      <c r="D7" s="142">
        <v>39092</v>
      </c>
      <c r="E7" s="143">
        <v>2.0135387121710702E-2</v>
      </c>
      <c r="F7" s="143">
        <v>2.2970039390781904E-2</v>
      </c>
      <c r="G7" s="143">
        <v>0.13987104874087497</v>
      </c>
      <c r="H7" s="143">
        <v>0.36298996401632477</v>
      </c>
      <c r="I7" s="143">
        <v>9.9228641255385774E-2</v>
      </c>
      <c r="J7" s="144">
        <v>-0.23426162429377329</v>
      </c>
      <c r="K7" s="116">
        <v>-2.3341188003939695E-2</v>
      </c>
    </row>
    <row r="8" spans="1:11" s="20" customFormat="1" collapsed="1">
      <c r="A8" s="21">
        <v>5</v>
      </c>
      <c r="B8" s="141" t="s">
        <v>71</v>
      </c>
      <c r="C8" s="142">
        <v>38968</v>
      </c>
      <c r="D8" s="142">
        <v>39140</v>
      </c>
      <c r="E8" s="143">
        <v>-1.3356365052533681E-3</v>
      </c>
      <c r="F8" s="143">
        <v>-5.6776659875282798E-3</v>
      </c>
      <c r="G8" s="143">
        <v>-7.968798978219227E-3</v>
      </c>
      <c r="H8" s="143">
        <v>-2.6732286769100444E-2</v>
      </c>
      <c r="I8" s="143">
        <v>-5.9280048612372349E-3</v>
      </c>
      <c r="J8" s="144">
        <v>-0.19698835039547735</v>
      </c>
      <c r="K8" s="116">
        <v>-1.9449264931325372E-2</v>
      </c>
    </row>
    <row r="9" spans="1:11" s="20" customFormat="1" collapsed="1">
      <c r="A9" s="21">
        <v>6</v>
      </c>
      <c r="B9" s="141" t="s">
        <v>56</v>
      </c>
      <c r="C9" s="142">
        <v>39413</v>
      </c>
      <c r="D9" s="142">
        <v>39589</v>
      </c>
      <c r="E9" s="143">
        <v>1.0032645153552844E-2</v>
      </c>
      <c r="F9" s="143">
        <v>2.7644795264971656E-2</v>
      </c>
      <c r="G9" s="143" t="s">
        <v>95</v>
      </c>
      <c r="H9" s="143">
        <v>0.13834389645759493</v>
      </c>
      <c r="I9" s="143">
        <v>3.8644242144994179E-2</v>
      </c>
      <c r="J9" s="144">
        <v>2.0971551742836585</v>
      </c>
      <c r="K9" s="116">
        <v>0.12045395478655996</v>
      </c>
    </row>
    <row r="10" spans="1:11" s="20" customFormat="1" collapsed="1">
      <c r="A10" s="21">
        <v>7</v>
      </c>
      <c r="B10" s="141" t="s">
        <v>67</v>
      </c>
      <c r="C10" s="142">
        <v>39429</v>
      </c>
      <c r="D10" s="142">
        <v>39618</v>
      </c>
      <c r="E10" s="143">
        <v>2.9634014027651423E-2</v>
      </c>
      <c r="F10" s="143">
        <v>6.0120893979160206E-2</v>
      </c>
      <c r="G10" s="143">
        <v>0.1385242488371381</v>
      </c>
      <c r="H10" s="143">
        <v>0.12797881482642715</v>
      </c>
      <c r="I10" s="143">
        <v>9.6911256718650529E-2</v>
      </c>
      <c r="J10" s="144">
        <v>0.22681707853404509</v>
      </c>
      <c r="K10" s="116">
        <v>2.0948387790181933E-2</v>
      </c>
    </row>
    <row r="11" spans="1:11" s="20" customFormat="1" collapsed="1">
      <c r="A11" s="21">
        <v>8</v>
      </c>
      <c r="B11" s="141" t="s">
        <v>70</v>
      </c>
      <c r="C11" s="142">
        <v>39560</v>
      </c>
      <c r="D11" s="142">
        <v>39770</v>
      </c>
      <c r="E11" s="143">
        <v>-0.11719701338853961</v>
      </c>
      <c r="F11" s="143">
        <v>-0.10727092212662348</v>
      </c>
      <c r="G11" s="143">
        <v>-2.1860544677096194E-2</v>
      </c>
      <c r="H11" s="143">
        <v>0.18936474342882792</v>
      </c>
      <c r="I11" s="143">
        <v>-5.5811655846071284E-2</v>
      </c>
      <c r="J11" s="144">
        <v>-3.2185776095140506E-3</v>
      </c>
      <c r="K11" s="116">
        <v>-3.4130392867270931E-4</v>
      </c>
    </row>
    <row r="12" spans="1:11" s="20" customFormat="1" collapsed="1">
      <c r="A12" s="21">
        <v>9</v>
      </c>
      <c r="B12" s="141" t="s">
        <v>51</v>
      </c>
      <c r="C12" s="142">
        <v>39884</v>
      </c>
      <c r="D12" s="142">
        <v>40001</v>
      </c>
      <c r="E12" s="143">
        <v>2.9313315950589836E-2</v>
      </c>
      <c r="F12" s="143">
        <v>0.14675756232699544</v>
      </c>
      <c r="G12" s="143">
        <v>0.22415377209508103</v>
      </c>
      <c r="H12" s="143">
        <v>0.45621520082607203</v>
      </c>
      <c r="I12" s="143">
        <v>0.21188546002171882</v>
      </c>
      <c r="J12" s="144">
        <v>0.2744509541729665</v>
      </c>
      <c r="K12" s="116">
        <v>2.7906591245026924E-2</v>
      </c>
    </row>
    <row r="13" spans="1:11" s="20" customFormat="1" collapsed="1">
      <c r="A13" s="21">
        <v>10</v>
      </c>
      <c r="B13" s="141" t="s">
        <v>61</v>
      </c>
      <c r="C13" s="142">
        <v>40031</v>
      </c>
      <c r="D13" s="142">
        <v>40129</v>
      </c>
      <c r="E13" s="143">
        <v>8.6682420047500708E-2</v>
      </c>
      <c r="F13" s="143" t="s">
        <v>95</v>
      </c>
      <c r="G13" s="143" t="s">
        <v>95</v>
      </c>
      <c r="H13" s="143">
        <v>0.89206235254630317</v>
      </c>
      <c r="I13" s="143">
        <v>0.30407969559103165</v>
      </c>
      <c r="J13" s="144">
        <v>-0.30495542008196919</v>
      </c>
      <c r="K13" s="116">
        <v>-4.2087195856568838E-2</v>
      </c>
    </row>
    <row r="14" spans="1:11" s="20" customFormat="1">
      <c r="A14" s="21">
        <v>11</v>
      </c>
      <c r="B14" s="141" t="s">
        <v>48</v>
      </c>
      <c r="C14" s="142">
        <v>40253</v>
      </c>
      <c r="D14" s="142">
        <v>40366</v>
      </c>
      <c r="E14" s="143">
        <v>4.792921935230976E-2</v>
      </c>
      <c r="F14" s="143">
        <v>4.8604346127212095E-2</v>
      </c>
      <c r="G14" s="143">
        <v>0.13744544378313472</v>
      </c>
      <c r="H14" s="143">
        <v>0.36668457726217185</v>
      </c>
      <c r="I14" s="143">
        <v>0.10371914325140175</v>
      </c>
      <c r="J14" s="144">
        <v>0.32197960874645992</v>
      </c>
      <c r="K14" s="116">
        <v>3.6381925424034733E-2</v>
      </c>
    </row>
    <row r="15" spans="1:11" s="20" customFormat="1">
      <c r="A15" s="21">
        <v>12</v>
      </c>
      <c r="B15" s="141" t="s">
        <v>49</v>
      </c>
      <c r="C15" s="142">
        <v>40114</v>
      </c>
      <c r="D15" s="142">
        <v>40401</v>
      </c>
      <c r="E15" s="143">
        <v>9.3867451796034285E-2</v>
      </c>
      <c r="F15" s="143">
        <v>0.10069099915994917</v>
      </c>
      <c r="G15" s="143">
        <v>0.23471348463044683</v>
      </c>
      <c r="H15" s="143">
        <v>0.60093733840006491</v>
      </c>
      <c r="I15" s="143">
        <v>0.16020877816241752</v>
      </c>
      <c r="J15" s="144">
        <v>1.0506836418974292</v>
      </c>
      <c r="K15" s="116">
        <v>9.7557309723446339E-2</v>
      </c>
    </row>
    <row r="16" spans="1:11" s="20" customFormat="1">
      <c r="A16" s="21">
        <v>13</v>
      </c>
      <c r="B16" s="141" t="s">
        <v>57</v>
      </c>
      <c r="C16" s="142">
        <v>40226</v>
      </c>
      <c r="D16" s="142">
        <v>40430</v>
      </c>
      <c r="E16" s="143">
        <v>3.1412229106839717E-3</v>
      </c>
      <c r="F16" s="143">
        <v>-5.6739252236037707E-5</v>
      </c>
      <c r="G16" s="143">
        <v>2.9145867266005432E-2</v>
      </c>
      <c r="H16" s="143">
        <v>8.3328485207272207E-2</v>
      </c>
      <c r="I16" s="143">
        <v>4.7137375394463721E-3</v>
      </c>
      <c r="J16" s="144">
        <v>2.1271860748408105</v>
      </c>
      <c r="K16" s="116">
        <v>0.16104193013236956</v>
      </c>
    </row>
    <row r="17" spans="1:12" s="20" customFormat="1" collapsed="1">
      <c r="A17" s="21">
        <v>14</v>
      </c>
      <c r="B17" s="67" t="s">
        <v>69</v>
      </c>
      <c r="C17" s="142">
        <v>40427</v>
      </c>
      <c r="D17" s="142">
        <v>40543</v>
      </c>
      <c r="E17" s="143">
        <v>1.1566737462879617E-2</v>
      </c>
      <c r="F17" s="143">
        <v>4.936164540290422E-2</v>
      </c>
      <c r="G17" s="143">
        <v>8.2984314720187413E-2</v>
      </c>
      <c r="H17" s="143">
        <v>0.13990832077952176</v>
      </c>
      <c r="I17" s="143">
        <v>6.1663801508465621E-2</v>
      </c>
      <c r="J17" s="144">
        <v>1.6103049874054722</v>
      </c>
      <c r="K17" s="116">
        <v>0.13993004439489853</v>
      </c>
    </row>
    <row r="18" spans="1:12" s="20" customFormat="1" collapsed="1">
      <c r="A18" s="21">
        <v>15</v>
      </c>
      <c r="B18" s="200" t="s">
        <v>64</v>
      </c>
      <c r="C18" s="142">
        <v>40444</v>
      </c>
      <c r="D18" s="142">
        <v>40638</v>
      </c>
      <c r="E18" s="143">
        <v>-2.4927793275343335E-3</v>
      </c>
      <c r="F18" s="143">
        <v>-5.5441559450898792E-2</v>
      </c>
      <c r="G18" s="143">
        <v>7.265199010254797E-3</v>
      </c>
      <c r="H18" s="143">
        <v>3.8690706492847005E-2</v>
      </c>
      <c r="I18" s="143">
        <v>-3.9539478785929005E-2</v>
      </c>
      <c r="J18" s="144">
        <v>0.32059483713354453</v>
      </c>
      <c r="K18" s="116">
        <v>4.0141072548721235E-2</v>
      </c>
    </row>
    <row r="19" spans="1:12" s="20" customFormat="1" collapsed="1">
      <c r="A19" s="21">
        <v>16</v>
      </c>
      <c r="B19" s="67" t="s">
        <v>91</v>
      </c>
      <c r="C19" s="142">
        <v>40427</v>
      </c>
      <c r="D19" s="142">
        <v>40708</v>
      </c>
      <c r="E19" s="143">
        <v>4.2880574457451193E-3</v>
      </c>
      <c r="F19" s="143">
        <v>2.5573198913564132E-2</v>
      </c>
      <c r="G19" s="143">
        <v>5.5511554524536599E-2</v>
      </c>
      <c r="H19" s="143">
        <v>0.10680378762436971</v>
      </c>
      <c r="I19" s="143">
        <v>3.5522795148192232E-2</v>
      </c>
      <c r="J19" s="144">
        <v>1.9974106850619</v>
      </c>
      <c r="K19" s="116">
        <v>0.17315466980656624</v>
      </c>
    </row>
    <row r="20" spans="1:12" s="20" customFormat="1" collapsed="1">
      <c r="A20" s="21">
        <v>17</v>
      </c>
      <c r="B20" s="67" t="s">
        <v>92</v>
      </c>
      <c r="C20" s="142">
        <v>41026</v>
      </c>
      <c r="D20" s="142">
        <v>41242</v>
      </c>
      <c r="E20" s="143">
        <v>1.7592269540954941E-2</v>
      </c>
      <c r="F20" s="143">
        <v>0.10192086709547721</v>
      </c>
      <c r="G20" s="143">
        <v>0.27404601653307625</v>
      </c>
      <c r="H20" s="143">
        <v>0.39483143240948881</v>
      </c>
      <c r="I20" s="143">
        <v>0.13606552235671487</v>
      </c>
      <c r="J20" s="144">
        <v>1.2114470079881392</v>
      </c>
      <c r="K20" s="116">
        <v>0.15797641610339119</v>
      </c>
    </row>
    <row r="21" spans="1:12" s="20" customFormat="1" ht="15.75" thickBot="1">
      <c r="A21" s="140"/>
      <c r="B21" s="145" t="s">
        <v>93</v>
      </c>
      <c r="C21" s="146" t="s">
        <v>4</v>
      </c>
      <c r="D21" s="146" t="s">
        <v>4</v>
      </c>
      <c r="E21" s="147">
        <f>AVERAGE(E4:E20)</f>
        <v>1.5566806991074574E-2</v>
      </c>
      <c r="F21" s="147">
        <f>AVERAGE(F4:F20)</f>
        <v>3.3396672238899944E-2</v>
      </c>
      <c r="G21" s="147">
        <f>AVERAGE(G4:G20)</f>
        <v>0.10249787420614501</v>
      </c>
      <c r="H21" s="147">
        <f>AVERAGE(H4:H20)</f>
        <v>0.26828476385339473</v>
      </c>
      <c r="I21" s="147">
        <f>AVERAGE(I4:I20)</f>
        <v>8.0252057990527578E-2</v>
      </c>
      <c r="J21" s="146" t="s">
        <v>4</v>
      </c>
      <c r="K21" s="146" t="s">
        <v>4</v>
      </c>
      <c r="L21" s="148"/>
    </row>
    <row r="22" spans="1:12" s="20" customFormat="1">
      <c r="A22" s="177" t="s">
        <v>94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12" s="20" customFormat="1" ht="15" collapsed="1" thickBot="1">
      <c r="A23" s="172"/>
      <c r="B23" s="172"/>
      <c r="C23" s="172"/>
      <c r="D23" s="172"/>
      <c r="E23" s="172"/>
      <c r="F23" s="172"/>
      <c r="G23" s="172"/>
      <c r="H23" s="172"/>
      <c r="I23" s="159"/>
      <c r="J23" s="159"/>
      <c r="K23" s="159"/>
    </row>
    <row r="24" spans="1:12" s="20" customFormat="1" collapsed="1">
      <c r="E24" s="103"/>
      <c r="J24" s="19"/>
    </row>
    <row r="25" spans="1:12" s="20" customFormat="1" collapsed="1">
      <c r="E25" s="104"/>
      <c r="J25" s="19"/>
    </row>
    <row r="26" spans="1:12" s="20" customFormat="1">
      <c r="E26" s="103"/>
      <c r="F26" s="103"/>
      <c r="J26" s="19"/>
    </row>
    <row r="27" spans="1:12" s="20" customFormat="1" collapsed="1">
      <c r="E27" s="104"/>
      <c r="I27" s="104"/>
      <c r="J27" s="19"/>
    </row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/>
    <row r="42" spans="3:8" s="20" customFormat="1"/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</sheetData>
  <mergeCells count="5">
    <mergeCell ref="A23:H23"/>
    <mergeCell ref="A1:I1"/>
    <mergeCell ref="A2:A3"/>
    <mergeCell ref="E2:K2"/>
    <mergeCell ref="A22:K22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zoomScale="85" workbookViewId="0">
      <selection activeCell="I69" sqref="I69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9" t="s">
        <v>96</v>
      </c>
      <c r="B1" s="179"/>
      <c r="C1" s="179"/>
      <c r="D1" s="179"/>
      <c r="E1" s="179"/>
      <c r="F1" s="179"/>
      <c r="G1" s="179"/>
    </row>
    <row r="2" spans="1:8" ht="15.75" customHeight="1" thickBot="1">
      <c r="A2" s="201" t="s">
        <v>97</v>
      </c>
      <c r="B2" s="86"/>
      <c r="C2" s="180" t="s">
        <v>98</v>
      </c>
      <c r="D2" s="181"/>
      <c r="E2" s="180" t="s">
        <v>99</v>
      </c>
      <c r="F2" s="181"/>
      <c r="G2" s="87"/>
    </row>
    <row r="3" spans="1:8" ht="45.75" thickBot="1">
      <c r="A3" s="202"/>
      <c r="B3" s="203" t="s">
        <v>79</v>
      </c>
      <c r="C3" s="41" t="s">
        <v>100</v>
      </c>
      <c r="D3" s="34" t="s">
        <v>101</v>
      </c>
      <c r="E3" s="34" t="s">
        <v>102</v>
      </c>
      <c r="F3" s="34" t="s">
        <v>101</v>
      </c>
      <c r="G3" s="204" t="s">
        <v>103</v>
      </c>
    </row>
    <row r="4" spans="1:8" ht="15" customHeight="1">
      <c r="A4" s="21">
        <v>1</v>
      </c>
      <c r="B4" s="36" t="s">
        <v>48</v>
      </c>
      <c r="C4" s="37">
        <v>1945.6139100000003</v>
      </c>
      <c r="D4" s="92">
        <v>0.16580914679721104</v>
      </c>
      <c r="E4" s="38">
        <v>1046317</v>
      </c>
      <c r="F4" s="92">
        <v>0.11248844413152172</v>
      </c>
      <c r="G4" s="39">
        <v>1374.7655596661207</v>
      </c>
      <c r="H4" s="51"/>
    </row>
    <row r="5" spans="1:8" ht="14.25" customHeight="1">
      <c r="A5" s="21">
        <v>2</v>
      </c>
      <c r="B5" s="131" t="s">
        <v>64</v>
      </c>
      <c r="C5" s="37">
        <v>320.30165999999991</v>
      </c>
      <c r="D5" s="92">
        <v>0.24612295725919872</v>
      </c>
      <c r="E5" s="38">
        <v>245</v>
      </c>
      <c r="F5" s="92">
        <v>0.24923702950152593</v>
      </c>
      <c r="G5" s="39">
        <v>320.18125046573584</v>
      </c>
      <c r="H5" s="51"/>
    </row>
    <row r="6" spans="1:8">
      <c r="A6" s="21">
        <v>3</v>
      </c>
      <c r="B6" s="205" t="s">
        <v>51</v>
      </c>
      <c r="C6" s="37">
        <v>213.46838999999969</v>
      </c>
      <c r="D6" s="92">
        <v>3.8509771755549885E-2</v>
      </c>
      <c r="E6" s="38">
        <v>40</v>
      </c>
      <c r="F6" s="92">
        <v>8.9345543890998434E-3</v>
      </c>
      <c r="G6" s="39">
        <v>49.395857055914249</v>
      </c>
    </row>
    <row r="7" spans="1:8">
      <c r="A7" s="21">
        <v>4</v>
      </c>
      <c r="B7" s="36" t="s">
        <v>104</v>
      </c>
      <c r="C7" s="37">
        <v>85.712209999999956</v>
      </c>
      <c r="D7" s="92">
        <v>2.1906069665506331E-2</v>
      </c>
      <c r="E7" s="38">
        <v>15</v>
      </c>
      <c r="F7" s="92">
        <v>1.1755485893416929E-2</v>
      </c>
      <c r="G7" s="39">
        <v>46.353267672414148</v>
      </c>
    </row>
    <row r="8" spans="1:8">
      <c r="A8" s="21">
        <v>5</v>
      </c>
      <c r="B8" s="131" t="s">
        <v>62</v>
      </c>
      <c r="C8" s="37">
        <v>84.841968799999918</v>
      </c>
      <c r="D8" s="92">
        <v>3.6952046746581896E-2</v>
      </c>
      <c r="E8" s="38">
        <v>201</v>
      </c>
      <c r="F8" s="92">
        <v>1.902508282063417E-2</v>
      </c>
      <c r="G8" s="39">
        <v>43.551424154283069</v>
      </c>
    </row>
    <row r="9" spans="1:8" ht="15">
      <c r="A9" s="21">
        <v>6</v>
      </c>
      <c r="B9" s="206" t="s">
        <v>105</v>
      </c>
      <c r="C9" s="37">
        <v>29.912649999999907</v>
      </c>
      <c r="D9" s="92">
        <v>2.9723063519952336E-2</v>
      </c>
      <c r="E9" s="38">
        <v>7</v>
      </c>
      <c r="F9" s="92">
        <v>1.7948717948717947E-2</v>
      </c>
      <c r="G9" s="39">
        <v>17.980649363280548</v>
      </c>
    </row>
    <row r="10" spans="1:8">
      <c r="A10" s="21">
        <v>7</v>
      </c>
      <c r="B10" s="36" t="s">
        <v>91</v>
      </c>
      <c r="C10" s="37">
        <v>44.809469999999735</v>
      </c>
      <c r="D10" s="92">
        <v>7.1629278391991775E-3</v>
      </c>
      <c r="E10" s="38">
        <v>6</v>
      </c>
      <c r="F10" s="92">
        <v>2.8625954198473282E-3</v>
      </c>
      <c r="G10" s="39">
        <v>17.899867900763475</v>
      </c>
      <c r="H10" s="51"/>
    </row>
    <row r="11" spans="1:8">
      <c r="A11" s="21">
        <v>8</v>
      </c>
      <c r="B11" s="131" t="s">
        <v>49</v>
      </c>
      <c r="C11" s="37">
        <v>654.90086739999981</v>
      </c>
      <c r="D11" s="92">
        <v>9.597104304949354E-2</v>
      </c>
      <c r="E11" s="38">
        <v>7</v>
      </c>
      <c r="F11" s="92">
        <v>1.9230769230769232E-3</v>
      </c>
      <c r="G11" s="39">
        <v>13.602541999999952</v>
      </c>
    </row>
    <row r="12" spans="1:8">
      <c r="A12" s="21">
        <v>9</v>
      </c>
      <c r="B12" s="207" t="s">
        <v>106</v>
      </c>
      <c r="C12" s="37">
        <v>33.72025</v>
      </c>
      <c r="D12" s="92">
        <v>2.9634014027682076E-2</v>
      </c>
      <c r="E12" s="38">
        <v>0</v>
      </c>
      <c r="F12" s="92">
        <v>0</v>
      </c>
      <c r="G12" s="39">
        <v>0</v>
      </c>
    </row>
    <row r="13" spans="1:8">
      <c r="A13" s="21">
        <v>10</v>
      </c>
      <c r="B13" s="131" t="s">
        <v>68</v>
      </c>
      <c r="C13" s="37">
        <v>21.401580000000074</v>
      </c>
      <c r="D13" s="92">
        <v>2.0135387121657265E-2</v>
      </c>
      <c r="E13" s="38">
        <v>0</v>
      </c>
      <c r="F13" s="92">
        <v>0</v>
      </c>
      <c r="G13" s="39">
        <v>0</v>
      </c>
    </row>
    <row r="14" spans="1:8">
      <c r="A14" s="21">
        <v>11</v>
      </c>
      <c r="B14" s="208" t="s">
        <v>58</v>
      </c>
      <c r="C14" s="37">
        <v>19.582259999999778</v>
      </c>
      <c r="D14" s="92">
        <v>6.4540022819086643E-3</v>
      </c>
      <c r="E14" s="38">
        <v>0</v>
      </c>
      <c r="F14" s="92">
        <v>0</v>
      </c>
      <c r="G14" s="39">
        <v>0</v>
      </c>
    </row>
    <row r="15" spans="1:8">
      <c r="A15" s="21">
        <v>12</v>
      </c>
      <c r="B15" s="36" t="s">
        <v>57</v>
      </c>
      <c r="C15" s="37">
        <v>12.299290000000038</v>
      </c>
      <c r="D15" s="92">
        <v>3.141222910668776E-3</v>
      </c>
      <c r="E15" s="38">
        <v>0</v>
      </c>
      <c r="F15" s="92">
        <v>0</v>
      </c>
      <c r="G15" s="39">
        <v>0</v>
      </c>
    </row>
    <row r="16" spans="1:8">
      <c r="A16" s="21">
        <v>13</v>
      </c>
      <c r="B16" s="195" t="s">
        <v>65</v>
      </c>
      <c r="C16" s="37">
        <v>8.8464899999999904</v>
      </c>
      <c r="D16" s="92">
        <v>6.3400258348550948E-3</v>
      </c>
      <c r="E16" s="38">
        <v>0</v>
      </c>
      <c r="F16" s="92">
        <v>0</v>
      </c>
      <c r="G16" s="39">
        <v>0</v>
      </c>
    </row>
    <row r="17" spans="1:8">
      <c r="A17" s="21">
        <v>14</v>
      </c>
      <c r="B17" s="36" t="s">
        <v>71</v>
      </c>
      <c r="C17" s="37">
        <v>-0.95045999999996278</v>
      </c>
      <c r="D17" s="92">
        <v>-1.3356365052639664E-3</v>
      </c>
      <c r="E17" s="38">
        <v>0</v>
      </c>
      <c r="F17" s="92">
        <v>0</v>
      </c>
      <c r="G17" s="39">
        <v>0</v>
      </c>
    </row>
    <row r="18" spans="1:8">
      <c r="A18" s="21">
        <v>15</v>
      </c>
      <c r="B18" s="36" t="s">
        <v>70</v>
      </c>
      <c r="C18" s="37">
        <v>-97.87</v>
      </c>
      <c r="D18" s="92">
        <v>-0.11719701338852836</v>
      </c>
      <c r="E18" s="38">
        <v>0</v>
      </c>
      <c r="F18" s="92">
        <v>0</v>
      </c>
      <c r="G18" s="39">
        <v>0</v>
      </c>
    </row>
    <row r="19" spans="1:8" ht="13.5" customHeight="1">
      <c r="A19" s="21">
        <v>16</v>
      </c>
      <c r="B19" s="36" t="s">
        <v>61</v>
      </c>
      <c r="C19" s="37">
        <v>209.79478000000023</v>
      </c>
      <c r="D19" s="92">
        <v>8.379526054196379E-2</v>
      </c>
      <c r="E19" s="38">
        <v>-104</v>
      </c>
      <c r="F19" s="92">
        <v>-2.6568567341099529E-3</v>
      </c>
      <c r="G19" s="39">
        <v>-7.311235894134553</v>
      </c>
    </row>
    <row r="20" spans="1:8">
      <c r="A20" s="21">
        <v>17</v>
      </c>
      <c r="B20" s="131" t="s">
        <v>107</v>
      </c>
      <c r="C20" s="37">
        <v>541.70758999999987</v>
      </c>
      <c r="D20" s="92">
        <v>1.8435378011733158E-2</v>
      </c>
      <c r="E20" s="38">
        <v>-12</v>
      </c>
      <c r="F20" s="92">
        <v>-2.4443403336524554E-4</v>
      </c>
      <c r="G20" s="39">
        <v>-7.3202547243937302</v>
      </c>
    </row>
    <row r="21" spans="1:8" ht="15.75" thickBot="1">
      <c r="A21" s="85"/>
      <c r="B21" s="88" t="s">
        <v>72</v>
      </c>
      <c r="C21" s="89">
        <v>4128.0929061999987</v>
      </c>
      <c r="D21" s="93">
        <v>4.9823916453384375E-2</v>
      </c>
      <c r="E21" s="90">
        <v>1046722</v>
      </c>
      <c r="F21" s="93">
        <v>0.11094800731836554</v>
      </c>
      <c r="G21" s="91">
        <v>1869.0989276599837</v>
      </c>
      <c r="H21" s="51"/>
    </row>
    <row r="22" spans="1:8" ht="15" customHeight="1" thickBot="1">
      <c r="A22" s="178"/>
      <c r="B22" s="178"/>
      <c r="C22" s="178"/>
      <c r="D22" s="178"/>
      <c r="E22" s="178"/>
      <c r="F22" s="178"/>
      <c r="G22" s="178"/>
      <c r="H22" s="158"/>
    </row>
    <row r="41" spans="2:5" ht="15">
      <c r="B41" s="57"/>
      <c r="C41" s="58"/>
      <c r="D41" s="59"/>
      <c r="E41" s="60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.75" thickBot="1">
      <c r="B47" s="75"/>
      <c r="C47" s="75"/>
      <c r="D47" s="75"/>
      <c r="E47" s="75"/>
    </row>
    <row r="50" spans="2:6" ht="14.25" customHeight="1"/>
    <row r="51" spans="2:6">
      <c r="F51" s="51"/>
    </row>
    <row r="53" spans="2:6">
      <c r="F53"/>
    </row>
    <row r="54" spans="2:6">
      <c r="F54"/>
    </row>
    <row r="55" spans="2:6" ht="30.75" thickBot="1">
      <c r="B55" s="41" t="s">
        <v>79</v>
      </c>
      <c r="C55" s="34" t="s">
        <v>108</v>
      </c>
      <c r="D55" s="34" t="s">
        <v>109</v>
      </c>
      <c r="E55" s="35" t="s">
        <v>110</v>
      </c>
      <c r="F55"/>
    </row>
    <row r="56" spans="2:6">
      <c r="B56" s="36" t="str">
        <f t="shared" ref="B56:D60" si="0">B4</f>
        <v>ОТP Fond Aktsii</v>
      </c>
      <c r="C56" s="37">
        <f t="shared" si="0"/>
        <v>1945.6139100000003</v>
      </c>
      <c r="D56" s="92">
        <f t="shared" si="0"/>
        <v>0.16580914679721104</v>
      </c>
      <c r="E56" s="39">
        <f>G4</f>
        <v>1374.7655596661207</v>
      </c>
    </row>
    <row r="57" spans="2:6">
      <c r="B57" s="36" t="str">
        <f t="shared" si="0"/>
        <v>VSI</v>
      </c>
      <c r="C57" s="37">
        <f t="shared" si="0"/>
        <v>320.30165999999991</v>
      </c>
      <c r="D57" s="92">
        <f t="shared" si="0"/>
        <v>0.24612295725919872</v>
      </c>
      <c r="E57" s="39">
        <f>G5</f>
        <v>320.18125046573584</v>
      </c>
    </row>
    <row r="58" spans="2:6">
      <c r="B58" s="36" t="str">
        <f t="shared" si="0"/>
        <v>KINTO-Ekviti</v>
      </c>
      <c r="C58" s="37">
        <f t="shared" si="0"/>
        <v>213.46838999999969</v>
      </c>
      <c r="D58" s="92">
        <f t="shared" si="0"/>
        <v>3.8509771755549885E-2</v>
      </c>
      <c r="E58" s="39">
        <f>G6</f>
        <v>49.395857055914249</v>
      </c>
    </row>
    <row r="59" spans="2:6">
      <c r="B59" s="36" t="str">
        <f t="shared" si="0"/>
        <v>ОТP - Кlasychnyi</v>
      </c>
      <c r="C59" s="37">
        <f t="shared" si="0"/>
        <v>85.712209999999956</v>
      </c>
      <c r="D59" s="92">
        <f t="shared" si="0"/>
        <v>2.1906069665506331E-2</v>
      </c>
      <c r="E59" s="39">
        <f>G7</f>
        <v>46.353267672414148</v>
      </c>
    </row>
    <row r="60" spans="2:6">
      <c r="B60" s="118" t="str">
        <f t="shared" si="0"/>
        <v>KINTO-Kaznacheiskyi</v>
      </c>
      <c r="C60" s="119">
        <f t="shared" si="0"/>
        <v>84.841968799999918</v>
      </c>
      <c r="D60" s="120">
        <f t="shared" si="0"/>
        <v>3.6952046746581896E-2</v>
      </c>
      <c r="E60" s="121">
        <f>G8</f>
        <v>43.551424154283069</v>
      </c>
    </row>
    <row r="61" spans="2:6">
      <c r="B61" s="117" t="str">
        <f t="shared" ref="B61:D64" si="1">B16</f>
        <v>UNIVER.UA/Volodymyr Velykyi: Fond Zbalansovanyi</v>
      </c>
      <c r="C61" s="37">
        <f t="shared" si="1"/>
        <v>8.8464899999999904</v>
      </c>
      <c r="D61" s="92">
        <f t="shared" si="1"/>
        <v>6.3400258348550948E-3</v>
      </c>
      <c r="E61" s="39">
        <f>G16</f>
        <v>0</v>
      </c>
    </row>
    <row r="62" spans="2:6">
      <c r="B62" s="117" t="str">
        <f t="shared" si="1"/>
        <v>Bonum Optimum</v>
      </c>
      <c r="C62" s="37">
        <f t="shared" si="1"/>
        <v>-0.95045999999996278</v>
      </c>
      <c r="D62" s="92">
        <f t="shared" si="1"/>
        <v>-1.3356365052639664E-3</v>
      </c>
      <c r="E62" s="39">
        <f>G17</f>
        <v>0</v>
      </c>
    </row>
    <row r="63" spans="2:6">
      <c r="B63" s="117" t="str">
        <f t="shared" si="1"/>
        <v>Nadbannia</v>
      </c>
      <c r="C63" s="37">
        <f t="shared" si="1"/>
        <v>-97.87</v>
      </c>
      <c r="D63" s="92">
        <f t="shared" si="1"/>
        <v>-0.11719701338852836</v>
      </c>
      <c r="E63" s="39">
        <f>G18</f>
        <v>0</v>
      </c>
    </row>
    <row r="64" spans="2:6">
      <c r="B64" s="117" t="str">
        <f t="shared" si="1"/>
        <v>Аrgentum</v>
      </c>
      <c r="C64" s="37">
        <f t="shared" si="1"/>
        <v>209.79478000000023</v>
      </c>
      <c r="D64" s="92">
        <f t="shared" si="1"/>
        <v>8.379526054196379E-2</v>
      </c>
      <c r="E64" s="39">
        <f>G19</f>
        <v>-7.311235894134553</v>
      </c>
    </row>
    <row r="65" spans="2:5">
      <c r="B65" s="117" t="str">
        <f>B20</f>
        <v>KINTO- Кlasychnyi</v>
      </c>
      <c r="C65" s="37">
        <f>C20</f>
        <v>541.70758999999987</v>
      </c>
      <c r="D65" s="92">
        <f>D20</f>
        <v>1.8435378011733158E-2</v>
      </c>
      <c r="E65" s="39">
        <f>G20</f>
        <v>-7.3202547243937302</v>
      </c>
    </row>
    <row r="66" spans="2:5">
      <c r="B66" s="128" t="s">
        <v>76</v>
      </c>
      <c r="C66" s="129">
        <f>C21-SUM(C56:C65)</f>
        <v>816.6263673999988</v>
      </c>
      <c r="D66" s="130"/>
      <c r="E66" s="129">
        <f>G21-SUM(E56:E65)</f>
        <v>49.483059264043732</v>
      </c>
    </row>
    <row r="67" spans="2:5" ht="15">
      <c r="B67" s="126" t="s">
        <v>72</v>
      </c>
      <c r="C67" s="127">
        <f>SUM(C56:C66)</f>
        <v>4128.0929061999987</v>
      </c>
      <c r="D67" s="127"/>
      <c r="E67" s="127">
        <f>SUM(E56:E66)</f>
        <v>1869.0989276599837</v>
      </c>
    </row>
  </sheetData>
  <mergeCells count="5">
    <mergeCell ref="A22:G22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7"/>
  <sheetViews>
    <sheetView zoomScale="80" workbookViewId="0">
      <selection activeCell="S52" sqref="S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79</v>
      </c>
      <c r="B1" s="64" t="s">
        <v>111</v>
      </c>
      <c r="C1" s="10"/>
    </row>
    <row r="2" spans="1:3" ht="14.25">
      <c r="A2" s="131" t="s">
        <v>70</v>
      </c>
      <c r="B2" s="166">
        <v>-0.11719701338853961</v>
      </c>
      <c r="C2" s="10"/>
    </row>
    <row r="3" spans="1:3" ht="14.25">
      <c r="A3" s="131" t="s">
        <v>64</v>
      </c>
      <c r="B3" s="136">
        <v>-2.4927793275343335E-3</v>
      </c>
      <c r="C3" s="10"/>
    </row>
    <row r="4" spans="1:3" ht="14.25">
      <c r="A4" s="131" t="s">
        <v>71</v>
      </c>
      <c r="B4" s="136">
        <v>-1.3356365052533681E-3</v>
      </c>
      <c r="C4" s="10"/>
    </row>
    <row r="5" spans="1:3" ht="14.25">
      <c r="A5" s="36" t="s">
        <v>57</v>
      </c>
      <c r="B5" s="137">
        <v>3.1412229106839717E-3</v>
      </c>
      <c r="C5" s="10"/>
    </row>
    <row r="6" spans="1:3" ht="14.25">
      <c r="A6" s="209" t="s">
        <v>91</v>
      </c>
      <c r="B6" s="137">
        <v>4.2880574457451193E-3</v>
      </c>
      <c r="C6" s="10"/>
    </row>
    <row r="7" spans="1:3" ht="14.25">
      <c r="A7" s="195" t="s">
        <v>65</v>
      </c>
      <c r="B7" s="137">
        <v>6.340025834833618E-3</v>
      </c>
      <c r="C7" s="10"/>
    </row>
    <row r="8" spans="1:3" ht="14.25">
      <c r="A8" s="131" t="s">
        <v>112</v>
      </c>
      <c r="B8" s="137">
        <v>6.4540022819905563E-3</v>
      </c>
      <c r="C8" s="10"/>
    </row>
    <row r="9" spans="1:3" ht="14.25">
      <c r="A9" s="131" t="s">
        <v>113</v>
      </c>
      <c r="B9" s="137">
        <v>1.0032645153552844E-2</v>
      </c>
      <c r="C9" s="10"/>
    </row>
    <row r="10" spans="1:3" ht="15">
      <c r="A10" s="206" t="s">
        <v>105</v>
      </c>
      <c r="B10" s="137">
        <v>1.1566737462879617E-2</v>
      </c>
      <c r="C10" s="10"/>
    </row>
    <row r="11" spans="1:3" ht="14.25">
      <c r="A11" s="131" t="s">
        <v>62</v>
      </c>
      <c r="B11" s="137">
        <v>1.7592269540954941E-2</v>
      </c>
      <c r="C11" s="10"/>
    </row>
    <row r="12" spans="1:3" ht="14.25">
      <c r="A12" s="131" t="s">
        <v>107</v>
      </c>
      <c r="B12" s="138">
        <v>1.8684379143157681E-2</v>
      </c>
      <c r="C12" s="10"/>
    </row>
    <row r="13" spans="1:3" ht="14.25">
      <c r="A13" s="131" t="s">
        <v>68</v>
      </c>
      <c r="B13" s="137">
        <v>2.0135387121710702E-2</v>
      </c>
      <c r="C13" s="10"/>
    </row>
    <row r="14" spans="1:3" ht="14.25">
      <c r="A14" s="205" t="s">
        <v>51</v>
      </c>
      <c r="B14" s="137">
        <v>2.9313315950589836E-2</v>
      </c>
      <c r="C14" s="10"/>
    </row>
    <row r="15" spans="1:3" ht="14.25">
      <c r="A15" s="207" t="s">
        <v>106</v>
      </c>
      <c r="B15" s="137">
        <v>2.9634014027651423E-2</v>
      </c>
      <c r="C15" s="10"/>
    </row>
    <row r="16" spans="1:3" ht="14.25">
      <c r="A16" s="132" t="s">
        <v>48</v>
      </c>
      <c r="B16" s="137">
        <v>4.792921935230976E-2</v>
      </c>
      <c r="C16" s="10"/>
    </row>
    <row r="17" spans="1:3" ht="14.25">
      <c r="A17" s="131" t="s">
        <v>61</v>
      </c>
      <c r="B17" s="137">
        <v>8.6682420047500708E-2</v>
      </c>
      <c r="C17" s="10"/>
    </row>
    <row r="18" spans="1:3" ht="14.25">
      <c r="A18" s="132" t="s">
        <v>49</v>
      </c>
      <c r="B18" s="137">
        <v>9.3867451796034285E-2</v>
      </c>
      <c r="C18" s="10"/>
    </row>
    <row r="19" spans="1:3" ht="14.25">
      <c r="A19" s="210" t="s">
        <v>114</v>
      </c>
      <c r="B19" s="136">
        <v>1.5566806991074574E-2</v>
      </c>
      <c r="C19" s="10"/>
    </row>
    <row r="20" spans="1:3" ht="14.25">
      <c r="A20" s="141" t="s">
        <v>17</v>
      </c>
      <c r="B20" s="136">
        <v>8.7559386371054426E-2</v>
      </c>
      <c r="C20" s="10"/>
    </row>
    <row r="21" spans="1:3" ht="14.25">
      <c r="A21" s="141" t="s">
        <v>16</v>
      </c>
      <c r="B21" s="136">
        <v>0.32744428267443149</v>
      </c>
      <c r="C21" s="55"/>
    </row>
    <row r="22" spans="1:3" ht="14.25">
      <c r="A22" s="141" t="s">
        <v>115</v>
      </c>
      <c r="B22" s="136">
        <v>-2.3941578379274908E-2</v>
      </c>
      <c r="C22" s="9"/>
    </row>
    <row r="23" spans="1:3" ht="14.25">
      <c r="A23" s="141" t="s">
        <v>116</v>
      </c>
      <c r="B23" s="136">
        <v>-3.9680034974699518E-3</v>
      </c>
      <c r="C23" s="70"/>
    </row>
    <row r="24" spans="1:3" ht="14.25">
      <c r="A24" s="141" t="s">
        <v>117</v>
      </c>
      <c r="B24" s="136">
        <v>1.0739726027397261E-2</v>
      </c>
      <c r="C24" s="10"/>
    </row>
    <row r="25" spans="1:3" ht="15" thickBot="1">
      <c r="A25" s="211" t="s">
        <v>118</v>
      </c>
      <c r="B25" s="139">
        <v>-1.2752083899278843E-2</v>
      </c>
      <c r="C25" s="10"/>
    </row>
    <row r="26" spans="1:3">
      <c r="B26" s="10"/>
      <c r="C26" s="10"/>
    </row>
    <row r="27" spans="1:3">
      <c r="C27" s="10"/>
    </row>
    <row r="28" spans="1:3">
      <c r="B28" s="10"/>
      <c r="C28" s="10"/>
    </row>
    <row r="29" spans="1:3">
      <c r="C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N45" sqref="N45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7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45.75" thickBot="1">
      <c r="A2" s="15" t="s">
        <v>97</v>
      </c>
      <c r="B2" s="15" t="s">
        <v>79</v>
      </c>
      <c r="C2" s="43" t="s">
        <v>120</v>
      </c>
      <c r="D2" s="43" t="s">
        <v>121</v>
      </c>
      <c r="E2" s="43" t="s">
        <v>41</v>
      </c>
      <c r="F2" s="43" t="s">
        <v>42</v>
      </c>
      <c r="G2" s="43" t="s">
        <v>43</v>
      </c>
      <c r="H2" s="43" t="s">
        <v>44</v>
      </c>
      <c r="I2" s="17" t="s">
        <v>45</v>
      </c>
      <c r="J2" s="18" t="s">
        <v>46</v>
      </c>
    </row>
    <row r="3" spans="1:13">
      <c r="A3" s="21">
        <v>1</v>
      </c>
      <c r="B3" s="195" t="s">
        <v>122</v>
      </c>
      <c r="C3" s="105" t="s">
        <v>125</v>
      </c>
      <c r="D3" s="106" t="s">
        <v>126</v>
      </c>
      <c r="E3" s="80">
        <v>1590867.4201</v>
      </c>
      <c r="F3" s="81">
        <v>2801</v>
      </c>
      <c r="G3" s="80">
        <v>567.96409143163157</v>
      </c>
      <c r="H3" s="50">
        <v>1000</v>
      </c>
      <c r="I3" s="195" t="s">
        <v>128</v>
      </c>
      <c r="J3" s="82" t="s">
        <v>0</v>
      </c>
    </row>
    <row r="4" spans="1:13" ht="14.25" customHeight="1">
      <c r="A4" s="21">
        <v>2</v>
      </c>
      <c r="B4" s="195" t="s">
        <v>123</v>
      </c>
      <c r="C4" s="105" t="s">
        <v>125</v>
      </c>
      <c r="D4" s="106" t="s">
        <v>127</v>
      </c>
      <c r="E4" s="80">
        <v>1516403.09</v>
      </c>
      <c r="F4" s="81">
        <v>747</v>
      </c>
      <c r="G4" s="80">
        <v>2029.9907496653282</v>
      </c>
      <c r="H4" s="78">
        <v>1000</v>
      </c>
      <c r="I4" s="79" t="s">
        <v>129</v>
      </c>
      <c r="J4" s="82" t="s">
        <v>11</v>
      </c>
    </row>
    <row r="5" spans="1:13">
      <c r="A5" s="21">
        <v>3</v>
      </c>
      <c r="B5" s="212" t="s">
        <v>124</v>
      </c>
      <c r="C5" s="105" t="s">
        <v>125</v>
      </c>
      <c r="D5" s="106" t="s">
        <v>127</v>
      </c>
      <c r="E5" s="80">
        <v>367429.36</v>
      </c>
      <c r="F5" s="81">
        <v>679</v>
      </c>
      <c r="G5" s="80">
        <v>541.13307805596469</v>
      </c>
      <c r="H5" s="50">
        <v>1000</v>
      </c>
      <c r="I5" s="195" t="s">
        <v>130</v>
      </c>
      <c r="J5" s="82" t="s">
        <v>2</v>
      </c>
    </row>
    <row r="6" spans="1:13" ht="15.75" customHeight="1" thickBot="1">
      <c r="A6" s="168" t="s">
        <v>72</v>
      </c>
      <c r="B6" s="169"/>
      <c r="C6" s="107" t="s">
        <v>4</v>
      </c>
      <c r="D6" s="107" t="s">
        <v>4</v>
      </c>
      <c r="E6" s="94">
        <f>SUM(E3:E5)</f>
        <v>3474699.8700999999</v>
      </c>
      <c r="F6" s="95">
        <f>SUM(F3:F5)</f>
        <v>4227</v>
      </c>
      <c r="G6" s="107" t="s">
        <v>4</v>
      </c>
      <c r="H6" s="107" t="s">
        <v>4</v>
      </c>
      <c r="I6" s="107" t="s">
        <v>4</v>
      </c>
      <c r="J6" s="107" t="s">
        <v>4</v>
      </c>
    </row>
    <row r="7" spans="1:13">
      <c r="A7" s="171"/>
      <c r="B7" s="171"/>
      <c r="C7" s="171"/>
      <c r="D7" s="171"/>
      <c r="E7" s="171"/>
      <c r="F7" s="171"/>
      <c r="G7" s="171"/>
      <c r="H7" s="171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M44" sqref="M4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3" t="s">
        <v>131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customFormat="1" ht="15.75" customHeight="1" thickBot="1">
      <c r="A2" s="174" t="s">
        <v>39</v>
      </c>
      <c r="B2" s="98"/>
      <c r="C2" s="99"/>
      <c r="D2" s="100"/>
      <c r="E2" s="176" t="s">
        <v>132</v>
      </c>
      <c r="F2" s="176"/>
      <c r="G2" s="176"/>
      <c r="H2" s="176"/>
      <c r="I2" s="176"/>
      <c r="J2" s="176"/>
      <c r="K2" s="176"/>
    </row>
    <row r="3" spans="1:11" customFormat="1" ht="64.5" thickBot="1">
      <c r="A3" s="175"/>
      <c r="B3" s="197" t="s">
        <v>79</v>
      </c>
      <c r="C3" s="198" t="s">
        <v>80</v>
      </c>
      <c r="D3" s="198" t="s">
        <v>81</v>
      </c>
      <c r="E3" s="17" t="s">
        <v>83</v>
      </c>
      <c r="F3" s="17" t="s">
        <v>86</v>
      </c>
      <c r="G3" s="17" t="s">
        <v>84</v>
      </c>
      <c r="H3" s="17" t="s">
        <v>85</v>
      </c>
      <c r="I3" s="17" t="s">
        <v>87</v>
      </c>
      <c r="J3" s="18" t="s">
        <v>88</v>
      </c>
      <c r="K3" s="199" t="s">
        <v>89</v>
      </c>
    </row>
    <row r="4" spans="1:11" customFormat="1" collapsed="1">
      <c r="A4" s="21">
        <v>1</v>
      </c>
      <c r="B4" s="26" t="s">
        <v>133</v>
      </c>
      <c r="C4" s="101">
        <v>38441</v>
      </c>
      <c r="D4" s="101">
        <v>38625</v>
      </c>
      <c r="E4" s="96">
        <v>-4.1045230417711909E-2</v>
      </c>
      <c r="F4" s="96">
        <v>-5.2638852605786934E-2</v>
      </c>
      <c r="G4" s="96">
        <v>-0.11911153698102817</v>
      </c>
      <c r="H4" s="96">
        <v>-0.2397356477843039</v>
      </c>
      <c r="I4" s="96">
        <v>-4.923790759729274E-2</v>
      </c>
      <c r="J4" s="102">
        <v>-0.45886692194403467</v>
      </c>
      <c r="K4" s="156">
        <v>-4.7639462321470205E-2</v>
      </c>
    </row>
    <row r="5" spans="1:11" customFormat="1" collapsed="1">
      <c r="A5" s="21">
        <v>2</v>
      </c>
      <c r="B5" s="195" t="s">
        <v>122</v>
      </c>
      <c r="C5" s="101">
        <v>39048</v>
      </c>
      <c r="D5" s="101">
        <v>39140</v>
      </c>
      <c r="E5" s="96">
        <v>6.1575261941717141E-2</v>
      </c>
      <c r="F5" s="96">
        <v>0.1554396436448735</v>
      </c>
      <c r="G5" s="96">
        <v>0.32090448493729462</v>
      </c>
      <c r="H5" s="96">
        <v>0.19099904739773876</v>
      </c>
      <c r="I5" s="96">
        <v>0.25211721863808312</v>
      </c>
      <c r="J5" s="102">
        <v>-0.43203590856838714</v>
      </c>
      <c r="K5" s="157">
        <v>-4.9383866972006474E-2</v>
      </c>
    </row>
    <row r="6" spans="1:11" customFormat="1">
      <c r="A6" s="21">
        <v>3</v>
      </c>
      <c r="B6" s="195" t="s">
        <v>123</v>
      </c>
      <c r="C6" s="101">
        <v>39100</v>
      </c>
      <c r="D6" s="101">
        <v>39268</v>
      </c>
      <c r="E6" s="96">
        <v>-5.3715389495497035E-2</v>
      </c>
      <c r="F6" s="96">
        <v>-4.3229825779965259E-2</v>
      </c>
      <c r="G6" s="96">
        <v>5.907292861199176E-3</v>
      </c>
      <c r="H6" s="96">
        <v>0.12979003663016386</v>
      </c>
      <c r="I6" s="96">
        <v>-2.4190941263640742E-2</v>
      </c>
      <c r="J6" s="102">
        <v>1.0299907496654743</v>
      </c>
      <c r="K6" s="157">
        <v>6.7631067935471245E-2</v>
      </c>
    </row>
    <row r="7" spans="1:11" ht="15.75" thickBot="1">
      <c r="A7" s="140"/>
      <c r="B7" s="145" t="s">
        <v>93</v>
      </c>
      <c r="C7" s="146" t="s">
        <v>4</v>
      </c>
      <c r="D7" s="146" t="s">
        <v>4</v>
      </c>
      <c r="E7" s="147">
        <f>AVERAGE(E4:E6)</f>
        <v>-1.1061785990497267E-2</v>
      </c>
      <c r="F7" s="147">
        <f>AVERAGE(F4:F6)</f>
        <v>1.9856988419707105E-2</v>
      </c>
      <c r="G7" s="147">
        <f>AVERAGE(G4:G6)</f>
        <v>6.9233413605821872E-2</v>
      </c>
      <c r="H7" s="147">
        <f>AVERAGE(H4:H6)</f>
        <v>2.7017812081199577E-2</v>
      </c>
      <c r="I7" s="147">
        <f>AVERAGE(I4:I6)</f>
        <v>5.9562789925716543E-2</v>
      </c>
      <c r="J7" s="146" t="s">
        <v>4</v>
      </c>
      <c r="K7" s="146" t="s">
        <v>4</v>
      </c>
    </row>
    <row r="8" spans="1:11">
      <c r="A8" s="184" t="s">
        <v>94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5" thickBo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2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8"/>
  <sheetViews>
    <sheetView zoomScale="85" workbookViewId="0">
      <selection activeCell="I44" sqref="I4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9" t="s">
        <v>134</v>
      </c>
      <c r="B1" s="179"/>
      <c r="C1" s="179"/>
      <c r="D1" s="179"/>
      <c r="E1" s="179"/>
      <c r="F1" s="179"/>
      <c r="G1" s="179"/>
    </row>
    <row r="2" spans="1:11" s="30" customFormat="1" ht="15.75" customHeight="1" thickBot="1">
      <c r="A2" s="174" t="s">
        <v>97</v>
      </c>
      <c r="B2" s="86"/>
      <c r="C2" s="180" t="s">
        <v>98</v>
      </c>
      <c r="D2" s="181"/>
      <c r="E2" s="180" t="s">
        <v>99</v>
      </c>
      <c r="F2" s="181"/>
      <c r="G2" s="87"/>
    </row>
    <row r="3" spans="1:11" s="30" customFormat="1" ht="45.75" thickBot="1">
      <c r="A3" s="175"/>
      <c r="B3" s="34" t="s">
        <v>79</v>
      </c>
      <c r="C3" s="34" t="s">
        <v>100</v>
      </c>
      <c r="D3" s="34" t="s">
        <v>101</v>
      </c>
      <c r="E3" s="34" t="s">
        <v>102</v>
      </c>
      <c r="F3" s="34" t="s">
        <v>101</v>
      </c>
      <c r="G3" s="35" t="s">
        <v>135</v>
      </c>
    </row>
    <row r="4" spans="1:11" s="30" customFormat="1">
      <c r="A4" s="21">
        <v>1</v>
      </c>
      <c r="B4" s="36" t="s">
        <v>122</v>
      </c>
      <c r="C4" s="37">
        <v>92.276149999999902</v>
      </c>
      <c r="D4" s="96">
        <v>6.1575261941731699E-2</v>
      </c>
      <c r="E4" s="38">
        <v>0</v>
      </c>
      <c r="F4" s="96">
        <v>0</v>
      </c>
      <c r="G4" s="39">
        <v>0</v>
      </c>
    </row>
    <row r="5" spans="1:11" s="30" customFormat="1">
      <c r="A5" s="21">
        <v>2</v>
      </c>
      <c r="B5" s="26" t="s">
        <v>133</v>
      </c>
      <c r="C5" s="37">
        <v>-15.726730000000039</v>
      </c>
      <c r="D5" s="96">
        <v>-4.1045230417713151E-2</v>
      </c>
      <c r="E5" s="38">
        <v>0</v>
      </c>
      <c r="F5" s="96">
        <v>0</v>
      </c>
      <c r="G5" s="39">
        <v>0</v>
      </c>
    </row>
    <row r="6" spans="1:11" s="30" customFormat="1">
      <c r="A6" s="21">
        <v>3</v>
      </c>
      <c r="B6" s="195" t="s">
        <v>123</v>
      </c>
      <c r="C6" s="37">
        <v>-86.077889999999897</v>
      </c>
      <c r="D6" s="96">
        <v>-5.3715389495605684E-2</v>
      </c>
      <c r="E6" s="38">
        <v>0</v>
      </c>
      <c r="F6" s="96">
        <v>0</v>
      </c>
      <c r="G6" s="39">
        <v>0</v>
      </c>
    </row>
    <row r="7" spans="1:11" s="30" customFormat="1" ht="15.75" thickBot="1">
      <c r="A7" s="108"/>
      <c r="B7" s="88" t="s">
        <v>72</v>
      </c>
      <c r="C7" s="109">
        <v>-9.5284700000000413</v>
      </c>
      <c r="D7" s="93">
        <v>-2.7347432687854683E-3</v>
      </c>
      <c r="E7" s="90">
        <v>0</v>
      </c>
      <c r="F7" s="93">
        <v>0</v>
      </c>
      <c r="G7" s="91">
        <v>0</v>
      </c>
    </row>
    <row r="8" spans="1:11" s="30" customFormat="1" ht="15" customHeight="1" thickBot="1">
      <c r="A8" s="182"/>
      <c r="B8" s="182"/>
      <c r="C8" s="182"/>
      <c r="D8" s="182"/>
      <c r="E8" s="182"/>
      <c r="F8" s="182"/>
      <c r="G8" s="182"/>
      <c r="H8" s="7"/>
      <c r="I8" s="7"/>
      <c r="J8" s="7"/>
      <c r="K8" s="7"/>
    </row>
    <row r="9" spans="1:11" s="30" customFormat="1">
      <c r="D9" s="40"/>
    </row>
    <row r="10" spans="1:11" s="30" customFormat="1">
      <c r="D10" s="40"/>
    </row>
    <row r="11" spans="1:11" s="30" customFormat="1"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79</v>
      </c>
      <c r="C34" s="34" t="s">
        <v>136</v>
      </c>
      <c r="D34" s="34" t="s">
        <v>137</v>
      </c>
      <c r="E34" s="35" t="s">
        <v>138</v>
      </c>
    </row>
    <row r="35" spans="1:5">
      <c r="A35" s="22">
        <v>1</v>
      </c>
      <c r="B35" s="36" t="str">
        <f t="shared" ref="B35:D36" si="0">B4</f>
        <v>ТАSК Ukrainskyi Kapital</v>
      </c>
      <c r="C35" s="113">
        <f t="shared" si="0"/>
        <v>92.276149999999902</v>
      </c>
      <c r="D35" s="96">
        <f t="shared" si="0"/>
        <v>6.1575261941731699E-2</v>
      </c>
      <c r="E35" s="114">
        <f>G4</f>
        <v>0</v>
      </c>
    </row>
    <row r="36" spans="1:5">
      <c r="A36" s="22">
        <v>2</v>
      </c>
      <c r="B36" s="36" t="str">
        <f t="shared" si="0"/>
        <v>Оptimum</v>
      </c>
      <c r="C36" s="113">
        <f t="shared" si="0"/>
        <v>-15.726730000000039</v>
      </c>
      <c r="D36" s="96">
        <f t="shared" si="0"/>
        <v>-4.1045230417713151E-2</v>
      </c>
      <c r="E36" s="114">
        <f>G5</f>
        <v>0</v>
      </c>
    </row>
    <row r="37" spans="1:5">
      <c r="A37" s="22">
        <v>3</v>
      </c>
      <c r="B37" s="36" t="str">
        <f>B6</f>
        <v>Zbalansovanyi Fond "Parytet"</v>
      </c>
      <c r="C37" s="113">
        <f>C6</f>
        <v>-86.077889999999897</v>
      </c>
      <c r="D37" s="96">
        <f>D6</f>
        <v>-5.3715389495605684E-2</v>
      </c>
      <c r="E37" s="114">
        <f>G6</f>
        <v>0</v>
      </c>
    </row>
    <row r="38" spans="1:5">
      <c r="B38" s="36"/>
      <c r="C38" s="113"/>
      <c r="D38" s="96"/>
      <c r="E38" s="114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111</v>
      </c>
      <c r="C1" s="10"/>
      <c r="D1" s="10"/>
    </row>
    <row r="2" spans="1:4" ht="14.25">
      <c r="A2" s="141" t="s">
        <v>123</v>
      </c>
      <c r="B2" s="133">
        <v>-5.3715389495497035E-2</v>
      </c>
      <c r="C2" s="10"/>
      <c r="D2" s="10"/>
    </row>
    <row r="3" spans="1:4" ht="14.25">
      <c r="A3" s="71" t="s">
        <v>139</v>
      </c>
      <c r="B3" s="133">
        <v>-4.1045230417711909E-2</v>
      </c>
      <c r="C3" s="10"/>
      <c r="D3" s="10"/>
    </row>
    <row r="4" spans="1:4" ht="14.25">
      <c r="A4" s="26" t="s">
        <v>122</v>
      </c>
      <c r="B4" s="133">
        <v>6.1575261941717141E-2</v>
      </c>
      <c r="C4" s="10"/>
      <c r="D4" s="10"/>
    </row>
    <row r="5" spans="1:4" ht="14.25">
      <c r="A5" s="26" t="s">
        <v>114</v>
      </c>
      <c r="B5" s="134">
        <v>-1.1061785990497267E-2</v>
      </c>
      <c r="C5" s="10"/>
      <c r="D5" s="10"/>
    </row>
    <row r="6" spans="1:4" ht="14.25">
      <c r="A6" s="141" t="s">
        <v>17</v>
      </c>
      <c r="B6" s="134">
        <v>8.7559386371054426E-2</v>
      </c>
      <c r="C6" s="10"/>
      <c r="D6" s="10"/>
    </row>
    <row r="7" spans="1:4" ht="14.25">
      <c r="A7" s="141" t="s">
        <v>16</v>
      </c>
      <c r="B7" s="134">
        <v>0.32744428267443149</v>
      </c>
      <c r="C7" s="10"/>
      <c r="D7" s="10"/>
    </row>
    <row r="8" spans="1:4" ht="14.25">
      <c r="A8" s="141" t="s">
        <v>115</v>
      </c>
      <c r="B8" s="134">
        <v>-2.3941578379274908E-2</v>
      </c>
      <c r="C8" s="10"/>
      <c r="D8" s="10"/>
    </row>
    <row r="9" spans="1:4" ht="14.25">
      <c r="A9" s="141" t="s">
        <v>116</v>
      </c>
      <c r="B9" s="134">
        <v>-3.9680034974699518E-3</v>
      </c>
      <c r="C9" s="10"/>
      <c r="D9" s="10"/>
    </row>
    <row r="10" spans="1:4" ht="14.25">
      <c r="A10" s="141" t="s">
        <v>117</v>
      </c>
      <c r="B10" s="134">
        <v>1.0739726027397261E-2</v>
      </c>
      <c r="C10" s="10"/>
      <c r="D10" s="10"/>
    </row>
    <row r="11" spans="1:4" ht="15" thickBot="1">
      <c r="A11" s="211" t="s">
        <v>118</v>
      </c>
      <c r="B11" s="135">
        <v>-1.2752083899278843E-2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K43" sqref="K43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7" t="s">
        <v>140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60.75" thickBot="1">
      <c r="A2" s="25" t="s">
        <v>39</v>
      </c>
      <c r="B2" s="213" t="s">
        <v>79</v>
      </c>
      <c r="C2" s="15" t="s">
        <v>120</v>
      </c>
      <c r="D2" s="43" t="s">
        <v>121</v>
      </c>
      <c r="E2" s="43" t="s">
        <v>41</v>
      </c>
      <c r="F2" s="43" t="s">
        <v>141</v>
      </c>
      <c r="G2" s="43" t="s">
        <v>142</v>
      </c>
      <c r="H2" s="43" t="s">
        <v>143</v>
      </c>
      <c r="I2" s="17" t="s">
        <v>45</v>
      </c>
      <c r="J2" s="18" t="s">
        <v>46</v>
      </c>
    </row>
    <row r="3" spans="1:11" ht="14.25" customHeight="1">
      <c r="A3" s="21">
        <v>1</v>
      </c>
      <c r="B3" s="195" t="s">
        <v>144</v>
      </c>
      <c r="C3" s="214" t="s">
        <v>125</v>
      </c>
      <c r="D3" s="215" t="s">
        <v>146</v>
      </c>
      <c r="E3" s="80">
        <v>12661792.41</v>
      </c>
      <c r="F3" s="81">
        <v>189565</v>
      </c>
      <c r="G3" s="80">
        <v>66.793935642128034</v>
      </c>
      <c r="H3" s="50">
        <v>100</v>
      </c>
      <c r="I3" s="79" t="s">
        <v>52</v>
      </c>
      <c r="J3" s="82" t="s">
        <v>7</v>
      </c>
      <c r="K3" s="46"/>
    </row>
    <row r="4" spans="1:11" ht="28.5">
      <c r="A4" s="21">
        <v>2</v>
      </c>
      <c r="B4" s="195" t="s">
        <v>145</v>
      </c>
      <c r="C4" s="214" t="s">
        <v>125</v>
      </c>
      <c r="D4" s="215" t="s">
        <v>146</v>
      </c>
      <c r="E4" s="80">
        <v>1094788.8300999999</v>
      </c>
      <c r="F4" s="81">
        <v>648</v>
      </c>
      <c r="G4" s="80">
        <v>1689.488935339506</v>
      </c>
      <c r="H4" s="50">
        <v>5000</v>
      </c>
      <c r="I4" s="195" t="s">
        <v>128</v>
      </c>
      <c r="J4" s="82" t="s">
        <v>0</v>
      </c>
      <c r="K4" s="47"/>
    </row>
    <row r="5" spans="1:11" ht="15.75" customHeight="1" thickBot="1">
      <c r="A5" s="168" t="s">
        <v>72</v>
      </c>
      <c r="B5" s="169"/>
      <c r="C5" s="107" t="s">
        <v>4</v>
      </c>
      <c r="D5" s="107" t="s">
        <v>4</v>
      </c>
      <c r="E5" s="94">
        <f>SUM(E3:E4)</f>
        <v>13756581.2401</v>
      </c>
      <c r="F5" s="95">
        <f>SUM(F3:F4)</f>
        <v>190213</v>
      </c>
      <c r="G5" s="107" t="s">
        <v>4</v>
      </c>
      <c r="H5" s="107" t="s">
        <v>4</v>
      </c>
      <c r="I5" s="107" t="s">
        <v>4</v>
      </c>
      <c r="J5" s="107" t="s">
        <v>4</v>
      </c>
    </row>
    <row r="6" spans="1:11" ht="15" thickBot="1">
      <c r="A6" s="185"/>
      <c r="B6" s="185"/>
      <c r="C6" s="185"/>
      <c r="D6" s="185"/>
      <c r="E6" s="185"/>
      <c r="F6" s="185"/>
      <c r="G6" s="185"/>
      <c r="H6" s="185"/>
      <c r="I6" s="160"/>
      <c r="J6" s="160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M47" sqref="M47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3" t="s">
        <v>147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2" customFormat="1" ht="15.75" customHeight="1" thickBot="1">
      <c r="A2" s="174" t="s">
        <v>39</v>
      </c>
      <c r="B2" s="98"/>
      <c r="C2" s="99"/>
      <c r="D2" s="100"/>
      <c r="E2" s="176" t="s">
        <v>82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7" t="s">
        <v>79</v>
      </c>
      <c r="C3" s="198" t="s">
        <v>80</v>
      </c>
      <c r="D3" s="198" t="s">
        <v>81</v>
      </c>
      <c r="E3" s="17" t="s">
        <v>83</v>
      </c>
      <c r="F3" s="17" t="s">
        <v>86</v>
      </c>
      <c r="G3" s="17" t="s">
        <v>84</v>
      </c>
      <c r="H3" s="17" t="s">
        <v>85</v>
      </c>
      <c r="I3" s="17" t="s">
        <v>87</v>
      </c>
      <c r="J3" s="18" t="s">
        <v>88</v>
      </c>
      <c r="K3" s="199" t="s">
        <v>89</v>
      </c>
    </row>
    <row r="4" spans="1:11" s="22" customFormat="1" collapsed="1">
      <c r="A4" s="21">
        <v>1</v>
      </c>
      <c r="B4" s="195" t="s">
        <v>145</v>
      </c>
      <c r="C4" s="101">
        <v>38945</v>
      </c>
      <c r="D4" s="101">
        <v>39016</v>
      </c>
      <c r="E4" s="96">
        <v>2.8460926805852216E-2</v>
      </c>
      <c r="F4" s="96">
        <v>7.3295265856587966E-2</v>
      </c>
      <c r="G4" s="96">
        <v>0.12657221480029435</v>
      </c>
      <c r="H4" s="96">
        <v>0.1342851964398093</v>
      </c>
      <c r="I4" s="96">
        <v>0.11046800525642864</v>
      </c>
      <c r="J4" s="102">
        <v>-0.66210221293208826</v>
      </c>
      <c r="K4" s="115">
        <v>-8.9963208283729723E-2</v>
      </c>
    </row>
    <row r="5" spans="1:11" s="22" customFormat="1" collapsed="1">
      <c r="A5" s="21">
        <v>2</v>
      </c>
      <c r="B5" s="141" t="s">
        <v>144</v>
      </c>
      <c r="C5" s="101">
        <v>40555</v>
      </c>
      <c r="D5" s="101">
        <v>40626</v>
      </c>
      <c r="E5" s="96">
        <v>7.5568496729926382E-2</v>
      </c>
      <c r="F5" s="96">
        <v>0.18753705019184386</v>
      </c>
      <c r="G5" s="96">
        <v>0.38624787403589811</v>
      </c>
      <c r="H5" s="96">
        <v>0.91993753215814733</v>
      </c>
      <c r="I5" s="96">
        <v>0.29844458578739097</v>
      </c>
      <c r="J5" s="102">
        <v>-0.33206064357870568</v>
      </c>
      <c r="K5" s="116">
        <v>-5.5264333383446718E-2</v>
      </c>
    </row>
    <row r="6" spans="1:11" s="22" customFormat="1" ht="15.75" collapsed="1" thickBot="1">
      <c r="A6" s="161"/>
      <c r="B6" s="162" t="s">
        <v>93</v>
      </c>
      <c r="C6" s="163" t="s">
        <v>4</v>
      </c>
      <c r="D6" s="163" t="s">
        <v>4</v>
      </c>
      <c r="E6" s="164">
        <f>AVERAGE(E4:E5)</f>
        <v>5.2014711767889299E-2</v>
      </c>
      <c r="F6" s="164">
        <f>AVERAGE(F4:F5)</f>
        <v>0.13041615802421591</v>
      </c>
      <c r="G6" s="164">
        <f>AVERAGE(G4:G5)</f>
        <v>0.25641004441809623</v>
      </c>
      <c r="H6" s="164">
        <f>AVERAGE(H4:H5)</f>
        <v>0.52711136429897831</v>
      </c>
      <c r="I6" s="164">
        <f>AVERAGE(I4:I5)</f>
        <v>0.2044562955219098</v>
      </c>
      <c r="J6" s="163" t="s">
        <v>4</v>
      </c>
      <c r="K6" s="163" t="s">
        <v>4</v>
      </c>
    </row>
    <row r="7" spans="1:11" s="22" customFormat="1" hidden="1">
      <c r="A7" s="188" t="s">
        <v>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s="22" customFormat="1" ht="15" hidden="1" thickBot="1">
      <c r="A8" s="187" t="s">
        <v>10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s="22" customFormat="1" ht="15.75" hidden="1" customHeight="1">
      <c r="C9" s="61"/>
      <c r="D9" s="61"/>
    </row>
    <row r="10" spans="1:11" ht="15" thickBot="1">
      <c r="A10" s="186" t="s">
        <v>148</v>
      </c>
      <c r="B10" s="186"/>
      <c r="C10" s="186"/>
      <c r="D10" s="186"/>
      <c r="E10" s="186"/>
      <c r="F10" s="186"/>
      <c r="G10" s="186"/>
      <c r="H10" s="186"/>
      <c r="I10" s="165"/>
      <c r="J10" s="165"/>
      <c r="K10" s="165"/>
    </row>
    <row r="11" spans="1:11">
      <c r="B11" s="28"/>
      <c r="C11" s="103"/>
      <c r="E11" s="103"/>
    </row>
    <row r="12" spans="1:11">
      <c r="E12" s="103"/>
      <c r="F12" s="103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4" sqref="J4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9" t="s">
        <v>149</v>
      </c>
      <c r="B1" s="179"/>
      <c r="C1" s="179"/>
      <c r="D1" s="179"/>
      <c r="E1" s="179"/>
      <c r="F1" s="179"/>
      <c r="G1" s="179"/>
    </row>
    <row r="2" spans="1:8" s="28" customFormat="1" ht="15.75" customHeight="1" thickBot="1">
      <c r="A2" s="189" t="s">
        <v>39</v>
      </c>
      <c r="B2" s="86"/>
      <c r="C2" s="180" t="s">
        <v>98</v>
      </c>
      <c r="D2" s="181"/>
      <c r="E2" s="216" t="s">
        <v>150</v>
      </c>
      <c r="F2" s="216"/>
      <c r="G2" s="87"/>
    </row>
    <row r="3" spans="1:8" s="28" customFormat="1" ht="45.75" thickBot="1">
      <c r="A3" s="175"/>
      <c r="B3" s="217" t="s">
        <v>79</v>
      </c>
      <c r="C3" s="34" t="s">
        <v>100</v>
      </c>
      <c r="D3" s="34" t="s">
        <v>101</v>
      </c>
      <c r="E3" s="34" t="s">
        <v>102</v>
      </c>
      <c r="F3" s="34" t="s">
        <v>101</v>
      </c>
      <c r="G3" s="18" t="s">
        <v>151</v>
      </c>
    </row>
    <row r="4" spans="1:8" s="28" customFormat="1">
      <c r="A4" s="21">
        <v>1</v>
      </c>
      <c r="B4" s="141" t="s">
        <v>144</v>
      </c>
      <c r="C4" s="37">
        <v>889.60640000000035</v>
      </c>
      <c r="D4" s="96">
        <v>7.5568496729861004E-2</v>
      </c>
      <c r="E4" s="38">
        <v>0</v>
      </c>
      <c r="F4" s="96">
        <v>0</v>
      </c>
      <c r="G4" s="39">
        <v>0</v>
      </c>
    </row>
    <row r="5" spans="1:8" s="28" customFormat="1">
      <c r="A5" s="21">
        <v>2</v>
      </c>
      <c r="B5" s="195" t="s">
        <v>145</v>
      </c>
      <c r="C5" s="37">
        <v>30.296439999999944</v>
      </c>
      <c r="D5" s="96">
        <v>2.8460926805830761E-2</v>
      </c>
      <c r="E5" s="38">
        <v>0</v>
      </c>
      <c r="F5" s="96">
        <v>0</v>
      </c>
      <c r="G5" s="39">
        <v>0</v>
      </c>
    </row>
    <row r="6" spans="1:8" s="28" customFormat="1" ht="15.75" thickBot="1">
      <c r="A6" s="110"/>
      <c r="B6" s="88" t="s">
        <v>72</v>
      </c>
      <c r="C6" s="89">
        <v>919.90284000000031</v>
      </c>
      <c r="D6" s="93">
        <v>7.1662061736534124E-2</v>
      </c>
      <c r="E6" s="90">
        <v>0</v>
      </c>
      <c r="F6" s="93">
        <v>0</v>
      </c>
      <c r="G6" s="111">
        <v>0</v>
      </c>
    </row>
    <row r="7" spans="1:8" s="28" customFormat="1" ht="15" customHeight="1" thickBot="1">
      <c r="A7" s="170"/>
      <c r="B7" s="170"/>
      <c r="C7" s="170"/>
      <c r="D7" s="170"/>
      <c r="E7" s="170"/>
      <c r="F7" s="170"/>
      <c r="G7" s="170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6"/>
      <c r="C28" s="76"/>
      <c r="D28" s="77"/>
      <c r="E28" s="76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203" t="s">
        <v>79</v>
      </c>
      <c r="C34" s="203" t="s">
        <v>108</v>
      </c>
      <c r="D34" s="203" t="s">
        <v>109</v>
      </c>
      <c r="E34" s="218" t="s">
        <v>110</v>
      </c>
    </row>
    <row r="35" spans="2:6" s="28" customFormat="1">
      <c r="B35" s="123" t="str">
        <f t="shared" ref="B35:D36" si="0">B4</f>
        <v>Іndeks Ukrainskoi Birzhi</v>
      </c>
      <c r="C35" s="124">
        <f t="shared" si="0"/>
        <v>889.60640000000035</v>
      </c>
      <c r="D35" s="149">
        <f t="shared" si="0"/>
        <v>7.5568496729861004E-2</v>
      </c>
      <c r="E35" s="125">
        <f>G4</f>
        <v>0</v>
      </c>
    </row>
    <row r="36" spans="2:6" s="28" customFormat="1">
      <c r="B36" s="36" t="str">
        <f t="shared" si="0"/>
        <v>ТАSК Universal</v>
      </c>
      <c r="C36" s="37">
        <f t="shared" si="0"/>
        <v>30.296439999999944</v>
      </c>
      <c r="D36" s="150">
        <f t="shared" si="0"/>
        <v>2.8460926805830761E-2</v>
      </c>
      <c r="E36" s="39">
        <f>G5</f>
        <v>0</v>
      </c>
    </row>
    <row r="37" spans="2:6">
      <c r="B37" s="36"/>
      <c r="C37" s="37"/>
      <c r="D37" s="150"/>
      <c r="E37" s="39"/>
      <c r="F37" s="19"/>
    </row>
    <row r="38" spans="2:6">
      <c r="B38" s="36"/>
      <c r="C38" s="37"/>
      <c r="D38" s="150"/>
      <c r="E38" s="39"/>
      <c r="F38" s="19"/>
    </row>
    <row r="39" spans="2:6">
      <c r="B39" s="151"/>
      <c r="C39" s="152"/>
      <c r="D39" s="153"/>
      <c r="E39" s="154"/>
      <c r="F39" s="19"/>
    </row>
    <row r="40" spans="2:6">
      <c r="B40" s="28"/>
      <c r="C40" s="155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S54" sqref="S5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79</v>
      </c>
      <c r="B1" s="64" t="s">
        <v>111</v>
      </c>
      <c r="C1" s="10"/>
      <c r="D1" s="10"/>
    </row>
    <row r="2" spans="1:4" ht="14.25">
      <c r="A2" s="195" t="s">
        <v>145</v>
      </c>
      <c r="B2" s="133">
        <v>2.8460926805852216E-2</v>
      </c>
      <c r="C2" s="10"/>
      <c r="D2" s="10"/>
    </row>
    <row r="3" spans="1:4" ht="14.25">
      <c r="A3" s="141" t="s">
        <v>144</v>
      </c>
      <c r="B3" s="133">
        <v>7.5568496729926382E-2</v>
      </c>
      <c r="C3" s="10"/>
      <c r="D3" s="10"/>
    </row>
    <row r="4" spans="1:4" ht="14.25">
      <c r="A4" s="210" t="s">
        <v>114</v>
      </c>
      <c r="B4" s="134">
        <v>5.2014711767889299E-2</v>
      </c>
      <c r="C4" s="10"/>
      <c r="D4" s="10"/>
    </row>
    <row r="5" spans="1:4" ht="14.25">
      <c r="A5" s="141" t="s">
        <v>17</v>
      </c>
      <c r="B5" s="134">
        <v>8.7559386371054426E-2</v>
      </c>
      <c r="C5" s="10"/>
      <c r="D5" s="10"/>
    </row>
    <row r="6" spans="1:4" ht="14.25">
      <c r="A6" s="141" t="s">
        <v>16</v>
      </c>
      <c r="B6" s="134">
        <v>0.32744428267443149</v>
      </c>
      <c r="C6" s="10"/>
      <c r="D6" s="10"/>
    </row>
    <row r="7" spans="1:4" ht="14.25">
      <c r="A7" s="141" t="s">
        <v>115</v>
      </c>
      <c r="B7" s="134">
        <v>-2.3941578379274908E-2</v>
      </c>
      <c r="C7" s="10"/>
      <c r="D7" s="10"/>
    </row>
    <row r="8" spans="1:4" ht="14.25">
      <c r="A8" s="141" t="s">
        <v>116</v>
      </c>
      <c r="B8" s="134">
        <v>-3.9680034974699518E-3</v>
      </c>
      <c r="C8" s="10"/>
      <c r="D8" s="10"/>
    </row>
    <row r="9" spans="1:4" ht="14.25">
      <c r="A9" s="141" t="s">
        <v>117</v>
      </c>
      <c r="B9" s="134">
        <v>1.0739726027397261E-2</v>
      </c>
      <c r="C9" s="10"/>
      <c r="D9" s="10"/>
    </row>
    <row r="10" spans="1:4" ht="15" thickBot="1">
      <c r="A10" s="211" t="s">
        <v>118</v>
      </c>
      <c r="B10" s="135">
        <v>-1.2752083899278843E-2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2018-05-23T02:43:14Z</dcterms:modified>
</cp:coreProperties>
</file>