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11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ВЧА'!$B$35:$E$35</definedName>
    <definedName name="_xlnm._FilterDatabase" localSheetId="1" hidden="1">В_ВЧА!#REF!</definedName>
    <definedName name="_xlnm._FilterDatabase" localSheetId="3" hidden="1">'В_динаміка ВЧА'!$B$3:$G$21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ВЧА'!$B$37:$E$37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B40" i="17"/>
  <c r="E40"/>
  <c r="D40"/>
  <c r="C40"/>
  <c r="E65" i="14"/>
  <c r="E66"/>
  <c r="E67"/>
  <c r="E68"/>
  <c r="D65"/>
  <c r="D66"/>
  <c r="D67"/>
  <c r="D68"/>
  <c r="C65"/>
  <c r="C66"/>
  <c r="C67"/>
  <c r="C68"/>
  <c r="B65"/>
  <c r="B66"/>
  <c r="B67"/>
  <c r="B68"/>
  <c r="E69"/>
  <c r="D69"/>
  <c r="C69"/>
  <c r="B69"/>
  <c r="C21" i="12"/>
  <c r="C25" s="1"/>
  <c r="D25" s="1"/>
  <c r="C28"/>
  <c r="D28" s="1"/>
  <c r="C29"/>
  <c r="D29" s="1"/>
  <c r="C30"/>
  <c r="D30" s="1"/>
  <c r="C31"/>
  <c r="D31" s="1"/>
  <c r="C32"/>
  <c r="D32" s="1"/>
  <c r="C33"/>
  <c r="D33" s="1"/>
  <c r="C34"/>
  <c r="D34" s="1"/>
  <c r="C35"/>
  <c r="D35" s="1"/>
  <c r="B28"/>
  <c r="B29"/>
  <c r="B30"/>
  <c r="B31"/>
  <c r="B32"/>
  <c r="B33"/>
  <c r="B34"/>
  <c r="B35"/>
  <c r="I9" i="16"/>
  <c r="H9"/>
  <c r="G9"/>
  <c r="F9"/>
  <c r="E9"/>
  <c r="B39" i="17"/>
  <c r="C27" i="12"/>
  <c r="B27"/>
  <c r="C26"/>
  <c r="B26"/>
  <c r="E36" i="20"/>
  <c r="D36"/>
  <c r="C36"/>
  <c r="B36"/>
  <c r="I6" i="24"/>
  <c r="H6"/>
  <c r="G6"/>
  <c r="F6"/>
  <c r="E6"/>
  <c r="E39" i="17"/>
  <c r="D39"/>
  <c r="C39"/>
  <c r="E38"/>
  <c r="D38"/>
  <c r="C38"/>
  <c r="B38"/>
  <c r="E8" i="22"/>
  <c r="E64" i="14"/>
  <c r="E63"/>
  <c r="E62"/>
  <c r="E61"/>
  <c r="E60"/>
  <c r="D64"/>
  <c r="D63"/>
  <c r="D62"/>
  <c r="D61"/>
  <c r="D60"/>
  <c r="C64"/>
  <c r="C63"/>
  <c r="C62"/>
  <c r="C61"/>
  <c r="C60"/>
  <c r="B64"/>
  <c r="B63"/>
  <c r="B62"/>
  <c r="B61"/>
  <c r="B60"/>
  <c r="I22" i="21"/>
  <c r="H22"/>
  <c r="G22"/>
  <c r="F22"/>
  <c r="E22"/>
  <c r="E70" i="14"/>
  <c r="E71"/>
  <c r="C70"/>
  <c r="C71"/>
  <c r="D27" i="12"/>
  <c r="D26"/>
  <c r="F5" i="23"/>
  <c r="E5"/>
  <c r="F8" i="22"/>
  <c r="D21" i="12"/>
</calcChain>
</file>

<file path=xl/sharedStrings.xml><?xml version="1.0" encoding="utf-8"?>
<sst xmlns="http://schemas.openxmlformats.org/spreadsheetml/2006/main" count="413" uniqueCount="162">
  <si>
    <t>н.д.</t>
  </si>
  <si>
    <t>http://www.task.ua/</t>
  </si>
  <si>
    <t>http://univer.ua/</t>
  </si>
  <si>
    <t>http://www.sem.biz.ua/</t>
  </si>
  <si>
    <t>http://otpcapital.com.ua/</t>
  </si>
  <si>
    <t>х</t>
  </si>
  <si>
    <t>http://www.altus.ua/</t>
  </si>
  <si>
    <t>Доходність інвестиційних сертифікатів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</si>
  <si>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</si>
  <si>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</si>
  <si>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</si>
  <si>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</si>
  <si>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</si>
  <si>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</si>
  <si>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http://bonum-group.com/</t>
  </si>
  <si>
    <t>http://ozoncap.com/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</si>
  <si>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</si>
  <si>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</si>
  <si>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</si>
  <si>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</si>
  <si>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</si>
  <si>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</si>
  <si>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</si>
  <si>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June</t>
  </si>
  <si>
    <t>July</t>
  </si>
  <si>
    <t>YTD 2017</t>
  </si>
  <si>
    <t>Index</t>
  </si>
  <si>
    <t>Monthly change</t>
  </si>
  <si>
    <t>YTD change</t>
  </si>
  <si>
    <t>DAX (Germany)</t>
  </si>
  <si>
    <t>NIKKEI 225 (Japan)</t>
  </si>
  <si>
    <t>CAC 40 (France)</t>
  </si>
  <si>
    <t>RTSI (Russia)</t>
  </si>
  <si>
    <t>FTSE 100 (Great Britain)</t>
  </si>
  <si>
    <t>S&amp;P 500 (USA)</t>
  </si>
  <si>
    <t>MICEX (Russia)</t>
  </si>
  <si>
    <t>SHANGHAI SE COMPOSITE (China)</t>
  </si>
  <si>
    <t>DJIA (USA)</t>
  </si>
  <si>
    <t>WIG20 (Poland)</t>
  </si>
  <si>
    <t>HANG SENG (Hong Kong)</t>
  </si>
  <si>
    <t>Open-Ended Funds. Ranking by NAV</t>
  </si>
  <si>
    <t>No.</t>
  </si>
  <si>
    <t>Fund*</t>
  </si>
  <si>
    <t>NAV, UAH</t>
  </si>
  <si>
    <t>Number of IC in circulation, pcs.</t>
  </si>
  <si>
    <t>NAV per one IC, UAH</t>
  </si>
  <si>
    <t>IC nominal, UAH</t>
  </si>
  <si>
    <t>AMC</t>
  </si>
  <si>
    <t>AMC official site</t>
  </si>
  <si>
    <t>КІNТО-Klasychnyi</t>
  </si>
  <si>
    <t>ОТP Fond Aktsii</t>
  </si>
  <si>
    <t>Sofiivskyi</t>
  </si>
  <si>
    <t>UNIVER.UA/Myhailo Hrushevskyi: Fond Derzhavnykh Paperiv</t>
  </si>
  <si>
    <t>KINTO-Ekviti</t>
  </si>
  <si>
    <t>ОТP Klasychnyi</t>
  </si>
  <si>
    <t>Altus – Depozyt</t>
  </si>
  <si>
    <t>UNIVER.UA/Taras Shevchenko: Fond Zaoshchadzhen</t>
  </si>
  <si>
    <t>Altus – Zbalansovanyi</t>
  </si>
  <si>
    <t>VSI</t>
  </si>
  <si>
    <t>KINTO-Kaznacheiskyi</t>
  </si>
  <si>
    <t>Аrgentum</t>
  </si>
  <si>
    <t>UNIVER.UA/Volodymyr Velykyi: Fond Zbalansovanyi</t>
  </si>
  <si>
    <t>ТАSK Resurs</t>
  </si>
  <si>
    <t>Nadbannia</t>
  </si>
  <si>
    <t>UNIVER.UA/Iaroslav Mudryi: Fond Aktsii</t>
  </si>
  <si>
    <t>Bonum Optimum</t>
  </si>
  <si>
    <t>Altus-Stratehichnyi</t>
  </si>
  <si>
    <t>Total</t>
  </si>
  <si>
    <t>(*) All funds are diversified unit funds.</t>
  </si>
  <si>
    <t>Others</t>
  </si>
  <si>
    <t>PrJSC “KINTO”</t>
  </si>
  <si>
    <t>LLC AMC "OTP Kapital"</t>
  </si>
  <si>
    <t>LLC AMC  "IVEKS ESSET MENEDZHMENT"</t>
  </si>
  <si>
    <t>LLC AMC “Univer Menedzhment”</t>
  </si>
  <si>
    <t>LLC AMC "Altus Assets Activitis"</t>
  </si>
  <si>
    <t>LLC AMC "Altus Essets Activitis"</t>
  </si>
  <si>
    <t>LLC AMC "Vsesvit"</t>
  </si>
  <si>
    <t>LLC AMC  "ОZON"</t>
  </si>
  <si>
    <t>LLC AMC "TASK-Invest"</t>
  </si>
  <si>
    <t>LLC AMC "АRТ - КАPITAL  Menedzhment"</t>
  </si>
  <si>
    <t>LLC AMC "Bonum Grup"</t>
  </si>
  <si>
    <t xml:space="preserve">1 month </t>
  </si>
  <si>
    <t xml:space="preserve">3 months </t>
  </si>
  <si>
    <t>1 year</t>
  </si>
  <si>
    <t xml:space="preserve">6 months </t>
  </si>
  <si>
    <t>YTD</t>
  </si>
  <si>
    <t>since the fund's inception</t>
  </si>
  <si>
    <t>since the fund's inception, % per annum (average)*</t>
  </si>
  <si>
    <t>Open-Ended Funds' Rates of Return. Sorting by the Date of Reaching Compliance with the Standards</t>
  </si>
  <si>
    <t>Fund</t>
  </si>
  <si>
    <t>Registration date</t>
  </si>
  <si>
    <t>Date of reaching compliance with the standards</t>
  </si>
  <si>
    <t>KINTO-Klasychnyi</t>
  </si>
  <si>
    <t xml:space="preserve">UNIVER.UA/Myhailo Hrushevskyi: Fond Derzhavnykh Paperiv   </t>
  </si>
  <si>
    <t>KINTO-Kaznacheyskyi</t>
  </si>
  <si>
    <t>Average</t>
  </si>
  <si>
    <t>* The indicator "since the fund's inception, % per annum (average)" is calculated based on compound interest formula.</t>
  </si>
  <si>
    <t>no data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</si>
  <si>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</si>
  <si>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</si>
  <si>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</si>
  <si>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</si>
  <si>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</si>
  <si>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</si>
  <si>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pcs.</t>
  </si>
  <si>
    <t>Net inflow/outflow of capital over the month, UAH thsd.</t>
  </si>
  <si>
    <t>KINTO- Kaznacheiskyi</t>
  </si>
  <si>
    <t>Altus-Zbalansovanyi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</si>
  <si>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</si>
  <si>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no data**</t>
  </si>
  <si>
    <t>amounted to  +UAH 1,544.26 thsd.</t>
  </si>
  <si>
    <t>** According to available data, the net inflow/outflow was +UAH 89.45 thsd. , but taking into account funds, information about which is insufficient for comparison with the previous period, net inflow/outflow</t>
  </si>
  <si>
    <t>NAV change, UAH thsd.</t>
  </si>
  <si>
    <t>NAV change, %</t>
  </si>
  <si>
    <t>Net inflow/ outflow of capital, UAH thsd.</t>
  </si>
  <si>
    <t>1 month*</t>
  </si>
  <si>
    <t>ТАSК Resurs</t>
  </si>
  <si>
    <t>KINTO- Кlasychnyi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</si>
  <si>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</si>
  <si>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</si>
  <si>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</si>
  <si>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</si>
  <si>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</si>
  <si>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</si>
  <si>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</si>
  <si>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</si>
  <si>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Zbalansovanyi Fond "Parytet"</t>
  </si>
  <si>
    <t>ТАSК Ukrainskyi Kapital</t>
  </si>
  <si>
    <t xml:space="preserve">Optimum </t>
  </si>
  <si>
    <t>Platynum</t>
  </si>
  <si>
    <t>Аurum</t>
  </si>
  <si>
    <t>unit</t>
  </si>
  <si>
    <t>diversified</t>
  </si>
  <si>
    <t>specialized</t>
  </si>
  <si>
    <t>LLC AMC "АRТ-КАPITAL Меnedzhment"</t>
  </si>
  <si>
    <t>LLC AMC "ТАSК-Іnvest"</t>
  </si>
  <si>
    <t>LLC AMC "SЕМ"</t>
  </si>
  <si>
    <t>Interval Funds' Rates of Return. Sorting by the Date of Reaching Compliance with the Standards</t>
  </si>
  <si>
    <t>Rates of Return of Investment Certificates</t>
  </si>
  <si>
    <t>Оptimum</t>
  </si>
  <si>
    <t>Interval Funds' Dynamics.  Ranking by Net Inflow</t>
  </si>
  <si>
    <t xml:space="preserve">Net inflow/outflow of capital over the month, UAH thsd </t>
  </si>
  <si>
    <t>** According to available data, the net inflow/outflow was +UAH 24.14 thsd. , but taking into account funds, information for which is insufficient for comparison with the previous period, net inflow/outflow</t>
  </si>
  <si>
    <t>amounted to +UAH 33.08 thsd.</t>
  </si>
  <si>
    <t>NAV Change, UAH thsd.</t>
  </si>
  <si>
    <t>NAV Change, %</t>
  </si>
  <si>
    <t>Net inflow-outflow,   UAH thsd.</t>
  </si>
  <si>
    <t>Optimum</t>
  </si>
  <si>
    <t>Closed-End Funds. Ranking by NAV</t>
  </si>
  <si>
    <t>Number of securities in circulation, pcs.</t>
  </si>
  <si>
    <t>NAV per one security, UAH</t>
  </si>
  <si>
    <t>Security nominal, UAH</t>
  </si>
  <si>
    <t>ТАSК Universal</t>
  </si>
  <si>
    <t>Іndeks Ukrainskoi Birzhi</t>
  </si>
  <si>
    <t>non-diversified</t>
  </si>
  <si>
    <t>Closed-end Funds' Rates of Return. Sorting by the Date of Reaching Compliance with the Standards</t>
  </si>
  <si>
    <t>Closed-End Funds' Dynamics/  Sorting by Net Inflows</t>
  </si>
  <si>
    <t>Number of Securities in Circulation</t>
  </si>
  <si>
    <t>Net inflow/ outflow of capital during month, UAH thsd.</t>
  </si>
  <si>
    <t>** According to available data, the net inflow/outflow was +UAH 0.00 thsd., but taking into account funds, information for which is insufficient for comparison with the previous period, net inflow/outflow</t>
  </si>
  <si>
    <t>amounted to +UAH 5.71 thsd.</t>
  </si>
  <si>
    <t>1 Month*</t>
  </si>
</sst>
</file>

<file path=xl/styles.xml><?xml version="1.0" encoding="utf-8"?>
<styleSheet xmlns="http://schemas.openxmlformats.org/spreadsheetml/2006/main">
  <numFmts count="1">
    <numFmt numFmtId="182" formatCode="#,##0.00&quot; грн.&quot;;\-#,##0.00&quot; грн.&quot;"/>
  </numFmts>
  <fonts count="24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 style="thin">
        <color indexed="64"/>
      </left>
      <right style="thin">
        <color indexed="64"/>
      </right>
      <top style="medium">
        <color rgb="FF006666"/>
      </top>
      <bottom style="medium">
        <color rgb="FF006666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0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82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1" xfId="4" applyFont="1" applyFill="1" applyBorder="1" applyAlignment="1">
      <alignment vertical="center" wrapText="1"/>
    </xf>
    <xf numFmtId="10" fontId="14" fillId="0" borderId="22" xfId="5" applyNumberFormat="1" applyFont="1" applyFill="1" applyBorder="1" applyAlignment="1">
      <alignment horizontal="center"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vertical="center"/>
    </xf>
    <xf numFmtId="4" fontId="9" fillId="0" borderId="24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 inden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0" xfId="1" applyFont="1" applyFill="1" applyBorder="1" applyAlignment="1" applyProtection="1">
      <alignment vertical="center" wrapText="1"/>
    </xf>
    <xf numFmtId="0" fontId="14" fillId="0" borderId="25" xfId="4" applyFont="1" applyFill="1" applyBorder="1" applyAlignment="1">
      <alignment vertical="center" wrapText="1"/>
    </xf>
    <xf numFmtId="10" fontId="14" fillId="0" borderId="26" xfId="5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0" fillId="0" borderId="29" xfId="0" applyBorder="1"/>
    <xf numFmtId="0" fontId="10" fillId="0" borderId="30" xfId="0" applyFont="1" applyFill="1" applyBorder="1" applyAlignment="1">
      <alignment horizontal="center" vertical="center" wrapText="1" shrinkToFit="1"/>
    </xf>
    <xf numFmtId="4" fontId="10" fillId="0" borderId="31" xfId="0" applyNumberFormat="1" applyFont="1" applyFill="1" applyBorder="1" applyAlignment="1">
      <alignment horizontal="right" vertical="center" indent="1"/>
    </xf>
    <xf numFmtId="3" fontId="10" fillId="0" borderId="32" xfId="0" applyNumberFormat="1" applyFont="1" applyFill="1" applyBorder="1" applyAlignment="1">
      <alignment horizontal="right" vertical="center" indent="1"/>
    </xf>
    <xf numFmtId="4" fontId="10" fillId="0" borderId="33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4" xfId="0" applyFont="1" applyBorder="1" applyAlignment="1">
      <alignment vertical="center"/>
    </xf>
    <xf numFmtId="14" fontId="9" fillId="0" borderId="34" xfId="0" applyNumberFormat="1" applyFont="1" applyBorder="1" applyAlignment="1">
      <alignment horizontal="center" vertical="center"/>
    </xf>
    <xf numFmtId="14" fontId="9" fillId="0" borderId="35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6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0" fillId="0" borderId="16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4" fontId="10" fillId="0" borderId="32" xfId="0" applyNumberFormat="1" applyFont="1" applyFill="1" applyBorder="1" applyAlignment="1">
      <alignment horizontal="right" vertical="center" indent="1"/>
    </xf>
    <xf numFmtId="0" fontId="9" fillId="0" borderId="37" xfId="0" applyFont="1" applyFill="1" applyBorder="1" applyAlignment="1">
      <alignment vertical="center"/>
    </xf>
    <xf numFmtId="4" fontId="10" fillId="0" borderId="2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10" fontId="9" fillId="0" borderId="38" xfId="0" applyNumberFormat="1" applyFont="1" applyBorder="1" applyAlignment="1">
      <alignment horizontal="right" vertical="center" indent="1"/>
    </xf>
    <xf numFmtId="10" fontId="9" fillId="0" borderId="20" xfId="0" applyNumberFormat="1" applyFont="1" applyBorder="1" applyAlignment="1">
      <alignment horizontal="right" vertical="center" indent="1"/>
    </xf>
    <xf numFmtId="0" fontId="9" fillId="0" borderId="39" xfId="0" applyFont="1" applyFill="1" applyBorder="1" applyAlignment="1">
      <alignment horizontal="left" vertical="center" wrapText="1" shrinkToFit="1"/>
    </xf>
    <xf numFmtId="0" fontId="9" fillId="0" borderId="40" xfId="0" applyFont="1" applyFill="1" applyBorder="1" applyAlignment="1">
      <alignment horizontal="left" vertical="center" wrapText="1" shrinkToFit="1"/>
    </xf>
    <xf numFmtId="4" fontId="9" fillId="0" borderId="41" xfId="0" applyNumberFormat="1" applyFont="1" applyFill="1" applyBorder="1" applyAlignment="1">
      <alignment horizontal="right" vertical="center" indent="1"/>
    </xf>
    <xf numFmtId="10" fontId="9" fillId="0" borderId="41" xfId="9" applyNumberFormat="1" applyFont="1" applyFill="1" applyBorder="1" applyAlignment="1">
      <alignment horizontal="right" vertical="center" indent="1"/>
    </xf>
    <xf numFmtId="4" fontId="9" fillId="0" borderId="42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3" xfId="0" applyFont="1" applyFill="1" applyBorder="1" applyAlignment="1">
      <alignment horizontal="left" vertical="center" wrapText="1" shrinkToFit="1"/>
    </xf>
    <xf numFmtId="4" fontId="9" fillId="0" borderId="44" xfId="0" applyNumberFormat="1" applyFont="1" applyFill="1" applyBorder="1" applyAlignment="1">
      <alignment horizontal="right" vertical="center" indent="1"/>
    </xf>
    <xf numFmtId="4" fontId="9" fillId="0" borderId="45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6" xfId="0" applyFont="1" applyFill="1" applyBorder="1" applyAlignment="1">
      <alignment horizontal="left" vertical="center" wrapText="1" shrinkToFit="1"/>
    </xf>
    <xf numFmtId="4" fontId="9" fillId="0" borderId="47" xfId="0" applyNumberFormat="1" applyFont="1" applyFill="1" applyBorder="1" applyAlignment="1">
      <alignment horizontal="right" vertical="center" indent="1"/>
    </xf>
    <xf numFmtId="10" fontId="9" fillId="0" borderId="47" xfId="9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0" xfId="5" applyNumberFormat="1" applyFont="1" applyFill="1" applyBorder="1" applyAlignment="1">
      <alignment horizontal="right" vertical="center" indent="1"/>
    </xf>
    <xf numFmtId="10" fontId="14" fillId="0" borderId="23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8" xfId="5" applyNumberFormat="1" applyFont="1" applyFill="1" applyBorder="1" applyAlignment="1">
      <alignment horizontal="right" vertical="center" indent="1"/>
    </xf>
    <xf numFmtId="10" fontId="19" fillId="0" borderId="48" xfId="0" applyNumberFormat="1" applyFont="1" applyBorder="1" applyAlignment="1">
      <alignment horizontal="right" vertical="center" indent="1"/>
    </xf>
    <xf numFmtId="10" fontId="14" fillId="0" borderId="33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6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4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0" fontId="9" fillId="0" borderId="49" xfId="0" applyFont="1" applyFill="1" applyBorder="1" applyAlignment="1">
      <alignment horizontal="left" vertical="center" wrapText="1" shrinkToFit="1"/>
    </xf>
    <xf numFmtId="4" fontId="9" fillId="0" borderId="50" xfId="0" applyNumberFormat="1" applyFont="1" applyFill="1" applyBorder="1" applyAlignment="1">
      <alignment horizontal="right" vertical="center" indent="1"/>
    </xf>
    <xf numFmtId="10" fontId="14" fillId="0" borderId="50" xfId="5" applyNumberFormat="1" applyFont="1" applyFill="1" applyBorder="1" applyAlignment="1">
      <alignment horizontal="right" vertical="center" wrapText="1" indent="1"/>
    </xf>
    <xf numFmtId="4" fontId="9" fillId="0" borderId="51" xfId="0" applyNumberFormat="1" applyFont="1" applyFill="1" applyBorder="1" applyAlignment="1">
      <alignment horizontal="right" vertical="center" indent="1"/>
    </xf>
    <xf numFmtId="4" fontId="9" fillId="0" borderId="18" xfId="0" applyNumberFormat="1" applyFont="1" applyFill="1" applyBorder="1" applyAlignment="1">
      <alignment horizontal="right" vertical="center" indent="1"/>
    </xf>
    <xf numFmtId="10" fontId="12" fillId="0" borderId="38" xfId="0" applyNumberFormat="1" applyFont="1" applyBorder="1" applyAlignment="1">
      <alignment horizontal="right" vertical="center" indent="1"/>
    </xf>
    <xf numFmtId="10" fontId="12" fillId="0" borderId="20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vertical="center" wrapText="1"/>
    </xf>
    <xf numFmtId="0" fontId="9" fillId="0" borderId="37" xfId="0" applyFont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20" fillId="0" borderId="52" xfId="4" applyFont="1" applyFill="1" applyBorder="1" applyAlignment="1">
      <alignment vertical="center" wrapText="1"/>
    </xf>
    <xf numFmtId="10" fontId="20" fillId="0" borderId="52" xfId="5" applyNumberFormat="1" applyFont="1" applyFill="1" applyBorder="1" applyAlignment="1">
      <alignment horizontal="center" vertical="center" wrapText="1"/>
    </xf>
    <xf numFmtId="10" fontId="20" fillId="0" borderId="52" xfId="5" applyNumberFormat="1" applyFont="1" applyFill="1" applyBorder="1" applyAlignment="1">
      <alignment horizontal="right" vertical="center" wrapText="1" indent="1"/>
    </xf>
    <xf numFmtId="0" fontId="9" fillId="0" borderId="53" xfId="0" applyFont="1" applyFill="1" applyBorder="1" applyAlignment="1">
      <alignment horizontal="center" vertical="center"/>
    </xf>
    <xf numFmtId="10" fontId="14" fillId="0" borderId="45" xfId="5" applyNumberFormat="1" applyFont="1" applyFill="1" applyBorder="1" applyAlignment="1">
      <alignment horizontal="right" vertical="center" indent="1"/>
    </xf>
    <xf numFmtId="0" fontId="5" fillId="0" borderId="24" xfId="0" applyFont="1" applyBorder="1" applyAlignment="1">
      <alignment horizontal="left" vertical="center"/>
    </xf>
    <xf numFmtId="0" fontId="20" fillId="0" borderId="24" xfId="6" applyFont="1" applyFill="1" applyBorder="1" applyAlignment="1">
      <alignment horizontal="center" vertical="center" wrapText="1"/>
    </xf>
    <xf numFmtId="0" fontId="20" fillId="0" borderId="54" xfId="6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7" xfId="0" applyFont="1" applyBorder="1" applyAlignment="1">
      <alignment vertical="center"/>
    </xf>
    <xf numFmtId="0" fontId="9" fillId="0" borderId="24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57" xfId="0" applyBorder="1" applyAlignment="1"/>
    <xf numFmtId="0" fontId="8" fillId="0" borderId="6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8" fillId="0" borderId="37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0" borderId="0" xfId="4" applyFont="1" applyFill="1" applyBorder="1" applyAlignment="1">
      <alignment vertical="center" wrapText="1"/>
    </xf>
    <xf numFmtId="0" fontId="21" fillId="0" borderId="60" xfId="4" applyFont="1" applyFill="1" applyBorder="1" applyAlignment="1">
      <alignment vertical="center" wrapText="1"/>
    </xf>
    <xf numFmtId="0" fontId="14" fillId="0" borderId="61" xfId="4" applyFont="1" applyFill="1" applyBorder="1" applyAlignment="1">
      <alignment vertical="center" wrapText="1"/>
    </xf>
    <xf numFmtId="0" fontId="21" fillId="0" borderId="8" xfId="3" applyFont="1" applyFill="1" applyBorder="1" applyAlignment="1">
      <alignment vertical="center" wrapText="1"/>
    </xf>
    <xf numFmtId="0" fontId="21" fillId="0" borderId="62" xfId="3" applyFont="1" applyFill="1" applyBorder="1" applyAlignment="1">
      <alignment vertical="center" wrapText="1"/>
    </xf>
    <xf numFmtId="0" fontId="21" fillId="0" borderId="63" xfId="0" applyFont="1" applyBorder="1"/>
    <xf numFmtId="0" fontId="21" fillId="0" borderId="0" xfId="0" applyFont="1"/>
    <xf numFmtId="0" fontId="17" fillId="0" borderId="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9" fillId="0" borderId="64" xfId="0" applyFont="1" applyBorder="1"/>
    <xf numFmtId="0" fontId="10" fillId="0" borderId="5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9" fillId="0" borderId="67" xfId="0" applyFont="1" applyBorder="1"/>
    <xf numFmtId="0" fontId="9" fillId="0" borderId="0" xfId="0" applyFont="1" applyFill="1" applyBorder="1" applyAlignment="1">
      <alignment horizontal="left" vertical="center" wrapText="1" shrinkToFit="1"/>
    </xf>
    <xf numFmtId="0" fontId="9" fillId="0" borderId="68" xfId="0" applyFont="1" applyBorder="1" applyAlignment="1">
      <alignment vertical="top" wrapText="1"/>
    </xf>
    <xf numFmtId="0" fontId="9" fillId="0" borderId="69" xfId="0" applyFont="1" applyBorder="1"/>
    <xf numFmtId="0" fontId="21" fillId="0" borderId="10" xfId="4" applyFont="1" applyFill="1" applyBorder="1" applyAlignment="1">
      <alignment horizontal="left" vertical="center" wrapText="1"/>
    </xf>
    <xf numFmtId="10" fontId="21" fillId="0" borderId="23" xfId="5" applyNumberFormat="1" applyFont="1" applyFill="1" applyBorder="1" applyAlignment="1">
      <alignment horizontal="left" vertical="center" wrapText="1"/>
    </xf>
    <xf numFmtId="0" fontId="9" fillId="0" borderId="70" xfId="0" applyFont="1" applyBorder="1"/>
    <xf numFmtId="4" fontId="21" fillId="0" borderId="8" xfId="3" applyNumberFormat="1" applyFont="1" applyFill="1" applyBorder="1" applyAlignment="1">
      <alignment horizontal="center" vertical="center" wrapText="1"/>
    </xf>
    <xf numFmtId="3" fontId="21" fillId="0" borderId="8" xfId="3" applyNumberFormat="1" applyFont="1" applyFill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the Ukrainian Equity Indexes and  Rates of Return of Public Funds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24871815631523464"/>
          <c:y val="1.91571598013941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333361155650006E-2"/>
          <c:y val="0.29118882898119081"/>
          <c:w val="0.95042814372007189"/>
          <c:h val="0.32567171662370026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2.6012541142939639E-3"/>
                  <c:y val="8.291136224379464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June</c:v>
                </c:pt>
                <c:pt idx="1">
                  <c:v>July</c:v>
                </c:pt>
                <c:pt idx="2">
                  <c:v>YTD 2017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2.3345607951092306E-2</c:v>
                </c:pt>
                <c:pt idx="1">
                  <c:v>4.4019005030742075E-3</c:v>
                </c:pt>
                <c:pt idx="2">
                  <c:v>8.4291910239487233E-2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7002012308576813E-3"/>
                  <c:y val="1.1054607448064793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June</c:v>
                </c:pt>
                <c:pt idx="1">
                  <c:v>July</c:v>
                </c:pt>
                <c:pt idx="2">
                  <c:v>YTD 2017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4.318996415770604E-2</c:v>
                </c:pt>
                <c:pt idx="1">
                  <c:v>6.755234877550631E-2</c:v>
                </c:pt>
                <c:pt idx="2">
                  <c:v>0.40550864495375949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9471514190190875E-4"/>
                  <c:y val="-2.6367836690214856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4488338383126777E-4"/>
                  <c:y val="-2.7418215039831419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4.5869308319489702E-4"/>
                  <c:y val="-1.5633049051456571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June</c:v>
                </c:pt>
                <c:pt idx="1">
                  <c:v>July</c:v>
                </c:pt>
                <c:pt idx="2">
                  <c:v>YTD 2017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9.0856977325776949E-3</c:v>
                </c:pt>
                <c:pt idx="1">
                  <c:v>1.3270135300562076E-2</c:v>
                </c:pt>
                <c:pt idx="2">
                  <c:v>0.14629605220540748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4634311744564628E-3"/>
                  <c:y val="-5.5918730349249421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8.9362656400238517E-4"/>
                  <c:y val="5.254335494937157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June</c:v>
                </c:pt>
                <c:pt idx="1">
                  <c:v>July</c:v>
                </c:pt>
                <c:pt idx="2">
                  <c:v>YTD 2017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-1.9852810075971061E-2</c:v>
                </c:pt>
                <c:pt idx="1">
                  <c:v>-1.8877222019211198E-2</c:v>
                </c:pt>
                <c:pt idx="2">
                  <c:v>0.17907762616448569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June</c:v>
                </c:pt>
                <c:pt idx="1">
                  <c:v>July</c:v>
                </c:pt>
                <c:pt idx="2">
                  <c:v>YTD 2017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-2.4401261736495261E-3</c:v>
                </c:pt>
                <c:pt idx="1">
                  <c:v>2.6975949160723767E-2</c:v>
                </c:pt>
                <c:pt idx="2">
                  <c:v>0.24946604418277024</c:v>
                </c:pt>
              </c:numCache>
            </c:numRef>
          </c:val>
        </c:ser>
        <c:dLbls>
          <c:showVal val="1"/>
        </c:dLbls>
        <c:gapWidth val="400"/>
        <c:overlap val="-10"/>
        <c:axId val="63283968"/>
        <c:axId val="63285504"/>
      </c:barChart>
      <c:catAx>
        <c:axId val="63283968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285504"/>
        <c:crosses val="autoZero"/>
        <c:auto val="1"/>
        <c:lblAlgn val="ctr"/>
        <c:lblOffset val="0"/>
        <c:tickLblSkip val="1"/>
        <c:tickMarkSkip val="1"/>
      </c:catAx>
      <c:valAx>
        <c:axId val="63285504"/>
        <c:scaling>
          <c:orientation val="minMax"/>
          <c:max val="0.45"/>
          <c:min val="-0.04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2839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9.1453067786014114E-2"/>
          <c:y val="0.85824075910245712"/>
          <c:w val="0.64273557920637958"/>
          <c:h val="8.4291503126134176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the Ukrainian and Global Equity Indexes  </a:t>
            </a:r>
            <a:endParaRPr lang="ru-RU" sz="12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1702127659574468"/>
          <c:y val="1.17371161080456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34"/>
          <c:y val="0.15727735584781177"/>
          <c:w val="0.53846153846153844"/>
          <c:h val="0.63849911627768363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DAX (Germany)</c:v>
                </c:pt>
                <c:pt idx="1">
                  <c:v>NIKKEI 225 (Japan)</c:v>
                </c:pt>
                <c:pt idx="2">
                  <c:v>CAC 40 (France)</c:v>
                </c:pt>
                <c:pt idx="3">
                  <c:v>PFTS Index</c:v>
                </c:pt>
                <c:pt idx="4">
                  <c:v>RTSI (Russia)</c:v>
                </c:pt>
                <c:pt idx="5">
                  <c:v>FTSE 100 (Great Britain)</c:v>
                </c:pt>
                <c:pt idx="6">
                  <c:v>S&amp;P 500 (USA)</c:v>
                </c:pt>
                <c:pt idx="7">
                  <c:v>MICEX (Russia)</c:v>
                </c:pt>
                <c:pt idx="8">
                  <c:v>SHANGHAI SE COMPOSITE (China)</c:v>
                </c:pt>
                <c:pt idx="9">
                  <c:v>DJIA (USA)</c:v>
                </c:pt>
                <c:pt idx="10">
                  <c:v>WIG20 (Poland)</c:v>
                </c:pt>
                <c:pt idx="11">
                  <c:v>HANG SENG (Hong Kong)</c:v>
                </c:pt>
                <c:pt idx="12">
                  <c:v>UX Index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-1.6784420760203589E-2</c:v>
                </c:pt>
                <c:pt idx="1">
                  <c:v>-5.4034681030656895E-3</c:v>
                </c:pt>
                <c:pt idx="2">
                  <c:v>-5.255161423873389E-3</c:v>
                </c:pt>
                <c:pt idx="3">
                  <c:v>4.4019005030742075E-3</c:v>
                </c:pt>
                <c:pt idx="4">
                  <c:v>6.1740728900254727E-3</c:v>
                </c:pt>
                <c:pt idx="5">
                  <c:v>8.1064227811264988E-3</c:v>
                </c:pt>
                <c:pt idx="6">
                  <c:v>1.9348768883515444E-2</c:v>
                </c:pt>
                <c:pt idx="7">
                  <c:v>2.1298217611066761E-2</c:v>
                </c:pt>
                <c:pt idx="8">
                  <c:v>2.524756243447368E-2</c:v>
                </c:pt>
                <c:pt idx="9">
                  <c:v>2.5362968819599985E-2</c:v>
                </c:pt>
                <c:pt idx="10">
                  <c:v>3.2337594573441208E-2</c:v>
                </c:pt>
                <c:pt idx="11">
                  <c:v>6.0525341379521702E-2</c:v>
                </c:pt>
                <c:pt idx="12">
                  <c:v>6.755234877550631E-2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DAX (Germany)</c:v>
                </c:pt>
                <c:pt idx="1">
                  <c:v>NIKKEI 225 (Japan)</c:v>
                </c:pt>
                <c:pt idx="2">
                  <c:v>CAC 40 (France)</c:v>
                </c:pt>
                <c:pt idx="3">
                  <c:v>PFTS Index</c:v>
                </c:pt>
                <c:pt idx="4">
                  <c:v>RTSI (Russia)</c:v>
                </c:pt>
                <c:pt idx="5">
                  <c:v>FTSE 100 (Great Britain)</c:v>
                </c:pt>
                <c:pt idx="6">
                  <c:v>S&amp;P 500 (USA)</c:v>
                </c:pt>
                <c:pt idx="7">
                  <c:v>MICEX (Russia)</c:v>
                </c:pt>
                <c:pt idx="8">
                  <c:v>SHANGHAI SE COMPOSITE (China)</c:v>
                </c:pt>
                <c:pt idx="9">
                  <c:v>DJIA (USA)</c:v>
                </c:pt>
                <c:pt idx="10">
                  <c:v>WIG20 (Poland)</c:v>
                </c:pt>
                <c:pt idx="11">
                  <c:v>HANG SENG (Hong Kong)</c:v>
                </c:pt>
                <c:pt idx="12">
                  <c:v>UX Index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5.8265399242864335E-2</c:v>
                </c:pt>
                <c:pt idx="1">
                  <c:v>4.0743499394624516E-2</c:v>
                </c:pt>
                <c:pt idx="2">
                  <c:v>5.2764613607193978E-2</c:v>
                </c:pt>
                <c:pt idx="3">
                  <c:v>8.4291910239487233E-2</c:v>
                </c:pt>
                <c:pt idx="4">
                  <c:v>-0.1198329051089787</c:v>
                </c:pt>
                <c:pt idx="5">
                  <c:v>3.5355450503211872E-2</c:v>
                </c:pt>
                <c:pt idx="6">
                  <c:v>9.8272320674354985E-2</c:v>
                </c:pt>
                <c:pt idx="7">
                  <c:v>-0.12998962077295784</c:v>
                </c:pt>
                <c:pt idx="8">
                  <c:v>5.7146465372370336E-2</c:v>
                </c:pt>
                <c:pt idx="9">
                  <c:v>0.10450872814935375</c:v>
                </c:pt>
                <c:pt idx="10">
                  <c:v>0.21982510584076631</c:v>
                </c:pt>
                <c:pt idx="11">
                  <c:v>0.25391688552703862</c:v>
                </c:pt>
                <c:pt idx="12">
                  <c:v>0.40550864495375949</c:v>
                </c:pt>
              </c:numCache>
            </c:numRef>
          </c:val>
        </c:ser>
        <c:dLbls>
          <c:showVal val="1"/>
        </c:dLbls>
        <c:gapWidth val="100"/>
        <c:overlap val="-20"/>
        <c:axId val="65589248"/>
        <c:axId val="65590784"/>
      </c:barChart>
      <c:catAx>
        <c:axId val="65589248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590784"/>
        <c:crosses val="autoZero"/>
        <c:lblAlgn val="ctr"/>
        <c:lblOffset val="100"/>
        <c:tickLblSkip val="1"/>
        <c:tickMarkSkip val="1"/>
      </c:catAx>
      <c:valAx>
        <c:axId val="65590784"/>
        <c:scaling>
          <c:orientation val="minMax"/>
          <c:max val="0.45"/>
          <c:min val="-0.15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5892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4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Funds' Shares within  the Aggregate NAV of  Open-Ended CII</a:t>
            </a:r>
            <a:endParaRPr lang="ru-RU" sz="1200" b="1" i="0" baseline="0"/>
          </a:p>
        </c:rich>
      </c:tx>
      <c:layout>
        <c:manualLayout>
          <c:xMode val="edge"/>
          <c:yMode val="edge"/>
          <c:x val="0.24798927613941019"/>
          <c:y val="7.2368576036047225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8739946380698"/>
          <c:y val="0.32017612428069381"/>
          <c:w val="0.34048257372654156"/>
          <c:h val="0.3530709315698061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2.0156111774358478E-2"/>
                  <c:y val="-0.13241549395372493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2.3231622221486028E-2"/>
                  <c:y val="-5.2884246686354872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0.10240134849365495"/>
                  <c:y val="-7.583915709174803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1945782792750159"/>
                  <c:y val="-3.8422208144943681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0.11750854259354605"/>
                  <c:y val="2.6730825313502477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7.5126255855088434E-2"/>
                  <c:y val="0.10587070198147085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6.1484631957959543E-2"/>
                  <c:y val="6.9511399811550384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8.6230638652321487E-2"/>
                  <c:y val="0.11194303655964073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8474768067598691E-2"/>
                  <c:y val="4.7716010929753513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9.7156137731917044E-2"/>
                  <c:y val="-0.10084454363305469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790678921634583E-2"/>
                  <c:y val="-0.11783498506124872"/>
                </c:manualLayout>
              </c:layout>
              <c:dLblPos val="bestFit"/>
              <c:showCatName val="1"/>
              <c:showPercent val="1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В_ВЧА!$B$25:$B$35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ОТP Fond Aktsii</c:v>
                </c:pt>
                <c:pt idx="3">
                  <c:v>Sofiivskyi</c:v>
                </c:pt>
                <c:pt idx="4">
                  <c:v>UNIVER.UA/Myhailo Hrushevskyi: Fond Derzhavnykh Paperiv</c:v>
                </c:pt>
                <c:pt idx="5">
                  <c:v>KINTO-Ekviti</c:v>
                </c:pt>
                <c:pt idx="6">
                  <c:v>ОТP Klasychnyi</c:v>
                </c:pt>
                <c:pt idx="7">
                  <c:v>Altus – Depozyt</c:v>
                </c:pt>
                <c:pt idx="8">
                  <c:v>UNIVER.UA/Taras Shevchenko: Fond Zaoshchadzhen</c:v>
                </c:pt>
                <c:pt idx="9">
                  <c:v>Altus – Zbalansovanyi</c:v>
                </c:pt>
                <c:pt idx="10">
                  <c:v>VSI</c:v>
                </c:pt>
              </c:strCache>
            </c:strRef>
          </c:cat>
          <c:val>
            <c:numRef>
              <c:f>В_ВЧА!$C$25:$C$35</c:f>
              <c:numCache>
                <c:formatCode>#,##0.00</c:formatCode>
                <c:ptCount val="11"/>
                <c:pt idx="0">
                  <c:v>8435552.5199000016</c:v>
                </c:pt>
                <c:pt idx="1">
                  <c:v>24120118.280000001</c:v>
                </c:pt>
                <c:pt idx="2">
                  <c:v>5247749.7300000004</c:v>
                </c:pt>
                <c:pt idx="3">
                  <c:v>5190625.13</c:v>
                </c:pt>
                <c:pt idx="4">
                  <c:v>4245388.8899999997</c:v>
                </c:pt>
                <c:pt idx="5">
                  <c:v>4145263.26</c:v>
                </c:pt>
                <c:pt idx="6">
                  <c:v>3868102.5</c:v>
                </c:pt>
                <c:pt idx="7">
                  <c:v>3700147.24</c:v>
                </c:pt>
                <c:pt idx="8">
                  <c:v>3047715.15</c:v>
                </c:pt>
                <c:pt idx="9">
                  <c:v>2847659.75</c:v>
                </c:pt>
                <c:pt idx="10">
                  <c:v>1733044.53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В_ВЧА!$B$25:$B$35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ОТP Fond Aktsii</c:v>
                </c:pt>
                <c:pt idx="3">
                  <c:v>Sofiivskyi</c:v>
                </c:pt>
                <c:pt idx="4">
                  <c:v>UNIVER.UA/Myhailo Hrushevskyi: Fond Derzhavnykh Paperiv</c:v>
                </c:pt>
                <c:pt idx="5">
                  <c:v>KINTO-Ekviti</c:v>
                </c:pt>
                <c:pt idx="6">
                  <c:v>ОТP Klasychnyi</c:v>
                </c:pt>
                <c:pt idx="7">
                  <c:v>Altus – Depozyt</c:v>
                </c:pt>
                <c:pt idx="8">
                  <c:v>UNIVER.UA/Taras Shevchenko: Fond Zaoshchadzhen</c:v>
                </c:pt>
                <c:pt idx="9">
                  <c:v>Altus – Zbalansovanyi</c:v>
                </c:pt>
                <c:pt idx="10">
                  <c:v>VSI</c:v>
                </c:pt>
              </c:strCache>
            </c:strRef>
          </c:cat>
          <c:val>
            <c:numRef>
              <c:f>В_ВЧА!$D$25:$D$35</c:f>
              <c:numCache>
                <c:formatCode>0.00%</c:formatCode>
                <c:ptCount val="11"/>
                <c:pt idx="0">
                  <c:v>0.12669539395979326</c:v>
                </c:pt>
                <c:pt idx="1">
                  <c:v>0.36226529093765125</c:v>
                </c:pt>
                <c:pt idx="2">
                  <c:v>7.881709204895454E-2</c:v>
                </c:pt>
                <c:pt idx="3">
                  <c:v>7.7959125284510572E-2</c:v>
                </c:pt>
                <c:pt idx="4">
                  <c:v>6.3762417063044446E-2</c:v>
                </c:pt>
                <c:pt idx="5">
                  <c:v>6.2258608497049894E-2</c:v>
                </c:pt>
                <c:pt idx="6">
                  <c:v>5.8095870893845221E-2</c:v>
                </c:pt>
                <c:pt idx="7">
                  <c:v>5.557331439465675E-2</c:v>
                </c:pt>
                <c:pt idx="8">
                  <c:v>4.5774295245696338E-2</c:v>
                </c:pt>
                <c:pt idx="9">
                  <c:v>4.2769619777552316E-2</c:v>
                </c:pt>
                <c:pt idx="10">
                  <c:v>2.6028971897245401E-2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1" baseline="0"/>
              <a:t>Open-Ended CII NAV Dynamics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3930463974560639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8722621352558514E-2"/>
          <c:y val="0.34496954505577138"/>
          <c:w val="0.90627428951888578"/>
          <c:h val="0.38398395788945983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ВЧА'!$C$59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2.8534768212609423E-3"/>
                  <c:y val="-1.4422226345936796E-2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ВЧА'!$B$60:$B$70</c:f>
              <c:strCache>
                <c:ptCount val="11"/>
                <c:pt idx="0">
                  <c:v>VSI</c:v>
                </c:pt>
                <c:pt idx="1">
                  <c:v>KINTO- Kaznacheiskyi</c:v>
                </c:pt>
                <c:pt idx="2">
                  <c:v>Nadbannia</c:v>
                </c:pt>
                <c:pt idx="3">
                  <c:v>UNIVER.UA/Iaroslav Mudryi: Fond Aktsii</c:v>
                </c:pt>
                <c:pt idx="4">
                  <c:v>KINTO-Ekviti</c:v>
                </c:pt>
                <c:pt idx="5">
                  <c:v>ТАSK Resurs</c:v>
                </c:pt>
                <c:pt idx="6">
                  <c:v>Altus-Stratehichnyi</c:v>
                </c:pt>
                <c:pt idx="7">
                  <c:v>Bonum Optimum</c:v>
                </c:pt>
                <c:pt idx="8">
                  <c:v>KINTO-Klasychnyi</c:v>
                </c:pt>
                <c:pt idx="9">
                  <c:v>Altus-Zbalansovanyi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ВЧА'!$C$60:$C$70</c:f>
              <c:numCache>
                <c:formatCode>#,##0.00</c:formatCode>
                <c:ptCount val="11"/>
                <c:pt idx="0">
                  <c:v>77.727070000000069</c:v>
                </c:pt>
                <c:pt idx="1">
                  <c:v>53.179839999999849</c:v>
                </c:pt>
                <c:pt idx="2">
                  <c:v>55.019349999999982</c:v>
                </c:pt>
                <c:pt idx="3">
                  <c:v>25.718929999999936</c:v>
                </c:pt>
                <c:pt idx="4">
                  <c:v>30.265029999999797</c:v>
                </c:pt>
                <c:pt idx="5">
                  <c:v>11.094269999999904</c:v>
                </c:pt>
                <c:pt idx="6">
                  <c:v>6.9170100000000092</c:v>
                </c:pt>
                <c:pt idx="7">
                  <c:v>-2.1787700000000187</c:v>
                </c:pt>
                <c:pt idx="8">
                  <c:v>297.39249000000206</c:v>
                </c:pt>
                <c:pt idx="9">
                  <c:v>-4.7488599999998691</c:v>
                </c:pt>
                <c:pt idx="10">
                  <c:v>165.61299999999972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ВЧА'!$E$59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1453324027977412E-3"/>
                  <c:y val="-7.5300269658908105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1218982562609474E-3"/>
                  <c:y val="-2.9475489089098592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3.3388064533237423E-5"/>
                  <c:y val="4.3206696259271052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7.8103583767184174E-4"/>
                  <c:y val="-7.3855670227637791E-4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4865398522186917E-3"/>
                  <c:y val="-3.3458754155363938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2.2423986288166208E-3"/>
                  <c:y val="-2.1653513647442611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2.5176421170492651E-5"/>
                  <c:y val="-6.2721316630271915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1.4865408120737665E-3"/>
                  <c:y val="-4.2187415138856708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1.7323768854825899E-3"/>
                  <c:y val="-8.7189442012620532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1.3997257903045745E-3"/>
                  <c:y val="8.1097579960872444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2.2424002285750602E-3"/>
                  <c:y val="-5.3500105093281611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2585080210311705"/>
                  <c:y val="0.34907632535405442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7271402641518629"/>
                  <c:y val="0.38398395788945983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203331091839017"/>
                  <c:y val="0.3470229352049129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6870805040926338"/>
                  <c:y val="0.3511297155031958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5865520675017037"/>
                  <c:y val="0.35728988595062039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83295601922419693"/>
                  <c:y val="0.46406617370597819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6772550822992567"/>
                  <c:y val="0.66324501817270332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ВЧА'!$B$60:$B$70</c:f>
              <c:strCache>
                <c:ptCount val="11"/>
                <c:pt idx="0">
                  <c:v>VSI</c:v>
                </c:pt>
                <c:pt idx="1">
                  <c:v>KINTO- Kaznacheiskyi</c:v>
                </c:pt>
                <c:pt idx="2">
                  <c:v>Nadbannia</c:v>
                </c:pt>
                <c:pt idx="3">
                  <c:v>UNIVER.UA/Iaroslav Mudryi: Fond Aktsii</c:v>
                </c:pt>
                <c:pt idx="4">
                  <c:v>KINTO-Ekviti</c:v>
                </c:pt>
                <c:pt idx="5">
                  <c:v>ТАSK Resurs</c:v>
                </c:pt>
                <c:pt idx="6">
                  <c:v>Altus-Stratehichnyi</c:v>
                </c:pt>
                <c:pt idx="7">
                  <c:v>Bonum Optimum</c:v>
                </c:pt>
                <c:pt idx="8">
                  <c:v>KINTO-Klasychnyi</c:v>
                </c:pt>
                <c:pt idx="9">
                  <c:v>Altus-Zbalansovanyi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ВЧА'!$E$60:$E$70</c:f>
              <c:numCache>
                <c:formatCode>#,##0.00</c:formatCode>
                <c:ptCount val="11"/>
                <c:pt idx="0">
                  <c:v>82.112267032786789</c:v>
                </c:pt>
                <c:pt idx="1">
                  <c:v>31.270837427480817</c:v>
                </c:pt>
                <c:pt idx="2">
                  <c:v>10.90092542632355</c:v>
                </c:pt>
                <c:pt idx="3">
                  <c:v>3.6254123843430164</c:v>
                </c:pt>
                <c:pt idx="4">
                  <c:v>0.90927690853135001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-10.918031375452113</c:v>
                </c:pt>
                <c:pt idx="9">
                  <c:v>-28.448616317280482</c:v>
                </c:pt>
                <c:pt idx="10">
                  <c:v>0</c:v>
                </c:pt>
              </c:numCache>
            </c:numRef>
          </c:val>
        </c:ser>
        <c:dLbls>
          <c:showVal val="1"/>
        </c:dLbls>
        <c:overlap val="-30"/>
        <c:axId val="65087360"/>
        <c:axId val="65088896"/>
      </c:barChart>
      <c:lineChart>
        <c:grouping val="standard"/>
        <c:ser>
          <c:idx val="2"/>
          <c:order val="2"/>
          <c:tx>
            <c:strRef>
              <c:f>'В_динаміка ВЧА'!$D$59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262037205019504E-2"/>
                  <c:y val="-0.1021422320335202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8726886785093523E-2"/>
                  <c:y val="-6.548583010489736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9.6565856252898846E-3"/>
                  <c:y val="5.772936391706457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797102896835067E-2"/>
                  <c:y val="5.497591729035990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750321571533754E-2"/>
                  <c:y val="4.945723741932832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750321891485406E-2"/>
                  <c:y val="0.1307648062650650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1750322211437061E-2"/>
                  <c:y val="0.1086373020637058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8726888704803647E-2"/>
                  <c:y val="0.1221058470552618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506181307986758E-2"/>
                  <c:y val="0.114753294277807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773756997877261E-2"/>
                  <c:y val="6.5051477314127762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5706768254830596"/>
                  <c:y val="1.026695074570748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0317504840372882"/>
                  <c:y val="8.2135605965659858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858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858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858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ВЧА'!$B$60:$B$69</c:f>
              <c:strCache>
                <c:ptCount val="10"/>
                <c:pt idx="0">
                  <c:v>VSI</c:v>
                </c:pt>
                <c:pt idx="1">
                  <c:v>KINTO- Kaznacheiskyi</c:v>
                </c:pt>
                <c:pt idx="2">
                  <c:v>Nadbannia</c:v>
                </c:pt>
                <c:pt idx="3">
                  <c:v>UNIVER.UA/Iaroslav Mudryi: Fond Aktsii</c:v>
                </c:pt>
                <c:pt idx="4">
                  <c:v>KINTO-Ekviti</c:v>
                </c:pt>
                <c:pt idx="5">
                  <c:v>ТАSK Resurs</c:v>
                </c:pt>
                <c:pt idx="6">
                  <c:v>Altus-Stratehichnyi</c:v>
                </c:pt>
                <c:pt idx="7">
                  <c:v>Bonum Optimum</c:v>
                </c:pt>
                <c:pt idx="8">
                  <c:v>KINTO-Klasychnyi</c:v>
                </c:pt>
                <c:pt idx="9">
                  <c:v>Altus-Zbalansovanyi</c:v>
                </c:pt>
              </c:strCache>
            </c:strRef>
          </c:cat>
          <c:val>
            <c:numRef>
              <c:f>'В_динаміка ВЧА'!$D$60:$D$69</c:f>
              <c:numCache>
                <c:formatCode>0.00%</c:formatCode>
                <c:ptCount val="10"/>
                <c:pt idx="0">
                  <c:v>4.6955989940443248E-2</c:v>
                </c:pt>
                <c:pt idx="1">
                  <c:v>3.3169938978106231E-2</c:v>
                </c:pt>
                <c:pt idx="2">
                  <c:v>6.5291804233111567E-2</c:v>
                </c:pt>
                <c:pt idx="3">
                  <c:v>3.1018763707559252E-2</c:v>
                </c:pt>
                <c:pt idx="4">
                  <c:v>7.3548099679255014E-3</c:v>
                </c:pt>
                <c:pt idx="5">
                  <c:v>1.1184549784486818E-2</c:v>
                </c:pt>
                <c:pt idx="6">
                  <c:v>1.9038184702767795E-2</c:v>
                </c:pt>
                <c:pt idx="7">
                  <c:v>-3.0416841840996841E-3</c:v>
                </c:pt>
                <c:pt idx="8">
                  <c:v>1.24835626544817E-2</c:v>
                </c:pt>
                <c:pt idx="9">
                  <c:v>-1.6648596499643398E-3</c:v>
                </c:pt>
              </c:numCache>
            </c:numRef>
          </c:val>
        </c:ser>
        <c:dLbls>
          <c:showVal val="1"/>
        </c:dLbls>
        <c:marker val="1"/>
        <c:axId val="65115264"/>
        <c:axId val="65116800"/>
      </c:lineChart>
      <c:catAx>
        <c:axId val="65087360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088896"/>
        <c:crosses val="autoZero"/>
        <c:lblAlgn val="ctr"/>
        <c:lblOffset val="40"/>
        <c:tickLblSkip val="2"/>
        <c:tickMarkSkip val="1"/>
      </c:catAx>
      <c:valAx>
        <c:axId val="65088896"/>
        <c:scaling>
          <c:orientation val="minMax"/>
          <c:max val="350"/>
          <c:min val="-5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087360"/>
        <c:crosses val="autoZero"/>
        <c:crossBetween val="between"/>
      </c:valAx>
      <c:catAx>
        <c:axId val="65115264"/>
        <c:scaling>
          <c:orientation val="minMax"/>
        </c:scaling>
        <c:delete val="1"/>
        <c:axPos val="b"/>
        <c:tickLblPos val="none"/>
        <c:crossAx val="65116800"/>
        <c:crosses val="autoZero"/>
        <c:lblAlgn val="ctr"/>
        <c:lblOffset val="100"/>
      </c:catAx>
      <c:valAx>
        <c:axId val="65116800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11526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6.6515544184872349E-2"/>
          <c:y val="0.75564757488407064"/>
          <c:w val="0.48299355379697079"/>
          <c:h val="5.133475372853740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 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354198561806806"/>
          <c:y val="6.0975670270887192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7708361519736247"/>
          <c:y val="9.552855009105661E-2"/>
          <c:w val="0.70520905070907669"/>
          <c:h val="0.86890330136014249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'В_діаграма(дох)'!$A$2:$A$23</c:f>
              <c:strCache>
                <c:ptCount val="22"/>
                <c:pt idx="0">
                  <c:v>VSI</c:v>
                </c:pt>
                <c:pt idx="1">
                  <c:v>Bonum Optimum</c:v>
                </c:pt>
                <c:pt idx="2">
                  <c:v>UNIVER.UA/Taras Shevchenko: Fond Zaoshchadzhen</c:v>
                </c:pt>
                <c:pt idx="3">
                  <c:v>UNIVER.UA/Myhailo Hrushevskyi: Fond Derzhavnykh Paperiv   </c:v>
                </c:pt>
                <c:pt idx="4">
                  <c:v>KINTO-Ekviti</c:v>
                </c:pt>
                <c:pt idx="5">
                  <c:v>Altus – Zbalansovanyi</c:v>
                </c:pt>
                <c:pt idx="6">
                  <c:v>Altus – Depozyt</c:v>
                </c:pt>
                <c:pt idx="7">
                  <c:v>ТАSК Resurs</c:v>
                </c:pt>
                <c:pt idx="8">
                  <c:v>Sofiivskyi</c:v>
                </c:pt>
                <c:pt idx="9">
                  <c:v>KINTO- Кlasychnyi</c:v>
                </c:pt>
                <c:pt idx="10">
                  <c:v>KINTO-Kaznacheiskyi</c:v>
                </c:pt>
                <c:pt idx="11">
                  <c:v>Altus-Stratehichnyi</c:v>
                </c:pt>
                <c:pt idx="12">
                  <c:v>UNIVER.UA/Volodymyr Velykyi: Fond Zbalansovanyi</c:v>
                </c:pt>
                <c:pt idx="13">
                  <c:v>UNIVER.UA/Iaroslav Mudryi: Fond Aktsii</c:v>
                </c:pt>
                <c:pt idx="14">
                  <c:v>Nadbannia</c:v>
                </c:pt>
                <c:pt idx="15">
                  <c:v>Funds' average rate of return</c:v>
                </c:pt>
                <c:pt idx="16">
                  <c:v>UX Index</c:v>
                </c:pt>
                <c:pt idx="17">
                  <c:v>PFTS Index</c:v>
                </c:pt>
                <c:pt idx="18">
                  <c:v>EURO Deposits</c:v>
                </c:pt>
                <c:pt idx="19">
                  <c:v>USD Deposits</c:v>
                </c:pt>
                <c:pt idx="20">
                  <c:v>UAH Deposits</c:v>
                </c:pt>
                <c:pt idx="21">
                  <c:v>"Gold" deposit (at official rate of gold)</c:v>
                </c:pt>
              </c:strCache>
            </c:strRef>
          </c:cat>
          <c:val>
            <c:numRef>
              <c:f>'В_діаграма(дох)'!$B$2:$B$23</c:f>
              <c:numCache>
                <c:formatCode>0.00%</c:formatCode>
                <c:ptCount val="22"/>
                <c:pt idx="0">
                  <c:v>-3.1158182741047868E-3</c:v>
                </c:pt>
                <c:pt idx="1">
                  <c:v>-3.0416841840947839E-3</c:v>
                </c:pt>
                <c:pt idx="2">
                  <c:v>5.7914216440899668E-3</c:v>
                </c:pt>
                <c:pt idx="3">
                  <c:v>6.9610330558176337E-3</c:v>
                </c:pt>
                <c:pt idx="4">
                  <c:v>7.1333646369948767E-3</c:v>
                </c:pt>
                <c:pt idx="5">
                  <c:v>8.3327740874565848E-3</c:v>
                </c:pt>
                <c:pt idx="6">
                  <c:v>8.7831086481153786E-3</c:v>
                </c:pt>
                <c:pt idx="7">
                  <c:v>1.1184549784474473E-2</c:v>
                </c:pt>
                <c:pt idx="8">
                  <c:v>1.1966000384140862E-2</c:v>
                </c:pt>
                <c:pt idx="9">
                  <c:v>1.2951579655893442E-2</c:v>
                </c:pt>
                <c:pt idx="10">
                  <c:v>1.3535312799369814E-2</c:v>
                </c:pt>
                <c:pt idx="11">
                  <c:v>1.9038184702765415E-2</c:v>
                </c:pt>
                <c:pt idx="12">
                  <c:v>2.1233831881334986E-2</c:v>
                </c:pt>
                <c:pt idx="13">
                  <c:v>2.6646952695378312E-2</c:v>
                </c:pt>
                <c:pt idx="14">
                  <c:v>5.1651417990798976E-2</c:v>
                </c:pt>
                <c:pt idx="15">
                  <c:v>1.3270135300562076E-2</c:v>
                </c:pt>
                <c:pt idx="16">
                  <c:v>6.755234877550631E-2</c:v>
                </c:pt>
                <c:pt idx="17">
                  <c:v>4.4019005030742075E-3</c:v>
                </c:pt>
                <c:pt idx="18">
                  <c:v>2.1765901841228841E-2</c:v>
                </c:pt>
                <c:pt idx="19">
                  <c:v>-2.3888755499096299E-3</c:v>
                </c:pt>
                <c:pt idx="20">
                  <c:v>1.3589041095890412E-2</c:v>
                </c:pt>
                <c:pt idx="21">
                  <c:v>7.8045529955552695E-3</c:v>
                </c:pt>
              </c:numCache>
            </c:numRef>
          </c:val>
        </c:ser>
        <c:gapWidth val="60"/>
        <c:axId val="65149184"/>
        <c:axId val="65150976"/>
      </c:barChart>
      <c:catAx>
        <c:axId val="6514918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150976"/>
        <c:crosses val="autoZero"/>
        <c:lblAlgn val="ctr"/>
        <c:lblOffset val="0"/>
        <c:tickLblSkip val="1"/>
        <c:tickMarkSkip val="1"/>
      </c:catAx>
      <c:valAx>
        <c:axId val="65150976"/>
        <c:scaling>
          <c:orientation val="minMax"/>
          <c:max val="7.0000000000000007E-2"/>
          <c:min val="-0.01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149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759999999999999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8399999999999997E-2"/>
          <c:y val="0.34133422222453702"/>
          <c:w val="0.92"/>
          <c:h val="0.43733447222518806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ВЧА'!$C$37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1.7376600774530898E-3"/>
                  <c:y val="2.0500761552904225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59360000000000002"/>
                  <c:y val="0.4826679236143844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4719999999999995"/>
                  <c:y val="0.2640006875017903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ВЧА'!$B$38:$B$40</c:f>
              <c:strCache>
                <c:ptCount val="3"/>
                <c:pt idx="0">
                  <c:v>Zbalansovanyi Fond "Parytet"</c:v>
                </c:pt>
                <c:pt idx="1">
                  <c:v>Оptimum</c:v>
                </c:pt>
                <c:pt idx="2">
                  <c:v>ТАSК Ukrainskyi Kapital</c:v>
                </c:pt>
              </c:strCache>
            </c:strRef>
          </c:cat>
          <c:val>
            <c:numRef>
              <c:f>'І_динаміка ВЧА'!$C$38:$C$40</c:f>
              <c:numCache>
                <c:formatCode>#,##0.00</c:formatCode>
                <c:ptCount val="3"/>
                <c:pt idx="0">
                  <c:v>68.187859999999873</c:v>
                </c:pt>
                <c:pt idx="1">
                  <c:v>-5.67973999999999</c:v>
                </c:pt>
                <c:pt idx="2">
                  <c:v>-96.897729999999981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ВЧА'!$E$37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2928285636848922E-2"/>
                  <c:y val="-5.9283296879360072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1878270103907658E-3"/>
                  <c:y val="-1.328029488044442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7.4060911294983522E-3"/>
                  <c:y val="-1.199472393256123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51119999999999999"/>
                  <c:y val="0.47200122916986764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239999999999998"/>
                  <c:y val="0.47466790278099685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9600000000000002"/>
                  <c:y val="0.2773340555574363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90400000000000003"/>
                  <c:y val="0.38400100000260418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90639999999999998"/>
                  <c:y val="0.55466811111487269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4"/>
                  <c:y val="0.5120013333368055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968"/>
                  <c:y val="0.3920010208359917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4959999999999996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ВЧА'!$B$38:$B$40</c:f>
              <c:strCache>
                <c:ptCount val="3"/>
                <c:pt idx="0">
                  <c:v>Zbalansovanyi Fond "Parytet"</c:v>
                </c:pt>
                <c:pt idx="1">
                  <c:v>Оptimum</c:v>
                </c:pt>
                <c:pt idx="2">
                  <c:v>ТАSК Ukrainskyi Kapital</c:v>
                </c:pt>
              </c:strCache>
            </c:strRef>
          </c:cat>
          <c:val>
            <c:numRef>
              <c:f>'І_динаміка ВЧА'!$E$38:$E$40</c:f>
              <c:numCache>
                <c:formatCode>#,##0.00</c:formatCode>
                <c:ptCount val="3"/>
                <c:pt idx="0">
                  <c:v>24.137063342036438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-20"/>
        <c:axId val="65433600"/>
        <c:axId val="65435136"/>
      </c:barChart>
      <c:lineChart>
        <c:grouping val="standard"/>
        <c:ser>
          <c:idx val="2"/>
          <c:order val="2"/>
          <c:tx>
            <c:strRef>
              <c:f>'І_динаміка ВЧА'!$D$37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316416924961227E-3"/>
                  <c:y val="-5.634624138603161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913377573388538E-3"/>
                  <c:y val="-5.803287707636257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1.904886545719094E-3"/>
                  <c:y val="-2.351527755293122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49120000000000003"/>
                  <c:y val="0.3173341597243742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62719999999999998"/>
                  <c:y val="0.4160010833361545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5439999999999996"/>
                  <c:y val="0.429334451391800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7839999999999996"/>
                  <c:y val="0.362667611113570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9119999999999999"/>
                  <c:y val="1.066669444451678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8080000000000003"/>
                  <c:y val="1.066669444451678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2560000000000004"/>
                  <c:y val="1.066669444451678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7120000000000004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2719999999999998"/>
                  <c:y val="1.0666694444516782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ВЧА'!$D$38:$D$40</c:f>
              <c:numCache>
                <c:formatCode>0.00%</c:formatCode>
                <c:ptCount val="3"/>
                <c:pt idx="0">
                  <c:v>4.7869126264570939E-2</c:v>
                </c:pt>
                <c:pt idx="1">
                  <c:v>-1.2260123110653885E-2</c:v>
                </c:pt>
                <c:pt idx="2">
                  <c:v>-7.475376466540827E-2</c:v>
                </c:pt>
              </c:numCache>
            </c:numRef>
          </c:val>
        </c:ser>
        <c:dLbls>
          <c:showVal val="1"/>
        </c:dLbls>
        <c:marker val="1"/>
        <c:axId val="65436672"/>
        <c:axId val="65446656"/>
      </c:lineChart>
      <c:catAx>
        <c:axId val="65433600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435136"/>
        <c:crosses val="autoZero"/>
        <c:lblAlgn val="ctr"/>
        <c:lblOffset val="100"/>
        <c:tickLblSkip val="1"/>
        <c:tickMarkSkip val="1"/>
      </c:catAx>
      <c:valAx>
        <c:axId val="65435136"/>
        <c:scaling>
          <c:orientation val="minMax"/>
          <c:max val="3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433600"/>
        <c:crosses val="autoZero"/>
        <c:crossBetween val="between"/>
      </c:valAx>
      <c:catAx>
        <c:axId val="65436672"/>
        <c:scaling>
          <c:orientation val="minMax"/>
        </c:scaling>
        <c:delete val="1"/>
        <c:axPos val="b"/>
        <c:tickLblPos val="none"/>
        <c:crossAx val="65446656"/>
        <c:crosses val="autoZero"/>
        <c:lblAlgn val="ctr"/>
        <c:lblOffset val="100"/>
      </c:catAx>
      <c:valAx>
        <c:axId val="65446656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43667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92"/>
          <c:y val="0.81600212500553382"/>
          <c:w val="0.53839999999999999"/>
          <c:h val="6.933351388935908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Rates of Return: Interval Funds, Bank Deposits </a:t>
            </a:r>
            <a:endParaRPr lang="ru-RU" sz="12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and Indexes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28121841351642485"/>
          <c:y val="6.031366640534671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7868048990744464E-2"/>
          <c:y val="0.1230398794669073"/>
          <c:w val="0.92893447064089796"/>
          <c:h val="0.83474114304999847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'І_діаграма(дох)'!$A$2:$A$11</c:f>
              <c:strCache>
                <c:ptCount val="10"/>
                <c:pt idx="0">
                  <c:v>ТАSК Ukrainskyi Kapital</c:v>
                </c:pt>
                <c:pt idx="1">
                  <c:v>Optimum</c:v>
                </c:pt>
                <c:pt idx="2">
                  <c:v>Zbalansovanyi Fond "Parytet"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"Gold" deposit (at official rate of gold)</c:v>
                </c:pt>
              </c:strCache>
            </c:strRef>
          </c:cat>
          <c:val>
            <c:numRef>
              <c:f>'І_діаграма(дох)'!$B$2:$B$11</c:f>
              <c:numCache>
                <c:formatCode>0.00%</c:formatCode>
                <c:ptCount val="10"/>
                <c:pt idx="0">
                  <c:v>-7.475376466541872E-2</c:v>
                </c:pt>
                <c:pt idx="1">
                  <c:v>-1.2260123110652166E-2</c:v>
                </c:pt>
                <c:pt idx="2">
                  <c:v>3.0382221718437297E-2</c:v>
                </c:pt>
                <c:pt idx="3">
                  <c:v>-1.8877222019211198E-2</c:v>
                </c:pt>
                <c:pt idx="4">
                  <c:v>6.755234877550631E-2</c:v>
                </c:pt>
                <c:pt idx="5">
                  <c:v>4.4019005030742075E-3</c:v>
                </c:pt>
                <c:pt idx="6">
                  <c:v>2.1765901841228841E-2</c:v>
                </c:pt>
                <c:pt idx="7">
                  <c:v>-2.3888755499096304E-3</c:v>
                </c:pt>
                <c:pt idx="8">
                  <c:v>1.3589041095890412E-2</c:v>
                </c:pt>
                <c:pt idx="9">
                  <c:v>7.8045529955552695E-3</c:v>
                </c:pt>
              </c:numCache>
            </c:numRef>
          </c:val>
        </c:ser>
        <c:gapWidth val="60"/>
        <c:axId val="65473536"/>
        <c:axId val="65479424"/>
      </c:barChart>
      <c:catAx>
        <c:axId val="6547353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479424"/>
        <c:crosses val="autoZero"/>
        <c:lblAlgn val="ctr"/>
        <c:lblOffset val="100"/>
        <c:tickLblSkip val="1"/>
        <c:tickMarkSkip val="1"/>
      </c:catAx>
      <c:valAx>
        <c:axId val="65479424"/>
        <c:scaling>
          <c:orientation val="minMax"/>
          <c:max val="7.0000000000000007E-2"/>
          <c:min val="-0.08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47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4893314366998577E-2"/>
          <c:y val="0.32840236686390534"/>
          <c:w val="0.93812233285917501"/>
          <c:h val="0.45857988165680474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2.1484409990787279E-3"/>
                  <c:y val="-1.1615210069950263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3940256045519206"/>
                  <c:y val="0.36390532544378701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7923186344238973"/>
                  <c:y val="0.5355029585798816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51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604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399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42"/>
                  <c:y val="0.50591715976331364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1"/>
                  <c:y val="0.51479289940828399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33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56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75"/>
                  <c:y val="0.71893491124260356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498"/>
                  <c:y val="0.9497041420118342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ВЧА'!$B$36:$B$36</c:f>
              <c:strCache>
                <c:ptCount val="1"/>
                <c:pt idx="0">
                  <c:v>ТАSК Universal</c:v>
                </c:pt>
              </c:strCache>
            </c:strRef>
          </c:cat>
          <c:val>
            <c:numRef>
              <c:f>'3_динаміка ВЧА'!$C$36:$C$36</c:f>
              <c:numCache>
                <c:formatCode>#,##0.00</c:formatCode>
                <c:ptCount val="1"/>
                <c:pt idx="0">
                  <c:v>26.018869999999996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ВЧА'!$E$35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44"/>
                  <c:y val="0.51479289940828399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399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ВЧА'!$B$36:$B$36</c:f>
              <c:strCache>
                <c:ptCount val="1"/>
                <c:pt idx="0">
                  <c:v>ТАSК Universal</c:v>
                </c:pt>
              </c:strCache>
            </c:strRef>
          </c:cat>
          <c:val>
            <c:numRef>
              <c:f>'3_динаміка ВЧА'!$E$36:$E$36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overlap val="-20"/>
        <c:axId val="64284544"/>
        <c:axId val="64286080"/>
      </c:barChart>
      <c:lineChart>
        <c:grouping val="standard"/>
        <c:ser>
          <c:idx val="2"/>
          <c:order val="2"/>
          <c:tx>
            <c:strRef>
              <c:f>'3_динаміка ВЧА'!$D$35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5299821693782017E-3"/>
                  <c:y val="-5.6127865541138369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Mode val="edge"/>
                  <c:yMode val="edge"/>
                  <c:x val="0.61735419630156474"/>
                  <c:y val="0.5059171597633136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8918918918918914"/>
                  <c:y val="0.5769230769230768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09"/>
                  <c:y val="1.1834319526627219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19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49"/>
                  <c:y val="1.1834319526627219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22"/>
                  <c:y val="0.89349112426035504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696"/>
                  <c:y val="0.87278106508875741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6"/>
                  <c:y val="0.93195266272189348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59"/>
                  <c:y val="0.97633136094674555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"/>
                  <c:y val="0.99704142011834318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49"/>
                  <c:y val="0.65976331360946749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ВЧА'!$D$36:$D$36</c:f>
              <c:numCache>
                <c:formatCode>0.00%</c:formatCode>
                <c:ptCount val="1"/>
                <c:pt idx="0">
                  <c:v>2.6975949160755453E-2</c:v>
                </c:pt>
              </c:numCache>
            </c:numRef>
          </c:val>
        </c:ser>
        <c:dLbls>
          <c:showVal val="1"/>
        </c:dLbls>
        <c:marker val="1"/>
        <c:axId val="64578688"/>
        <c:axId val="64580224"/>
      </c:lineChart>
      <c:catAx>
        <c:axId val="64284544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286080"/>
        <c:crosses val="autoZero"/>
        <c:lblAlgn val="ctr"/>
        <c:lblOffset val="100"/>
        <c:tickLblSkip val="1"/>
        <c:tickMarkSkip val="1"/>
      </c:catAx>
      <c:valAx>
        <c:axId val="64286080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284544"/>
        <c:crosses val="autoZero"/>
        <c:crossBetween val="between"/>
      </c:valAx>
      <c:catAx>
        <c:axId val="64578688"/>
        <c:scaling>
          <c:orientation val="minMax"/>
        </c:scaling>
        <c:delete val="1"/>
        <c:axPos val="b"/>
        <c:tickLblPos val="none"/>
        <c:crossAx val="64580224"/>
        <c:crosses val="autoZero"/>
        <c:lblAlgn val="ctr"/>
        <c:lblOffset val="100"/>
      </c:catAx>
      <c:valAx>
        <c:axId val="64580224"/>
        <c:scaling>
          <c:orientation val="minMax"/>
          <c:max val="0.15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57868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763869132290185"/>
          <c:y val="0.86094674556213013"/>
          <c:w val="0.4388335704125178"/>
          <c:h val="7.396449704142012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471528471528473"/>
          <c:y val="8.064516129032257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998001998001998E-2"/>
          <c:y val="0.18387096774193548"/>
          <c:w val="0.96303696303696307"/>
          <c:h val="0.75967741935483868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'З_діаграма(дох)'!$A$2:$A$9</c:f>
              <c:strCache>
                <c:ptCount val="8"/>
                <c:pt idx="0">
                  <c:v>ТАSК Universal</c:v>
                </c:pt>
                <c:pt idx="1">
                  <c:v>Funds' average rate of return</c:v>
                </c:pt>
                <c:pt idx="2">
                  <c:v>UX Index</c:v>
                </c:pt>
                <c:pt idx="3">
                  <c:v>PFTS Index</c:v>
                </c:pt>
                <c:pt idx="4">
                  <c:v>EURO Deposits</c:v>
                </c:pt>
                <c:pt idx="5">
                  <c:v>USD Deposits</c:v>
                </c:pt>
                <c:pt idx="6">
                  <c:v>UAH Deposits</c:v>
                </c:pt>
                <c:pt idx="7">
                  <c:v>"Gold" deposit (at official rate of gold)</c:v>
                </c:pt>
              </c:strCache>
            </c:strRef>
          </c:cat>
          <c:val>
            <c:numRef>
              <c:f>'З_діаграма(дох)'!$B$2:$B$9</c:f>
              <c:numCache>
                <c:formatCode>0.00%</c:formatCode>
                <c:ptCount val="8"/>
                <c:pt idx="0">
                  <c:v>2.6975949160723767E-2</c:v>
                </c:pt>
                <c:pt idx="1">
                  <c:v>2.6975949160723767E-2</c:v>
                </c:pt>
                <c:pt idx="2">
                  <c:v>6.755234877550631E-2</c:v>
                </c:pt>
                <c:pt idx="3">
                  <c:v>4.4019005030742075E-3</c:v>
                </c:pt>
                <c:pt idx="4">
                  <c:v>2.1765901841228841E-2</c:v>
                </c:pt>
                <c:pt idx="5">
                  <c:v>-2.3888755499096299E-3</c:v>
                </c:pt>
                <c:pt idx="6">
                  <c:v>1.3589041095890412E-2</c:v>
                </c:pt>
                <c:pt idx="7">
                  <c:v>7.8045529955552695E-3</c:v>
                </c:pt>
              </c:numCache>
            </c:numRef>
          </c:val>
        </c:ser>
        <c:gapWidth val="60"/>
        <c:axId val="65196416"/>
        <c:axId val="65197952"/>
      </c:barChart>
      <c:catAx>
        <c:axId val="6519641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197952"/>
        <c:crosses val="autoZero"/>
        <c:lblAlgn val="ctr"/>
        <c:lblOffset val="100"/>
        <c:tickLblSkip val="1"/>
        <c:tickMarkSkip val="1"/>
      </c:catAx>
      <c:valAx>
        <c:axId val="65197952"/>
        <c:scaling>
          <c:orientation val="minMax"/>
          <c:max val="7.0000000000000007E-2"/>
          <c:min val="-0.0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196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41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35</xdr:row>
      <xdr:rowOff>104775</xdr:rowOff>
    </xdr:from>
    <xdr:to>
      <xdr:col>4</xdr:col>
      <xdr:colOff>533400</xdr:colOff>
      <xdr:row>59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28</xdr:row>
      <xdr:rowOff>104775</xdr:rowOff>
    </xdr:from>
    <xdr:to>
      <xdr:col>7</xdr:col>
      <xdr:colOff>38100</xdr:colOff>
      <xdr:row>53</xdr:row>
      <xdr:rowOff>142875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95250</xdr:rowOff>
    </xdr:from>
    <xdr:to>
      <xdr:col>18</xdr:col>
      <xdr:colOff>28575</xdr:colOff>
      <xdr:row>55</xdr:row>
      <xdr:rowOff>95250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19050</xdr:rowOff>
    </xdr:from>
    <xdr:to>
      <xdr:col>7</xdr:col>
      <xdr:colOff>9525</xdr:colOff>
      <xdr:row>34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48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123825</xdr:rowOff>
    </xdr:from>
    <xdr:to>
      <xdr:col>9</xdr:col>
      <xdr:colOff>295275</xdr:colOff>
      <xdr:row>29</xdr:row>
      <xdr:rowOff>76200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36</xdr:row>
      <xdr:rowOff>76200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7"/>
  <sheetViews>
    <sheetView zoomScale="85" workbookViewId="0">
      <selection activeCell="Q46" sqref="Q46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68" t="s">
        <v>16</v>
      </c>
      <c r="B1" s="68"/>
      <c r="C1" s="68"/>
      <c r="D1" s="69"/>
      <c r="E1" s="69"/>
      <c r="F1" s="69"/>
    </row>
    <row r="2" spans="1:14" ht="30.75" thickBot="1">
      <c r="A2" s="25" t="s">
        <v>17</v>
      </c>
      <c r="B2" s="25" t="s">
        <v>18</v>
      </c>
      <c r="C2" s="25" t="s">
        <v>19</v>
      </c>
      <c r="D2" s="25" t="s">
        <v>20</v>
      </c>
      <c r="E2" s="25" t="s">
        <v>21</v>
      </c>
      <c r="F2" s="25" t="s">
        <v>22</v>
      </c>
      <c r="G2" s="2"/>
      <c r="I2" s="1"/>
    </row>
    <row r="3" spans="1:14" ht="14.25">
      <c r="A3" s="83" t="s">
        <v>23</v>
      </c>
      <c r="B3" s="84">
        <v>2.3345607951092306E-2</v>
      </c>
      <c r="C3" s="84">
        <v>4.318996415770604E-2</v>
      </c>
      <c r="D3" s="84">
        <v>9.0856977325776949E-3</v>
      </c>
      <c r="E3" s="84">
        <v>-1.9852810075971061E-2</v>
      </c>
      <c r="F3" s="84">
        <v>-2.4401261736495261E-3</v>
      </c>
      <c r="G3" s="56"/>
      <c r="H3" s="56"/>
      <c r="I3" s="2"/>
      <c r="J3" s="2"/>
      <c r="K3" s="2"/>
      <c r="L3" s="2"/>
    </row>
    <row r="4" spans="1:14" ht="14.25">
      <c r="A4" s="83" t="s">
        <v>24</v>
      </c>
      <c r="B4" s="84">
        <v>4.4019005030742075E-3</v>
      </c>
      <c r="C4" s="84">
        <v>6.755234877550631E-2</v>
      </c>
      <c r="D4" s="84">
        <v>1.3270135300562076E-2</v>
      </c>
      <c r="E4" s="84">
        <v>-1.8877222019211198E-2</v>
      </c>
      <c r="F4" s="84">
        <v>2.6975949160723767E-2</v>
      </c>
      <c r="G4" s="56"/>
      <c r="H4" s="56"/>
      <c r="I4" s="2"/>
      <c r="J4" s="2"/>
      <c r="K4" s="2"/>
      <c r="L4" s="2"/>
    </row>
    <row r="5" spans="1:14" ht="15" thickBot="1">
      <c r="A5" s="72" t="s">
        <v>25</v>
      </c>
      <c r="B5" s="74">
        <v>8.4291910239487233E-2</v>
      </c>
      <c r="C5" s="74">
        <v>0.40550864495375949</v>
      </c>
      <c r="D5" s="74">
        <v>0.14629605220540748</v>
      </c>
      <c r="E5" s="74">
        <v>0.17907762616448569</v>
      </c>
      <c r="F5" s="74">
        <v>0.24946604418277024</v>
      </c>
      <c r="G5" s="56"/>
      <c r="H5" s="56"/>
      <c r="I5" s="2"/>
      <c r="J5" s="2"/>
      <c r="K5" s="2"/>
      <c r="L5" s="2"/>
    </row>
    <row r="6" spans="1:14" ht="14.25">
      <c r="A6" s="66"/>
      <c r="B6" s="65"/>
      <c r="C6" s="65"/>
      <c r="D6" s="67"/>
      <c r="E6" s="67"/>
      <c r="F6" s="67"/>
      <c r="G6" s="10"/>
      <c r="J6" s="2"/>
      <c r="K6" s="2"/>
      <c r="L6" s="2"/>
      <c r="M6" s="2"/>
      <c r="N6" s="2"/>
    </row>
    <row r="7" spans="1:14" ht="14.25">
      <c r="A7" s="66"/>
      <c r="B7" s="67"/>
      <c r="C7" s="67"/>
      <c r="D7" s="67"/>
      <c r="E7" s="67"/>
      <c r="F7" s="67"/>
      <c r="J7" s="4"/>
      <c r="K7" s="4"/>
      <c r="L7" s="4"/>
      <c r="M7" s="4"/>
      <c r="N7" s="4"/>
    </row>
    <row r="8" spans="1:14" ht="14.25">
      <c r="A8" s="66"/>
      <c r="B8" s="67"/>
      <c r="C8" s="67"/>
      <c r="D8" s="67"/>
      <c r="E8" s="67"/>
      <c r="F8" s="67"/>
    </row>
    <row r="9" spans="1:14" ht="14.25">
      <c r="A9" s="66"/>
      <c r="B9" s="67"/>
      <c r="C9" s="67"/>
      <c r="D9" s="67"/>
      <c r="E9" s="67"/>
      <c r="F9" s="67"/>
    </row>
    <row r="10" spans="1:14" ht="14.25">
      <c r="A10" s="66"/>
      <c r="B10" s="67"/>
      <c r="C10" s="67"/>
      <c r="D10" s="67"/>
      <c r="E10" s="67"/>
      <c r="F10" s="67"/>
      <c r="N10" s="10"/>
    </row>
    <row r="11" spans="1:14" ht="14.25">
      <c r="A11" s="66"/>
      <c r="B11" s="67"/>
      <c r="C11" s="67"/>
      <c r="D11" s="67"/>
      <c r="E11" s="67"/>
      <c r="F11" s="67"/>
    </row>
    <row r="12" spans="1:14" ht="14.25">
      <c r="A12" s="66"/>
      <c r="B12" s="67"/>
      <c r="C12" s="67"/>
      <c r="D12" s="67"/>
      <c r="E12" s="67"/>
      <c r="F12" s="67"/>
    </row>
    <row r="13" spans="1:14" ht="14.25">
      <c r="A13" s="66"/>
      <c r="B13" s="67"/>
      <c r="C13" s="67"/>
      <c r="D13" s="67"/>
      <c r="E13" s="67"/>
      <c r="F13" s="67"/>
    </row>
    <row r="14" spans="1:14" ht="14.25">
      <c r="A14" s="66"/>
      <c r="B14" s="67"/>
      <c r="C14" s="67"/>
      <c r="D14" s="67"/>
      <c r="E14" s="67"/>
      <c r="F14" s="67"/>
    </row>
    <row r="15" spans="1:14" ht="14.25">
      <c r="A15" s="66"/>
      <c r="B15" s="67"/>
      <c r="C15" s="67"/>
      <c r="D15" s="67"/>
      <c r="E15" s="67"/>
      <c r="F15" s="67"/>
    </row>
    <row r="16" spans="1:14" ht="14.25">
      <c r="A16" s="66"/>
      <c r="B16" s="67"/>
      <c r="C16" s="67"/>
      <c r="D16" s="67"/>
      <c r="E16" s="67"/>
      <c r="F16" s="67"/>
    </row>
    <row r="17" spans="1:6" ht="14.25">
      <c r="A17" s="66"/>
      <c r="B17" s="67"/>
      <c r="C17" s="67"/>
      <c r="D17" s="67"/>
      <c r="E17" s="67"/>
      <c r="F17" s="67"/>
    </row>
    <row r="18" spans="1:6" ht="14.25">
      <c r="A18" s="66"/>
      <c r="B18" s="67"/>
      <c r="C18" s="67"/>
      <c r="D18" s="67"/>
      <c r="E18" s="67"/>
      <c r="F18" s="67"/>
    </row>
    <row r="19" spans="1:6" ht="14.25">
      <c r="A19" s="66"/>
      <c r="B19" s="67"/>
      <c r="C19" s="67"/>
      <c r="D19" s="67"/>
      <c r="E19" s="67"/>
      <c r="F19" s="67"/>
    </row>
    <row r="20" spans="1:6" ht="14.25">
      <c r="A20" s="66"/>
      <c r="B20" s="67"/>
      <c r="C20" s="67"/>
      <c r="D20" s="67"/>
      <c r="E20" s="67"/>
      <c r="F20" s="67"/>
    </row>
    <row r="21" spans="1:6" ht="15" thickBot="1">
      <c r="A21" s="66"/>
      <c r="B21" s="67"/>
      <c r="C21" s="67"/>
      <c r="D21" s="67"/>
      <c r="E21" s="67"/>
      <c r="F21" s="67"/>
    </row>
    <row r="22" spans="1:6" ht="15.75" thickBot="1">
      <c r="A22" s="187" t="s">
        <v>26</v>
      </c>
      <c r="B22" s="188" t="s">
        <v>27</v>
      </c>
      <c r="C22" s="189" t="s">
        <v>28</v>
      </c>
      <c r="D22" s="71"/>
      <c r="E22" s="67"/>
      <c r="F22" s="67"/>
    </row>
    <row r="23" spans="1:6" ht="14.25">
      <c r="A23" s="19" t="s">
        <v>29</v>
      </c>
      <c r="B23" s="27">
        <v>-1.6784420760203589E-2</v>
      </c>
      <c r="C23" s="62">
        <v>5.8265399242864335E-2</v>
      </c>
      <c r="D23" s="71"/>
      <c r="E23" s="67"/>
      <c r="F23" s="67"/>
    </row>
    <row r="24" spans="1:6" ht="14.25">
      <c r="A24" s="190" t="s">
        <v>30</v>
      </c>
      <c r="B24" s="27">
        <v>-5.4034681030656895E-3</v>
      </c>
      <c r="C24" s="62">
        <v>4.0743499394624516E-2</v>
      </c>
      <c r="D24" s="71"/>
      <c r="E24" s="67"/>
      <c r="F24" s="67"/>
    </row>
    <row r="25" spans="1:6" ht="14.25">
      <c r="A25" s="191" t="s">
        <v>31</v>
      </c>
      <c r="B25" s="27">
        <v>-5.255161423873389E-3</v>
      </c>
      <c r="C25" s="62">
        <v>5.2764613607193978E-2</v>
      </c>
      <c r="D25" s="71"/>
      <c r="E25" s="67"/>
      <c r="F25" s="67"/>
    </row>
    <row r="26" spans="1:6" ht="14.25">
      <c r="A26" s="26" t="s">
        <v>18</v>
      </c>
      <c r="B26" s="27">
        <v>4.4019005030742075E-3</v>
      </c>
      <c r="C26" s="62">
        <v>8.4291910239487233E-2</v>
      </c>
      <c r="D26" s="71"/>
      <c r="E26" s="67"/>
      <c r="F26" s="67"/>
    </row>
    <row r="27" spans="1:6" ht="14.25">
      <c r="A27" s="26" t="s">
        <v>32</v>
      </c>
      <c r="B27" s="27">
        <v>6.1740728900254727E-3</v>
      </c>
      <c r="C27" s="62">
        <v>-0.1198329051089787</v>
      </c>
      <c r="D27" s="71"/>
      <c r="E27" s="67"/>
      <c r="F27" s="67"/>
    </row>
    <row r="28" spans="1:6" ht="14.25">
      <c r="A28" s="52" t="s">
        <v>33</v>
      </c>
      <c r="B28" s="27">
        <v>8.1064227811264988E-3</v>
      </c>
      <c r="C28" s="62">
        <v>3.5355450503211872E-2</v>
      </c>
      <c r="D28" s="71"/>
      <c r="E28" s="67"/>
      <c r="F28" s="67"/>
    </row>
    <row r="29" spans="1:6" ht="14.25">
      <c r="A29" s="26" t="s">
        <v>34</v>
      </c>
      <c r="B29" s="27">
        <v>1.9348768883515444E-2</v>
      </c>
      <c r="C29" s="62">
        <v>9.8272320674354985E-2</v>
      </c>
      <c r="D29" s="71"/>
      <c r="E29" s="67"/>
      <c r="F29" s="67"/>
    </row>
    <row r="30" spans="1:6" ht="14.25">
      <c r="A30" s="26" t="s">
        <v>35</v>
      </c>
      <c r="B30" s="27">
        <v>2.1298217611066761E-2</v>
      </c>
      <c r="C30" s="62">
        <v>-0.12998962077295784</v>
      </c>
      <c r="D30" s="71"/>
      <c r="E30" s="67"/>
      <c r="F30" s="67"/>
    </row>
    <row r="31" spans="1:6" ht="28.5">
      <c r="A31" s="192" t="s">
        <v>36</v>
      </c>
      <c r="B31" s="27">
        <v>2.524756243447368E-2</v>
      </c>
      <c r="C31" s="62">
        <v>5.7146465372370336E-2</v>
      </c>
      <c r="D31" s="71"/>
      <c r="E31" s="67"/>
      <c r="F31" s="67"/>
    </row>
    <row r="32" spans="1:6" ht="14.25">
      <c r="A32" s="26" t="s">
        <v>37</v>
      </c>
      <c r="B32" s="27">
        <v>2.5362968819599985E-2</v>
      </c>
      <c r="C32" s="62">
        <v>0.10450872814935375</v>
      </c>
      <c r="D32" s="71"/>
      <c r="E32" s="67"/>
      <c r="F32" s="67"/>
    </row>
    <row r="33" spans="1:6" ht="14.25">
      <c r="A33" s="26" t="s">
        <v>38</v>
      </c>
      <c r="B33" s="27">
        <v>3.2337594573441208E-2</v>
      </c>
      <c r="C33" s="62">
        <v>0.21982510584076631</v>
      </c>
      <c r="D33" s="71"/>
      <c r="E33" s="67"/>
      <c r="F33" s="67"/>
    </row>
    <row r="34" spans="1:6" ht="14.25">
      <c r="A34" s="19" t="s">
        <v>39</v>
      </c>
      <c r="B34" s="27">
        <v>6.0525341379521702E-2</v>
      </c>
      <c r="C34" s="62">
        <v>0.25391688552703862</v>
      </c>
      <c r="D34" s="71"/>
      <c r="E34" s="67"/>
      <c r="F34" s="67"/>
    </row>
    <row r="35" spans="1:6" ht="15" thickBot="1">
      <c r="A35" s="26" t="s">
        <v>19</v>
      </c>
      <c r="B35" s="73">
        <v>6.755234877550631E-2</v>
      </c>
      <c r="C35" s="74">
        <v>0.40550864495375949</v>
      </c>
      <c r="D35" s="71"/>
      <c r="E35" s="67"/>
      <c r="F35" s="67"/>
    </row>
    <row r="36" spans="1:6" ht="14.25">
      <c r="A36" s="66"/>
      <c r="B36" s="67"/>
      <c r="C36" s="67"/>
      <c r="D36" s="71"/>
      <c r="E36" s="67"/>
      <c r="F36" s="67"/>
    </row>
    <row r="37" spans="1:6" ht="14.25">
      <c r="A37" s="66"/>
      <c r="B37" s="67"/>
      <c r="C37" s="67"/>
      <c r="D37" s="71"/>
      <c r="E37" s="67"/>
      <c r="F37" s="67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6"/>
  <sheetViews>
    <sheetView zoomScale="85" workbookViewId="0">
      <selection activeCell="J37" sqref="J37"/>
    </sheetView>
  </sheetViews>
  <sheetFormatPr defaultRowHeight="14.25"/>
  <cols>
    <col min="1" max="1" width="4.7109375" style="30" customWidth="1"/>
    <col min="2" max="2" width="37" style="28" bestFit="1" customWidth="1"/>
    <col min="3" max="4" width="12.7109375" style="30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8" bestFit="1" customWidth="1"/>
    <col min="10" max="10" width="34.7109375" style="28" customWidth="1"/>
    <col min="11" max="11" width="35.85546875" style="28" customWidth="1"/>
    <col min="12" max="16384" width="9.140625" style="28"/>
  </cols>
  <sheetData>
    <row r="1" spans="1:11" ht="16.5" thickBot="1">
      <c r="A1" s="164" t="s">
        <v>148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1" ht="60.75" thickBot="1">
      <c r="A2" s="25" t="s">
        <v>41</v>
      </c>
      <c r="B2" s="214" t="s">
        <v>89</v>
      </c>
      <c r="C2" s="15" t="s">
        <v>124</v>
      </c>
      <c r="D2" s="43" t="s">
        <v>125</v>
      </c>
      <c r="E2" s="43" t="s">
        <v>43</v>
      </c>
      <c r="F2" s="43" t="s">
        <v>149</v>
      </c>
      <c r="G2" s="43" t="s">
        <v>150</v>
      </c>
      <c r="H2" s="43" t="s">
        <v>151</v>
      </c>
      <c r="I2" s="17" t="s">
        <v>47</v>
      </c>
      <c r="J2" s="18" t="s">
        <v>48</v>
      </c>
    </row>
    <row r="3" spans="1:11" ht="33" customHeight="1">
      <c r="A3" s="21">
        <v>1</v>
      </c>
      <c r="B3" s="193" t="s">
        <v>153</v>
      </c>
      <c r="C3" s="212" t="s">
        <v>131</v>
      </c>
      <c r="D3" s="213" t="s">
        <v>154</v>
      </c>
      <c r="E3" s="80">
        <v>7300040.4800000004</v>
      </c>
      <c r="F3" s="81">
        <v>173808</v>
      </c>
      <c r="G3" s="80">
        <v>42.00060112307834</v>
      </c>
      <c r="H3" s="50">
        <v>100</v>
      </c>
      <c r="I3" s="79" t="s">
        <v>70</v>
      </c>
      <c r="J3" s="82" t="s">
        <v>9</v>
      </c>
      <c r="K3" s="46"/>
    </row>
    <row r="4" spans="1:11" ht="28.5">
      <c r="A4" s="21">
        <v>2</v>
      </c>
      <c r="B4" s="193" t="s">
        <v>152</v>
      </c>
      <c r="C4" s="212" t="s">
        <v>131</v>
      </c>
      <c r="D4" s="213" t="s">
        <v>154</v>
      </c>
      <c r="E4" s="80">
        <v>990539.89</v>
      </c>
      <c r="F4" s="81">
        <v>648</v>
      </c>
      <c r="G4" s="80">
        <v>1528.6109413580248</v>
      </c>
      <c r="H4" s="50">
        <v>5000</v>
      </c>
      <c r="I4" s="193" t="s">
        <v>135</v>
      </c>
      <c r="J4" s="82" t="s">
        <v>1</v>
      </c>
      <c r="K4" s="47"/>
    </row>
    <row r="5" spans="1:11" ht="15.75" thickBot="1">
      <c r="A5" s="165" t="s">
        <v>67</v>
      </c>
      <c r="B5" s="166"/>
      <c r="C5" s="105" t="s">
        <v>5</v>
      </c>
      <c r="D5" s="105" t="s">
        <v>5</v>
      </c>
      <c r="E5" s="94">
        <f>SUM(E3:E4)</f>
        <v>8290580.3700000001</v>
      </c>
      <c r="F5" s="95">
        <f>SUM(F3:F4)</f>
        <v>174456</v>
      </c>
      <c r="G5" s="105" t="s">
        <v>5</v>
      </c>
      <c r="H5" s="105" t="s">
        <v>5</v>
      </c>
      <c r="I5" s="105" t="s">
        <v>5</v>
      </c>
      <c r="J5" s="105" t="s">
        <v>5</v>
      </c>
    </row>
    <row r="6" spans="1:11" ht="15" thickBot="1">
      <c r="A6" s="182"/>
      <c r="B6" s="182"/>
      <c r="C6" s="182"/>
      <c r="D6" s="182"/>
      <c r="E6" s="182"/>
      <c r="F6" s="182"/>
      <c r="G6" s="182"/>
      <c r="H6" s="182"/>
      <c r="I6" s="157"/>
      <c r="J6" s="157"/>
    </row>
  </sheetData>
  <mergeCells count="3">
    <mergeCell ref="A1:J1"/>
    <mergeCell ref="A5:B5"/>
    <mergeCell ref="A6:H6"/>
  </mergeCells>
  <phoneticPr fontId="11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12"/>
  <sheetViews>
    <sheetView zoomScale="85" workbookViewId="0">
      <selection activeCell="M44" sqref="M44"/>
    </sheetView>
  </sheetViews>
  <sheetFormatPr defaultRowHeight="14.25"/>
  <cols>
    <col min="1" max="1" width="4.42578125" style="30" customWidth="1"/>
    <col min="2" max="2" width="46.7109375" style="30" customWidth="1"/>
    <col min="3" max="4" width="14.7109375" style="29" customWidth="1"/>
    <col min="5" max="8" width="12.7109375" style="30" customWidth="1"/>
    <col min="9" max="9" width="16.140625" style="30" bestFit="1" customWidth="1"/>
    <col min="10" max="10" width="19.140625" style="30" customWidth="1"/>
    <col min="11" max="11" width="21.42578125" style="30" bestFit="1" customWidth="1"/>
    <col min="12" max="16384" width="9.140625" style="30"/>
  </cols>
  <sheetData>
    <row r="1" spans="1:11" s="48" customFormat="1" ht="16.5" thickBot="1">
      <c r="A1" s="180" t="s">
        <v>155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1" s="22" customFormat="1" ht="15.75" customHeight="1" thickBot="1">
      <c r="A2" s="171" t="s">
        <v>41</v>
      </c>
      <c r="B2" s="98"/>
      <c r="C2" s="99"/>
      <c r="D2" s="100"/>
      <c r="E2" s="173" t="s">
        <v>138</v>
      </c>
      <c r="F2" s="173"/>
      <c r="G2" s="173"/>
      <c r="H2" s="173"/>
      <c r="I2" s="173"/>
      <c r="J2" s="173"/>
      <c r="K2" s="173"/>
    </row>
    <row r="3" spans="1:11" s="22" customFormat="1" ht="64.5" thickBot="1">
      <c r="A3" s="172"/>
      <c r="B3" s="198" t="s">
        <v>89</v>
      </c>
      <c r="C3" s="199" t="s">
        <v>90</v>
      </c>
      <c r="D3" s="199" t="s">
        <v>91</v>
      </c>
      <c r="E3" s="17" t="s">
        <v>81</v>
      </c>
      <c r="F3" s="17" t="s">
        <v>82</v>
      </c>
      <c r="G3" s="17" t="s">
        <v>84</v>
      </c>
      <c r="H3" s="17" t="s">
        <v>83</v>
      </c>
      <c r="I3" s="17" t="s">
        <v>85</v>
      </c>
      <c r="J3" s="18" t="s">
        <v>86</v>
      </c>
      <c r="K3" s="197" t="s">
        <v>87</v>
      </c>
    </row>
    <row r="4" spans="1:11" s="22" customFormat="1" collapsed="1">
      <c r="A4" s="21">
        <v>1</v>
      </c>
      <c r="B4" s="193" t="s">
        <v>152</v>
      </c>
      <c r="C4" s="101">
        <v>38945</v>
      </c>
      <c r="D4" s="101">
        <v>39016</v>
      </c>
      <c r="E4" s="96">
        <v>2.6975949160723767E-2</v>
      </c>
      <c r="F4" s="96">
        <v>2.6275298778335232E-2</v>
      </c>
      <c r="G4" s="96">
        <v>-4.2920749106379552E-2</v>
      </c>
      <c r="H4" s="96">
        <v>-7.0212429834650258E-2</v>
      </c>
      <c r="I4" s="96">
        <v>-4.2045553179043016E-2</v>
      </c>
      <c r="J4" s="102">
        <v>-0.69427781172840675</v>
      </c>
      <c r="K4" s="113">
        <v>-0.10419859859737401</v>
      </c>
    </row>
    <row r="5" spans="1:11" s="22" customFormat="1" collapsed="1">
      <c r="A5" s="21">
        <v>2</v>
      </c>
      <c r="B5" s="138" t="s">
        <v>153</v>
      </c>
      <c r="C5" s="101">
        <v>40555</v>
      </c>
      <c r="D5" s="101">
        <v>40626</v>
      </c>
      <c r="E5" s="96" t="s">
        <v>0</v>
      </c>
      <c r="F5" s="96">
        <v>0.20727323063349745</v>
      </c>
      <c r="G5" s="96">
        <v>0.41438625093360049</v>
      </c>
      <c r="H5" s="96">
        <v>0.67180221384897032</v>
      </c>
      <c r="I5" s="96">
        <v>0.5409776415445835</v>
      </c>
      <c r="J5" s="102">
        <v>-0.57999398876922803</v>
      </c>
      <c r="K5" s="114">
        <v>-0.1275245096498272</v>
      </c>
    </row>
    <row r="6" spans="1:11" s="22" customFormat="1" ht="15.75" collapsed="1" thickBot="1">
      <c r="A6" s="158"/>
      <c r="B6" s="159" t="s">
        <v>95</v>
      </c>
      <c r="C6" s="160" t="s">
        <v>5</v>
      </c>
      <c r="D6" s="160" t="s">
        <v>5</v>
      </c>
      <c r="E6" s="161">
        <f>AVERAGE(E4:E5)</f>
        <v>2.6975949160723767E-2</v>
      </c>
      <c r="F6" s="161">
        <f>AVERAGE(F4:F5)</f>
        <v>0.11677426470591634</v>
      </c>
      <c r="G6" s="161">
        <f>AVERAGE(G4:G5)</f>
        <v>0.18573275091361047</v>
      </c>
      <c r="H6" s="161">
        <f>AVERAGE(H4:H5)</f>
        <v>0.30079489200716003</v>
      </c>
      <c r="I6" s="161">
        <f>AVERAGE(I4:I5)</f>
        <v>0.24946604418277024</v>
      </c>
      <c r="J6" s="160" t="s">
        <v>5</v>
      </c>
      <c r="K6" s="160" t="s">
        <v>5</v>
      </c>
    </row>
    <row r="7" spans="1:11" s="22" customFormat="1" hidden="1">
      <c r="A7" s="185" t="s">
        <v>11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</row>
    <row r="8" spans="1:11" s="22" customFormat="1" ht="15" hidden="1" thickBot="1">
      <c r="A8" s="184" t="s">
        <v>12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</row>
    <row r="9" spans="1:11" s="22" customFormat="1" ht="15.75" hidden="1" customHeight="1">
      <c r="C9" s="61"/>
      <c r="D9" s="61"/>
    </row>
    <row r="10" spans="1:11" ht="15" thickBot="1">
      <c r="A10" s="183"/>
      <c r="B10" s="183"/>
      <c r="C10" s="183"/>
      <c r="D10" s="183"/>
      <c r="E10" s="183"/>
      <c r="F10" s="183"/>
      <c r="G10" s="183"/>
      <c r="H10" s="183"/>
      <c r="I10" s="162"/>
      <c r="J10" s="162"/>
      <c r="K10" s="162"/>
    </row>
    <row r="11" spans="1:11">
      <c r="B11" s="28"/>
      <c r="C11" s="103"/>
      <c r="E11" s="103"/>
    </row>
    <row r="12" spans="1:11">
      <c r="E12" s="103"/>
      <c r="F12" s="103"/>
    </row>
  </sheetData>
  <mergeCells count="6">
    <mergeCell ref="A10:H10"/>
    <mergeCell ref="A8:K8"/>
    <mergeCell ref="A1:J1"/>
    <mergeCell ref="A2:A3"/>
    <mergeCell ref="E2:K2"/>
    <mergeCell ref="A7:K7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H119"/>
  <sheetViews>
    <sheetView tabSelected="1" zoomScale="85" workbookViewId="0">
      <selection activeCell="I43" sqref="I43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49" customWidth="1"/>
    <col min="5" max="7" width="24.7109375" style="20" customWidth="1"/>
    <col min="8" max="16384" width="9.140625" style="20"/>
  </cols>
  <sheetData>
    <row r="1" spans="1:8" s="28" customFormat="1" ht="16.5" thickBot="1">
      <c r="A1" s="176" t="s">
        <v>156</v>
      </c>
      <c r="B1" s="176"/>
      <c r="C1" s="176"/>
      <c r="D1" s="176"/>
      <c r="E1" s="176"/>
      <c r="F1" s="176"/>
      <c r="G1" s="176"/>
    </row>
    <row r="2" spans="1:8" s="28" customFormat="1" ht="15.75" customHeight="1" thickBot="1">
      <c r="A2" s="186" t="s">
        <v>41</v>
      </c>
      <c r="B2" s="86"/>
      <c r="C2" s="177" t="s">
        <v>100</v>
      </c>
      <c r="D2" s="178"/>
      <c r="E2" s="215" t="s">
        <v>157</v>
      </c>
      <c r="F2" s="215"/>
      <c r="G2" s="87"/>
    </row>
    <row r="3" spans="1:8" s="28" customFormat="1" ht="45.75" thickBot="1">
      <c r="A3" s="172"/>
      <c r="B3" s="216" t="s">
        <v>89</v>
      </c>
      <c r="C3" s="34" t="s">
        <v>102</v>
      </c>
      <c r="D3" s="34" t="s">
        <v>103</v>
      </c>
      <c r="E3" s="34" t="s">
        <v>104</v>
      </c>
      <c r="F3" s="34" t="s">
        <v>103</v>
      </c>
      <c r="G3" s="18" t="s">
        <v>158</v>
      </c>
    </row>
    <row r="4" spans="1:8" s="28" customFormat="1">
      <c r="A4" s="21">
        <v>1</v>
      </c>
      <c r="B4" s="193" t="s">
        <v>152</v>
      </c>
      <c r="C4" s="37">
        <v>26.018869999999996</v>
      </c>
      <c r="D4" s="96">
        <v>2.6975949160755453E-2</v>
      </c>
      <c r="E4" s="38">
        <v>0</v>
      </c>
      <c r="F4" s="96">
        <v>0</v>
      </c>
      <c r="G4" s="39">
        <v>0</v>
      </c>
    </row>
    <row r="5" spans="1:8" s="28" customFormat="1">
      <c r="A5" s="21">
        <v>2</v>
      </c>
      <c r="B5" s="138" t="s">
        <v>153</v>
      </c>
      <c r="C5" s="37" t="s">
        <v>97</v>
      </c>
      <c r="D5" s="37" t="s">
        <v>97</v>
      </c>
      <c r="E5" s="37" t="s">
        <v>97</v>
      </c>
      <c r="F5" s="37" t="s">
        <v>97</v>
      </c>
      <c r="G5" s="39" t="s">
        <v>109</v>
      </c>
    </row>
    <row r="6" spans="1:8" s="28" customFormat="1" ht="15.75" thickBot="1">
      <c r="A6" s="108"/>
      <c r="B6" s="88" t="s">
        <v>67</v>
      </c>
      <c r="C6" s="89">
        <v>26.018869999999996</v>
      </c>
      <c r="D6" s="93">
        <v>2.6975949160755453E-2</v>
      </c>
      <c r="E6" s="90">
        <v>0</v>
      </c>
      <c r="F6" s="93">
        <v>0</v>
      </c>
      <c r="G6" s="109">
        <v>0</v>
      </c>
    </row>
    <row r="7" spans="1:8" s="28" customFormat="1" ht="15" customHeight="1" thickBot="1">
      <c r="A7" s="167"/>
      <c r="B7" s="167"/>
      <c r="C7" s="167"/>
      <c r="D7" s="167"/>
      <c r="E7" s="167"/>
      <c r="F7" s="167"/>
      <c r="G7" s="167"/>
      <c r="H7" s="7"/>
    </row>
    <row r="8" spans="1:8" s="28" customFormat="1">
      <c r="D8" s="6"/>
    </row>
    <row r="9" spans="1:8" s="28" customFormat="1">
      <c r="A9" s="28" t="s">
        <v>159</v>
      </c>
      <c r="D9" s="6"/>
    </row>
    <row r="10" spans="1:8" s="28" customFormat="1">
      <c r="A10" s="28" t="s">
        <v>160</v>
      </c>
      <c r="D10" s="6"/>
    </row>
    <row r="11" spans="1:8" s="28" customFormat="1">
      <c r="D11" s="6"/>
    </row>
    <row r="12" spans="1:8" s="28" customFormat="1">
      <c r="D12" s="6"/>
    </row>
    <row r="13" spans="1:8" s="28" customFormat="1">
      <c r="D13" s="6"/>
    </row>
    <row r="14" spans="1:8" s="28" customFormat="1">
      <c r="D14" s="6"/>
    </row>
    <row r="15" spans="1:8" s="28" customFormat="1">
      <c r="D15" s="6"/>
    </row>
    <row r="16" spans="1:8" s="28" customFormat="1">
      <c r="D16" s="6"/>
    </row>
    <row r="17" spans="2:5" s="28" customFormat="1">
      <c r="D17" s="6"/>
    </row>
    <row r="18" spans="2:5" s="28" customFormat="1">
      <c r="D18" s="6"/>
    </row>
    <row r="19" spans="2:5" s="28" customFormat="1">
      <c r="D19" s="6"/>
    </row>
    <row r="20" spans="2:5" s="28" customFormat="1">
      <c r="D20" s="6"/>
    </row>
    <row r="21" spans="2:5" s="28" customFormat="1">
      <c r="D21" s="6"/>
    </row>
    <row r="22" spans="2:5" s="28" customFormat="1">
      <c r="D22" s="6"/>
    </row>
    <row r="23" spans="2:5" s="28" customFormat="1">
      <c r="D23" s="6"/>
    </row>
    <row r="24" spans="2:5" s="28" customFormat="1">
      <c r="D24" s="6"/>
    </row>
    <row r="25" spans="2:5" s="28" customFormat="1">
      <c r="D25" s="6"/>
    </row>
    <row r="26" spans="2:5" s="28" customFormat="1">
      <c r="D26" s="6"/>
    </row>
    <row r="27" spans="2:5" s="28" customFormat="1">
      <c r="D27" s="6"/>
    </row>
    <row r="28" spans="2:5" s="28" customFormat="1">
      <c r="D28" s="6"/>
    </row>
    <row r="29" spans="2:5" s="28" customFormat="1" ht="15" thickBot="1">
      <c r="B29" s="76"/>
      <c r="C29" s="76"/>
      <c r="D29" s="77"/>
      <c r="E29" s="76"/>
    </row>
    <row r="30" spans="2:5" s="28" customFormat="1"/>
    <row r="31" spans="2:5" s="28" customFormat="1"/>
    <row r="32" spans="2:5" s="28" customFormat="1"/>
    <row r="33" spans="2:6" s="28" customFormat="1"/>
    <row r="34" spans="2:6" s="28" customFormat="1" ht="15" thickBot="1"/>
    <row r="35" spans="2:6" s="28" customFormat="1" ht="30.75" thickBot="1">
      <c r="B35" s="203" t="s">
        <v>89</v>
      </c>
      <c r="C35" s="203" t="s">
        <v>112</v>
      </c>
      <c r="D35" s="203" t="s">
        <v>113</v>
      </c>
      <c r="E35" s="217" t="s">
        <v>114</v>
      </c>
    </row>
    <row r="36" spans="2:6" s="28" customFormat="1">
      <c r="B36" s="121" t="str">
        <f>B4</f>
        <v>ТАSК Universal</v>
      </c>
      <c r="C36" s="122">
        <f>C4</f>
        <v>26.018869999999996</v>
      </c>
      <c r="D36" s="146">
        <f>D4</f>
        <v>2.6975949160755453E-2</v>
      </c>
      <c r="E36" s="123">
        <f>G4</f>
        <v>0</v>
      </c>
    </row>
    <row r="37" spans="2:6">
      <c r="B37" s="36"/>
      <c r="C37" s="37"/>
      <c r="D37" s="147"/>
      <c r="E37" s="39"/>
      <c r="F37" s="19"/>
    </row>
    <row r="38" spans="2:6">
      <c r="B38" s="36"/>
      <c r="C38" s="37"/>
      <c r="D38" s="147"/>
      <c r="E38" s="39"/>
      <c r="F38" s="19"/>
    </row>
    <row r="39" spans="2:6">
      <c r="B39" s="148"/>
      <c r="C39" s="149"/>
      <c r="D39" s="150"/>
      <c r="E39" s="151"/>
      <c r="F39" s="19"/>
    </row>
    <row r="40" spans="2:6">
      <c r="B40" s="28"/>
      <c r="C40" s="152"/>
      <c r="D40" s="6"/>
      <c r="F40" s="19"/>
    </row>
    <row r="41" spans="2:6">
      <c r="B41" s="28"/>
      <c r="C41" s="28"/>
      <c r="D41" s="6"/>
      <c r="F41" s="19"/>
    </row>
    <row r="42" spans="2:6">
      <c r="B42" s="28"/>
      <c r="C42" s="28"/>
      <c r="D42" s="6"/>
      <c r="F42" s="19"/>
    </row>
    <row r="43" spans="2:6">
      <c r="B43" s="28"/>
      <c r="C43" s="28"/>
      <c r="D43" s="6"/>
      <c r="F43" s="19"/>
    </row>
    <row r="44" spans="2:6">
      <c r="B44" s="28"/>
      <c r="C44" s="28"/>
      <c r="D44" s="6"/>
      <c r="F44" s="19"/>
    </row>
    <row r="45" spans="2:6">
      <c r="B45" s="28"/>
      <c r="C45" s="28"/>
      <c r="D45" s="6"/>
      <c r="F45" s="19"/>
    </row>
    <row r="46" spans="2:6">
      <c r="B46" s="28"/>
      <c r="C46" s="28"/>
      <c r="D46" s="6"/>
      <c r="F46" s="19"/>
    </row>
    <row r="47" spans="2:6">
      <c r="B47" s="28"/>
      <c r="C47" s="28"/>
      <c r="D47" s="6"/>
    </row>
    <row r="48" spans="2:6">
      <c r="B48" s="28"/>
      <c r="C48" s="28"/>
      <c r="D48" s="6"/>
    </row>
    <row r="49" spans="2:4">
      <c r="B49" s="28"/>
      <c r="C49" s="28"/>
      <c r="D49" s="6"/>
    </row>
    <row r="50" spans="2:4">
      <c r="B50" s="28"/>
      <c r="C50" s="28"/>
      <c r="D50" s="6"/>
    </row>
    <row r="51" spans="2:4">
      <c r="B51" s="28"/>
      <c r="C51" s="28"/>
      <c r="D51" s="6"/>
    </row>
    <row r="52" spans="2:4">
      <c r="B52" s="28"/>
      <c r="C52" s="28"/>
      <c r="D52" s="6"/>
    </row>
    <row r="53" spans="2:4">
      <c r="B53" s="28"/>
      <c r="C53" s="28"/>
      <c r="D53" s="6"/>
    </row>
    <row r="54" spans="2:4">
      <c r="B54" s="28"/>
      <c r="C54" s="28"/>
      <c r="D54" s="6"/>
    </row>
    <row r="55" spans="2:4">
      <c r="B55" s="28"/>
      <c r="C55" s="28"/>
      <c r="D55" s="6"/>
    </row>
    <row r="56" spans="2:4">
      <c r="B56" s="28"/>
      <c r="C56" s="28"/>
      <c r="D56" s="6"/>
    </row>
    <row r="57" spans="2:4">
      <c r="B57" s="28"/>
      <c r="C57" s="28"/>
      <c r="D57" s="6"/>
    </row>
    <row r="58" spans="2:4">
      <c r="B58" s="28"/>
      <c r="C58" s="28"/>
      <c r="D58" s="6"/>
    </row>
    <row r="59" spans="2:4">
      <c r="B59" s="28"/>
      <c r="C59" s="28"/>
      <c r="D59" s="6"/>
    </row>
    <row r="60" spans="2:4">
      <c r="B60" s="28"/>
      <c r="C60" s="28"/>
      <c r="D60" s="6"/>
    </row>
    <row r="61" spans="2:4">
      <c r="B61" s="28"/>
      <c r="C61" s="28"/>
      <c r="D61" s="6"/>
    </row>
    <row r="62" spans="2:4">
      <c r="B62" s="28"/>
      <c r="C62" s="28"/>
      <c r="D62" s="6"/>
    </row>
    <row r="63" spans="2:4">
      <c r="B63" s="28"/>
      <c r="C63" s="28"/>
      <c r="D63" s="6"/>
    </row>
    <row r="64" spans="2:4">
      <c r="B64" s="28"/>
      <c r="C64" s="28"/>
      <c r="D64" s="6"/>
    </row>
    <row r="65" spans="2:4">
      <c r="B65" s="28"/>
      <c r="C65" s="28"/>
      <c r="D65" s="6"/>
    </row>
    <row r="66" spans="2:4">
      <c r="B66" s="28"/>
      <c r="C66" s="28"/>
      <c r="D66" s="6"/>
    </row>
    <row r="67" spans="2:4">
      <c r="B67" s="28"/>
      <c r="C67" s="28"/>
      <c r="D67" s="6"/>
    </row>
    <row r="68" spans="2:4">
      <c r="B68" s="28"/>
      <c r="C68" s="28"/>
      <c r="D68" s="6"/>
    </row>
    <row r="69" spans="2:4">
      <c r="B69" s="28"/>
      <c r="C69" s="28"/>
      <c r="D69" s="6"/>
    </row>
    <row r="70" spans="2:4">
      <c r="B70" s="28"/>
      <c r="C70" s="28"/>
      <c r="D70" s="6"/>
    </row>
    <row r="71" spans="2:4">
      <c r="B71" s="28"/>
      <c r="C71" s="28"/>
      <c r="D71" s="6"/>
    </row>
    <row r="72" spans="2:4">
      <c r="B72" s="28"/>
      <c r="C72" s="28"/>
      <c r="D72" s="6"/>
    </row>
    <row r="73" spans="2:4">
      <c r="B73" s="28"/>
      <c r="C73" s="28"/>
      <c r="D73" s="6"/>
    </row>
    <row r="74" spans="2:4">
      <c r="B74" s="28"/>
      <c r="C74" s="28"/>
      <c r="D74" s="6"/>
    </row>
    <row r="75" spans="2:4">
      <c r="B75" s="28"/>
      <c r="C75" s="28"/>
      <c r="D75" s="6"/>
    </row>
    <row r="76" spans="2:4">
      <c r="B76" s="28"/>
      <c r="C76" s="28"/>
      <c r="D76" s="6"/>
    </row>
    <row r="77" spans="2:4">
      <c r="B77" s="28"/>
      <c r="C77" s="28"/>
      <c r="D77" s="6"/>
    </row>
    <row r="78" spans="2:4">
      <c r="B78" s="28"/>
      <c r="C78" s="28"/>
      <c r="D78" s="6"/>
    </row>
    <row r="79" spans="2:4">
      <c r="B79" s="28"/>
      <c r="C79" s="28"/>
      <c r="D79" s="6"/>
    </row>
    <row r="80" spans="2:4">
      <c r="B80" s="28"/>
      <c r="C80" s="28"/>
      <c r="D80" s="6"/>
    </row>
    <row r="81" spans="2:4">
      <c r="B81" s="28"/>
      <c r="C81" s="28"/>
      <c r="D81" s="6"/>
    </row>
    <row r="82" spans="2:4">
      <c r="B82" s="28"/>
      <c r="C82" s="28"/>
      <c r="D82" s="6"/>
    </row>
    <row r="83" spans="2:4">
      <c r="B83" s="28"/>
      <c r="C83" s="28"/>
      <c r="D83" s="6"/>
    </row>
    <row r="84" spans="2:4">
      <c r="B84" s="28"/>
      <c r="C84" s="28"/>
      <c r="D84" s="6"/>
    </row>
    <row r="85" spans="2:4">
      <c r="B85" s="28"/>
      <c r="C85" s="28"/>
      <c r="D85" s="6"/>
    </row>
    <row r="86" spans="2:4">
      <c r="B86" s="28"/>
      <c r="C86" s="28"/>
      <c r="D86" s="6"/>
    </row>
    <row r="87" spans="2:4">
      <c r="B87" s="28"/>
      <c r="C87" s="28"/>
      <c r="D87" s="6"/>
    </row>
    <row r="88" spans="2:4">
      <c r="B88" s="28"/>
      <c r="C88" s="28"/>
      <c r="D88" s="6"/>
    </row>
    <row r="89" spans="2:4">
      <c r="B89" s="28"/>
      <c r="C89" s="28"/>
      <c r="D89" s="6"/>
    </row>
    <row r="90" spans="2:4">
      <c r="B90" s="28"/>
      <c r="C90" s="28"/>
      <c r="D90" s="6"/>
    </row>
    <row r="91" spans="2:4">
      <c r="B91" s="28"/>
      <c r="C91" s="28"/>
      <c r="D91" s="6"/>
    </row>
    <row r="92" spans="2:4">
      <c r="B92" s="28"/>
      <c r="C92" s="28"/>
      <c r="D92" s="6"/>
    </row>
    <row r="93" spans="2:4">
      <c r="B93" s="28"/>
      <c r="C93" s="28"/>
      <c r="D93" s="6"/>
    </row>
    <row r="94" spans="2:4">
      <c r="B94" s="28"/>
      <c r="C94" s="28"/>
      <c r="D94" s="6"/>
    </row>
    <row r="95" spans="2:4">
      <c r="B95" s="28"/>
      <c r="C95" s="28"/>
      <c r="D95" s="6"/>
    </row>
    <row r="96" spans="2:4">
      <c r="B96" s="28"/>
      <c r="C96" s="28"/>
      <c r="D96" s="6"/>
    </row>
    <row r="97" spans="2:4">
      <c r="B97" s="28"/>
      <c r="C97" s="28"/>
      <c r="D97" s="6"/>
    </row>
    <row r="98" spans="2:4">
      <c r="B98" s="28"/>
      <c r="C98" s="28"/>
      <c r="D98" s="6"/>
    </row>
    <row r="99" spans="2:4">
      <c r="B99" s="28"/>
      <c r="C99" s="28"/>
      <c r="D99" s="6"/>
    </row>
    <row r="100" spans="2:4">
      <c r="B100" s="28"/>
      <c r="C100" s="28"/>
      <c r="D100" s="6"/>
    </row>
    <row r="101" spans="2:4">
      <c r="B101" s="28"/>
      <c r="C101" s="28"/>
      <c r="D101" s="6"/>
    </row>
    <row r="102" spans="2:4">
      <c r="B102" s="28"/>
      <c r="C102" s="28"/>
      <c r="D102" s="6"/>
    </row>
    <row r="103" spans="2:4">
      <c r="B103" s="28"/>
      <c r="C103" s="28"/>
      <c r="D103" s="6"/>
    </row>
    <row r="104" spans="2:4">
      <c r="B104" s="28"/>
      <c r="C104" s="28"/>
      <c r="D104" s="6"/>
    </row>
    <row r="105" spans="2:4">
      <c r="B105" s="28"/>
      <c r="C105" s="28"/>
      <c r="D105" s="6"/>
    </row>
    <row r="106" spans="2:4">
      <c r="B106" s="28"/>
      <c r="C106" s="28"/>
      <c r="D106" s="6"/>
    </row>
    <row r="107" spans="2:4">
      <c r="B107" s="28"/>
      <c r="C107" s="28"/>
      <c r="D107" s="6"/>
    </row>
    <row r="108" spans="2:4">
      <c r="B108" s="28"/>
      <c r="C108" s="28"/>
      <c r="D108" s="6"/>
    </row>
    <row r="109" spans="2:4">
      <c r="B109" s="28"/>
      <c r="C109" s="28"/>
      <c r="D109" s="6"/>
    </row>
    <row r="110" spans="2:4">
      <c r="B110" s="28"/>
      <c r="C110" s="28"/>
      <c r="D110" s="6"/>
    </row>
    <row r="111" spans="2:4">
      <c r="B111" s="28"/>
      <c r="C111" s="28"/>
      <c r="D111" s="6"/>
    </row>
    <row r="112" spans="2:4">
      <c r="B112" s="28"/>
      <c r="C112" s="28"/>
      <c r="D112" s="6"/>
    </row>
    <row r="113" spans="2:4">
      <c r="B113" s="28"/>
      <c r="C113" s="28"/>
      <c r="D113" s="6"/>
    </row>
    <row r="114" spans="2:4">
      <c r="B114" s="28"/>
      <c r="C114" s="28"/>
      <c r="D114" s="6"/>
    </row>
    <row r="115" spans="2:4">
      <c r="B115" s="28"/>
      <c r="C115" s="28"/>
      <c r="D115" s="6"/>
    </row>
    <row r="116" spans="2:4">
      <c r="B116" s="28"/>
      <c r="C116" s="28"/>
      <c r="D116" s="6"/>
    </row>
    <row r="117" spans="2:4">
      <c r="B117" s="28"/>
      <c r="C117" s="28"/>
      <c r="D117" s="6"/>
    </row>
    <row r="118" spans="2:4">
      <c r="B118" s="28"/>
      <c r="C118" s="28"/>
      <c r="D118" s="6"/>
    </row>
    <row r="119" spans="2:4">
      <c r="B119" s="28"/>
      <c r="C119" s="28"/>
      <c r="D119" s="6"/>
    </row>
  </sheetData>
  <mergeCells count="5">
    <mergeCell ref="A1:G1"/>
    <mergeCell ref="A7:G7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3"/>
  <sheetViews>
    <sheetView zoomScale="85" workbookViewId="0">
      <selection activeCell="Q51" sqref="Q51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3" t="s">
        <v>89</v>
      </c>
      <c r="B1" s="64" t="s">
        <v>161</v>
      </c>
      <c r="C1" s="10"/>
      <c r="D1" s="10"/>
    </row>
    <row r="2" spans="1:4" ht="14.25">
      <c r="A2" s="193" t="s">
        <v>152</v>
      </c>
      <c r="B2" s="130">
        <v>2.6975949160723767E-2</v>
      </c>
      <c r="C2" s="10"/>
      <c r="D2" s="10"/>
    </row>
    <row r="3" spans="1:4" ht="14.25">
      <c r="A3" s="191" t="s">
        <v>118</v>
      </c>
      <c r="B3" s="131">
        <v>2.6975949160723767E-2</v>
      </c>
      <c r="C3" s="10"/>
      <c r="D3" s="10"/>
    </row>
    <row r="4" spans="1:4" ht="14.25">
      <c r="A4" s="138" t="s">
        <v>19</v>
      </c>
      <c r="B4" s="131">
        <v>6.755234877550631E-2</v>
      </c>
      <c r="C4" s="10"/>
      <c r="D4" s="10"/>
    </row>
    <row r="5" spans="1:4" ht="14.25">
      <c r="A5" s="138" t="s">
        <v>18</v>
      </c>
      <c r="B5" s="131">
        <v>4.4019005030742075E-3</v>
      </c>
      <c r="C5" s="10"/>
      <c r="D5" s="10"/>
    </row>
    <row r="6" spans="1:4" ht="14.25">
      <c r="A6" s="138" t="s">
        <v>119</v>
      </c>
      <c r="B6" s="131">
        <v>2.1765901841228841E-2</v>
      </c>
      <c r="C6" s="10"/>
      <c r="D6" s="10"/>
    </row>
    <row r="7" spans="1:4" ht="14.25">
      <c r="A7" s="138" t="s">
        <v>120</v>
      </c>
      <c r="B7" s="131">
        <v>-2.3888755499096299E-3</v>
      </c>
      <c r="C7" s="10"/>
      <c r="D7" s="10"/>
    </row>
    <row r="8" spans="1:4" ht="14.25">
      <c r="A8" s="138" t="s">
        <v>121</v>
      </c>
      <c r="B8" s="131">
        <v>1.3589041095890412E-2</v>
      </c>
      <c r="C8" s="10"/>
      <c r="D8" s="10"/>
    </row>
    <row r="9" spans="1:4" ht="15" thickBot="1">
      <c r="A9" s="210" t="s">
        <v>122</v>
      </c>
      <c r="B9" s="132">
        <v>7.8045529955552695E-3</v>
      </c>
      <c r="C9" s="10"/>
      <c r="D9" s="10"/>
    </row>
    <row r="10" spans="1:4">
      <c r="C10" s="10"/>
      <c r="D10" s="10"/>
    </row>
    <row r="11" spans="1:4">
      <c r="A11" s="10"/>
      <c r="B11" s="10"/>
      <c r="C11" s="10"/>
      <c r="D11" s="10"/>
    </row>
    <row r="12" spans="1:4">
      <c r="B12" s="10"/>
      <c r="C12" s="10"/>
      <c r="D12" s="10"/>
    </row>
    <row r="13" spans="1:4">
      <c r="C13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5"/>
  <sheetViews>
    <sheetView zoomScale="80" zoomScaleNormal="40" workbookViewId="0">
      <selection activeCell="H64" sqref="H64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64" t="s">
        <v>40</v>
      </c>
      <c r="B1" s="164"/>
      <c r="C1" s="164"/>
      <c r="D1" s="164"/>
      <c r="E1" s="164"/>
      <c r="F1" s="164"/>
      <c r="G1" s="164"/>
      <c r="H1" s="164"/>
      <c r="I1" s="13"/>
    </row>
    <row r="2" spans="1:9" ht="45.75" thickBot="1">
      <c r="A2" s="15" t="s">
        <v>41</v>
      </c>
      <c r="B2" s="16" t="s">
        <v>42</v>
      </c>
      <c r="C2" s="17" t="s">
        <v>43</v>
      </c>
      <c r="D2" s="17" t="s">
        <v>44</v>
      </c>
      <c r="E2" s="17" t="s">
        <v>45</v>
      </c>
      <c r="F2" s="17" t="s">
        <v>46</v>
      </c>
      <c r="G2" s="17" t="s">
        <v>47</v>
      </c>
      <c r="H2" s="18" t="s">
        <v>48</v>
      </c>
      <c r="I2" s="19"/>
    </row>
    <row r="3" spans="1:9">
      <c r="A3" s="21">
        <v>1</v>
      </c>
      <c r="B3" s="79" t="s">
        <v>49</v>
      </c>
      <c r="C3" s="80">
        <v>24120118.280000001</v>
      </c>
      <c r="D3" s="81">
        <v>49757</v>
      </c>
      <c r="E3" s="80">
        <v>484.75829089374361</v>
      </c>
      <c r="F3" s="81">
        <v>100</v>
      </c>
      <c r="G3" s="194" t="s">
        <v>70</v>
      </c>
      <c r="H3" s="82" t="s">
        <v>9</v>
      </c>
      <c r="I3" s="19"/>
    </row>
    <row r="4" spans="1:9">
      <c r="A4" s="21">
        <v>2</v>
      </c>
      <c r="B4" s="79" t="s">
        <v>50</v>
      </c>
      <c r="C4" s="80">
        <v>5247749.7300000004</v>
      </c>
      <c r="D4" s="81">
        <v>4799275</v>
      </c>
      <c r="E4" s="80">
        <v>1.0934463497090707</v>
      </c>
      <c r="F4" s="81">
        <v>1</v>
      </c>
      <c r="G4" s="79" t="s">
        <v>71</v>
      </c>
      <c r="H4" s="82" t="s">
        <v>4</v>
      </c>
      <c r="I4" s="19"/>
    </row>
    <row r="5" spans="1:9" ht="14.25" customHeight="1">
      <c r="A5" s="21">
        <v>3</v>
      </c>
      <c r="B5" s="79" t="s">
        <v>51</v>
      </c>
      <c r="C5" s="80">
        <v>5190625.13</v>
      </c>
      <c r="D5" s="81">
        <v>3643</v>
      </c>
      <c r="E5" s="80">
        <v>1424.8216113093604</v>
      </c>
      <c r="F5" s="81">
        <v>1000</v>
      </c>
      <c r="G5" s="79" t="s">
        <v>72</v>
      </c>
      <c r="H5" s="82" t="s">
        <v>10</v>
      </c>
      <c r="I5" s="19"/>
    </row>
    <row r="6" spans="1:9">
      <c r="A6" s="21">
        <v>4</v>
      </c>
      <c r="B6" s="79" t="s">
        <v>52</v>
      </c>
      <c r="C6" s="80">
        <v>4245388.8899999997</v>
      </c>
      <c r="D6" s="81">
        <v>1534</v>
      </c>
      <c r="E6" s="80">
        <v>2767.5286114732721</v>
      </c>
      <c r="F6" s="81">
        <v>1000</v>
      </c>
      <c r="G6" s="195" t="s">
        <v>73</v>
      </c>
      <c r="H6" s="82" t="s">
        <v>2</v>
      </c>
      <c r="I6" s="19"/>
    </row>
    <row r="7" spans="1:9" ht="14.25" customHeight="1">
      <c r="A7" s="21">
        <v>5</v>
      </c>
      <c r="B7" s="79" t="s">
        <v>53</v>
      </c>
      <c r="C7" s="80">
        <v>4145263.26</v>
      </c>
      <c r="D7" s="81">
        <v>4549</v>
      </c>
      <c r="E7" s="80">
        <v>911.2471444273466</v>
      </c>
      <c r="F7" s="81">
        <v>1000</v>
      </c>
      <c r="G7" s="194" t="s">
        <v>70</v>
      </c>
      <c r="H7" s="82" t="s">
        <v>9</v>
      </c>
      <c r="I7" s="19"/>
    </row>
    <row r="8" spans="1:9">
      <c r="A8" s="21">
        <v>6</v>
      </c>
      <c r="B8" s="79" t="s">
        <v>54</v>
      </c>
      <c r="C8" s="80">
        <v>3868102.5</v>
      </c>
      <c r="D8" s="81">
        <v>1371</v>
      </c>
      <c r="E8" s="80">
        <v>2821.3730853391685</v>
      </c>
      <c r="F8" s="81">
        <v>1000</v>
      </c>
      <c r="G8" s="79" t="s">
        <v>71</v>
      </c>
      <c r="H8" s="82" t="s">
        <v>4</v>
      </c>
      <c r="I8" s="19"/>
    </row>
    <row r="9" spans="1:9">
      <c r="A9" s="21">
        <v>7</v>
      </c>
      <c r="B9" s="193" t="s">
        <v>55</v>
      </c>
      <c r="C9" s="80">
        <v>3700147.24</v>
      </c>
      <c r="D9" s="81">
        <v>1256</v>
      </c>
      <c r="E9" s="80">
        <v>2945.9771019108284</v>
      </c>
      <c r="F9" s="81">
        <v>1000</v>
      </c>
      <c r="G9" s="196" t="s">
        <v>74</v>
      </c>
      <c r="H9" s="82" t="s">
        <v>6</v>
      </c>
      <c r="I9" s="19"/>
    </row>
    <row r="10" spans="1:9">
      <c r="A10" s="21">
        <v>8</v>
      </c>
      <c r="B10" s="193" t="s">
        <v>56</v>
      </c>
      <c r="C10" s="80">
        <v>3047715.15</v>
      </c>
      <c r="D10" s="81">
        <v>1305</v>
      </c>
      <c r="E10" s="80">
        <v>2335.4139080459768</v>
      </c>
      <c r="F10" s="81">
        <v>1000</v>
      </c>
      <c r="G10" s="195" t="s">
        <v>73</v>
      </c>
      <c r="H10" s="82" t="s">
        <v>2</v>
      </c>
      <c r="I10" s="19"/>
    </row>
    <row r="11" spans="1:9">
      <c r="A11" s="21">
        <v>9</v>
      </c>
      <c r="B11" s="193" t="s">
        <v>57</v>
      </c>
      <c r="C11" s="80">
        <v>2847659.75</v>
      </c>
      <c r="D11" s="81">
        <v>699</v>
      </c>
      <c r="E11" s="80">
        <v>4073.9052217453504</v>
      </c>
      <c r="F11" s="81">
        <v>1000</v>
      </c>
      <c r="G11" s="196" t="s">
        <v>75</v>
      </c>
      <c r="H11" s="82" t="s">
        <v>6</v>
      </c>
      <c r="I11" s="19"/>
    </row>
    <row r="12" spans="1:9">
      <c r="A12" s="21">
        <v>10</v>
      </c>
      <c r="B12" s="79" t="s">
        <v>58</v>
      </c>
      <c r="C12" s="80">
        <v>1733044.53</v>
      </c>
      <c r="D12" s="81">
        <v>1380</v>
      </c>
      <c r="E12" s="80">
        <v>1255.8293695652173</v>
      </c>
      <c r="F12" s="81">
        <v>1000</v>
      </c>
      <c r="G12" s="79" t="s">
        <v>76</v>
      </c>
      <c r="H12" s="82" t="s">
        <v>8</v>
      </c>
      <c r="I12" s="19"/>
    </row>
    <row r="13" spans="1:9">
      <c r="A13" s="21">
        <v>11</v>
      </c>
      <c r="B13" s="79" t="s">
        <v>60</v>
      </c>
      <c r="C13" s="80">
        <v>1730872.36</v>
      </c>
      <c r="D13" s="81">
        <v>39028</v>
      </c>
      <c r="E13" s="80">
        <v>44.349501896074614</v>
      </c>
      <c r="F13" s="81">
        <v>100</v>
      </c>
      <c r="G13" s="79" t="s">
        <v>77</v>
      </c>
      <c r="H13" s="82" t="s">
        <v>15</v>
      </c>
      <c r="I13" s="19"/>
    </row>
    <row r="14" spans="1:9">
      <c r="A14" s="21">
        <v>12</v>
      </c>
      <c r="B14" s="79" t="s">
        <v>59</v>
      </c>
      <c r="C14" s="80">
        <v>1656433.92</v>
      </c>
      <c r="D14" s="81">
        <v>10103</v>
      </c>
      <c r="E14" s="80">
        <v>163.9546590121746</v>
      </c>
      <c r="F14" s="81">
        <v>100</v>
      </c>
      <c r="G14" s="194" t="s">
        <v>70</v>
      </c>
      <c r="H14" s="82" t="s">
        <v>9</v>
      </c>
      <c r="I14" s="19"/>
    </row>
    <row r="15" spans="1:9">
      <c r="A15" s="21">
        <v>13</v>
      </c>
      <c r="B15" s="193" t="s">
        <v>61</v>
      </c>
      <c r="C15" s="80">
        <v>1208310.8899999999</v>
      </c>
      <c r="D15" s="81">
        <v>584</v>
      </c>
      <c r="E15" s="80">
        <v>2069.0254965753425</v>
      </c>
      <c r="F15" s="81">
        <v>1000</v>
      </c>
      <c r="G15" s="195" t="s">
        <v>73</v>
      </c>
      <c r="H15" s="82" t="s">
        <v>2</v>
      </c>
      <c r="I15" s="19"/>
    </row>
    <row r="16" spans="1:9">
      <c r="A16" s="21">
        <v>14</v>
      </c>
      <c r="B16" s="79" t="s">
        <v>62</v>
      </c>
      <c r="C16" s="80">
        <v>1003022.44</v>
      </c>
      <c r="D16" s="81">
        <v>955</v>
      </c>
      <c r="E16" s="80">
        <v>1050.2852774869109</v>
      </c>
      <c r="F16" s="81">
        <v>1000</v>
      </c>
      <c r="G16" s="79" t="s">
        <v>78</v>
      </c>
      <c r="H16" s="82" t="s">
        <v>1</v>
      </c>
      <c r="I16" s="19"/>
    </row>
    <row r="17" spans="1:9">
      <c r="A17" s="21">
        <v>15</v>
      </c>
      <c r="B17" s="79" t="s">
        <v>63</v>
      </c>
      <c r="C17" s="80">
        <v>897687.9</v>
      </c>
      <c r="D17" s="81">
        <v>9528</v>
      </c>
      <c r="E17" s="80">
        <v>94.21577455919396</v>
      </c>
      <c r="F17" s="81">
        <v>100</v>
      </c>
      <c r="G17" s="79" t="s">
        <v>79</v>
      </c>
      <c r="H17" s="82" t="s">
        <v>13</v>
      </c>
      <c r="I17" s="19"/>
    </row>
    <row r="18" spans="1:9">
      <c r="A18" s="21">
        <v>16</v>
      </c>
      <c r="B18" s="193" t="s">
        <v>64</v>
      </c>
      <c r="C18" s="80">
        <v>854859.97</v>
      </c>
      <c r="D18" s="81">
        <v>1415</v>
      </c>
      <c r="E18" s="80">
        <v>604.14132155477034</v>
      </c>
      <c r="F18" s="81">
        <v>1000</v>
      </c>
      <c r="G18" s="195" t="s">
        <v>73</v>
      </c>
      <c r="H18" s="82" t="s">
        <v>2</v>
      </c>
      <c r="I18" s="19"/>
    </row>
    <row r="19" spans="1:9">
      <c r="A19" s="21">
        <v>17</v>
      </c>
      <c r="B19" s="79" t="s">
        <v>65</v>
      </c>
      <c r="C19" s="80">
        <v>714125.04989999998</v>
      </c>
      <c r="D19" s="81">
        <v>8850</v>
      </c>
      <c r="E19" s="80">
        <v>80.692096033898309</v>
      </c>
      <c r="F19" s="81">
        <v>100</v>
      </c>
      <c r="G19" s="79" t="s">
        <v>80</v>
      </c>
      <c r="H19" s="82" t="s">
        <v>14</v>
      </c>
      <c r="I19" s="19"/>
    </row>
    <row r="20" spans="1:9">
      <c r="A20" s="21">
        <v>18</v>
      </c>
      <c r="B20" s="79" t="s">
        <v>66</v>
      </c>
      <c r="C20" s="80">
        <v>370239.99</v>
      </c>
      <c r="D20" s="81">
        <v>121</v>
      </c>
      <c r="E20" s="80">
        <v>3059.8346280991736</v>
      </c>
      <c r="F20" s="81">
        <v>1000</v>
      </c>
      <c r="G20" s="196" t="s">
        <v>74</v>
      </c>
      <c r="H20" s="82" t="s">
        <v>6</v>
      </c>
      <c r="I20" s="19"/>
    </row>
    <row r="21" spans="1:9" ht="15" customHeight="1" thickBot="1">
      <c r="A21" s="165" t="s">
        <v>67</v>
      </c>
      <c r="B21" s="166"/>
      <c r="C21" s="94">
        <f>SUM(C3:C20)</f>
        <v>66581366.979900002</v>
      </c>
      <c r="D21" s="95">
        <f>SUM(D3:D20)</f>
        <v>4935353</v>
      </c>
      <c r="E21" s="54" t="s">
        <v>5</v>
      </c>
      <c r="F21" s="54" t="s">
        <v>5</v>
      </c>
      <c r="G21" s="54" t="s">
        <v>5</v>
      </c>
      <c r="H21" s="54" t="s">
        <v>5</v>
      </c>
    </row>
    <row r="22" spans="1:9" ht="15" customHeight="1">
      <c r="A22" s="168" t="s">
        <v>68</v>
      </c>
      <c r="B22" s="168"/>
      <c r="C22" s="168"/>
      <c r="D22" s="168"/>
      <c r="E22" s="168"/>
      <c r="F22" s="168"/>
      <c r="G22" s="168"/>
      <c r="H22" s="168"/>
    </row>
    <row r="23" spans="1:9" ht="15" customHeight="1" thickBot="1">
      <c r="A23" s="167"/>
      <c r="B23" s="167"/>
      <c r="C23" s="167"/>
      <c r="D23" s="167"/>
      <c r="E23" s="167"/>
      <c r="F23" s="167"/>
      <c r="G23" s="167"/>
      <c r="H23" s="167"/>
    </row>
    <row r="25" spans="1:9">
      <c r="B25" s="20" t="s">
        <v>69</v>
      </c>
      <c r="C25" s="23">
        <f>C21-SUM(C3:C12)</f>
        <v>8435552.5199000016</v>
      </c>
      <c r="D25" s="120">
        <f>C25/$C$21</f>
        <v>0.12669539395979326</v>
      </c>
    </row>
    <row r="26" spans="1:9">
      <c r="B26" s="79" t="str">
        <f>B3</f>
        <v>КІNТО-Klasychnyi</v>
      </c>
      <c r="C26" s="80">
        <f>C3</f>
        <v>24120118.280000001</v>
      </c>
      <c r="D26" s="120">
        <f>C26/$C$21</f>
        <v>0.36226529093765125</v>
      </c>
      <c r="H26" s="19"/>
    </row>
    <row r="27" spans="1:9">
      <c r="B27" s="79" t="str">
        <f>B4</f>
        <v>ОТP Fond Aktsii</v>
      </c>
      <c r="C27" s="80">
        <f>C4</f>
        <v>5247749.7300000004</v>
      </c>
      <c r="D27" s="120">
        <f t="shared" ref="D27:D35" si="0">C27/$C$21</f>
        <v>7.881709204895454E-2</v>
      </c>
      <c r="H27" s="19"/>
    </row>
    <row r="28" spans="1:9">
      <c r="B28" s="79" t="str">
        <f t="shared" ref="B28:C35" si="1">B5</f>
        <v>Sofiivskyi</v>
      </c>
      <c r="C28" s="80">
        <f t="shared" si="1"/>
        <v>5190625.13</v>
      </c>
      <c r="D28" s="120">
        <f t="shared" si="0"/>
        <v>7.7959125284510572E-2</v>
      </c>
      <c r="H28" s="19"/>
    </row>
    <row r="29" spans="1:9">
      <c r="B29" s="79" t="str">
        <f t="shared" si="1"/>
        <v>UNIVER.UA/Myhailo Hrushevskyi: Fond Derzhavnykh Paperiv</v>
      </c>
      <c r="C29" s="80">
        <f t="shared" si="1"/>
        <v>4245388.8899999997</v>
      </c>
      <c r="D29" s="120">
        <f t="shared" si="0"/>
        <v>6.3762417063044446E-2</v>
      </c>
      <c r="H29" s="19"/>
    </row>
    <row r="30" spans="1:9">
      <c r="B30" s="79" t="str">
        <f t="shared" si="1"/>
        <v>KINTO-Ekviti</v>
      </c>
      <c r="C30" s="80">
        <f t="shared" si="1"/>
        <v>4145263.26</v>
      </c>
      <c r="D30" s="120">
        <f t="shared" si="0"/>
        <v>6.2258608497049894E-2</v>
      </c>
      <c r="H30" s="19"/>
    </row>
    <row r="31" spans="1:9">
      <c r="B31" s="79" t="str">
        <f t="shared" si="1"/>
        <v>ОТP Klasychnyi</v>
      </c>
      <c r="C31" s="80">
        <f t="shared" si="1"/>
        <v>3868102.5</v>
      </c>
      <c r="D31" s="120">
        <f t="shared" si="0"/>
        <v>5.8095870893845221E-2</v>
      </c>
      <c r="H31" s="19"/>
    </row>
    <row r="32" spans="1:9">
      <c r="B32" s="79" t="str">
        <f t="shared" si="1"/>
        <v>Altus – Depozyt</v>
      </c>
      <c r="C32" s="80">
        <f t="shared" si="1"/>
        <v>3700147.24</v>
      </c>
      <c r="D32" s="120">
        <f t="shared" si="0"/>
        <v>5.557331439465675E-2</v>
      </c>
      <c r="H32" s="19"/>
    </row>
    <row r="33" spans="2:8">
      <c r="B33" s="79" t="str">
        <f t="shared" si="1"/>
        <v>UNIVER.UA/Taras Shevchenko: Fond Zaoshchadzhen</v>
      </c>
      <c r="C33" s="80">
        <f t="shared" si="1"/>
        <v>3047715.15</v>
      </c>
      <c r="D33" s="120">
        <f t="shared" si="0"/>
        <v>4.5774295245696338E-2</v>
      </c>
      <c r="H33" s="19"/>
    </row>
    <row r="34" spans="2:8">
      <c r="B34" s="79" t="str">
        <f t="shared" si="1"/>
        <v>Altus – Zbalansovanyi</v>
      </c>
      <c r="C34" s="80">
        <f t="shared" si="1"/>
        <v>2847659.75</v>
      </c>
      <c r="D34" s="120">
        <f t="shared" si="0"/>
        <v>4.2769619777552316E-2</v>
      </c>
    </row>
    <row r="35" spans="2:8">
      <c r="B35" s="79" t="str">
        <f t="shared" si="1"/>
        <v>VSI</v>
      </c>
      <c r="C35" s="80">
        <f t="shared" si="1"/>
        <v>1733044.53</v>
      </c>
      <c r="D35" s="120">
        <f t="shared" si="0"/>
        <v>2.6028971897245401E-2</v>
      </c>
    </row>
  </sheetData>
  <mergeCells count="4">
    <mergeCell ref="A1:H1"/>
    <mergeCell ref="A21:B21"/>
    <mergeCell ref="A23:H23"/>
    <mergeCell ref="A22:H22"/>
  </mergeCells>
  <phoneticPr fontId="11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63"/>
  <sheetViews>
    <sheetView zoomScale="80" workbookViewId="0">
      <selection activeCell="M41" sqref="M41"/>
    </sheetView>
  </sheetViews>
  <sheetFormatPr defaultRowHeight="14.25"/>
  <cols>
    <col min="1" max="1" width="4.28515625" style="31" customWidth="1"/>
    <col min="2" max="2" width="61.7109375" style="31" bestFit="1" customWidth="1"/>
    <col min="3" max="4" width="14.7109375" style="32" customWidth="1"/>
    <col min="5" max="8" width="12.7109375" style="33" customWidth="1"/>
    <col min="9" max="9" width="16.140625" style="31" bestFit="1" customWidth="1"/>
    <col min="10" max="10" width="18.5703125" style="31" customWidth="1"/>
    <col min="11" max="11" width="20.7109375" style="31" customWidth="1"/>
    <col min="12" max="16384" width="9.140625" style="31"/>
  </cols>
  <sheetData>
    <row r="1" spans="1:11" s="14" customFormat="1" ht="16.5" thickBot="1">
      <c r="A1" s="170" t="s">
        <v>88</v>
      </c>
      <c r="B1" s="170"/>
      <c r="C1" s="170"/>
      <c r="D1" s="170"/>
      <c r="E1" s="170"/>
      <c r="F1" s="170"/>
      <c r="G1" s="170"/>
      <c r="H1" s="170"/>
      <c r="I1" s="170"/>
      <c r="J1" s="97"/>
    </row>
    <row r="2" spans="1:11" s="20" customFormat="1" ht="15.75" customHeight="1" thickBot="1">
      <c r="A2" s="171" t="s">
        <v>41</v>
      </c>
      <c r="B2" s="98"/>
      <c r="C2" s="99"/>
      <c r="D2" s="100"/>
      <c r="E2" s="173" t="s">
        <v>7</v>
      </c>
      <c r="F2" s="173"/>
      <c r="G2" s="173"/>
      <c r="H2" s="173"/>
      <c r="I2" s="173"/>
      <c r="J2" s="173"/>
      <c r="K2" s="173"/>
    </row>
    <row r="3" spans="1:11" s="22" customFormat="1" ht="64.5" thickBot="1">
      <c r="A3" s="172"/>
      <c r="B3" s="198" t="s">
        <v>89</v>
      </c>
      <c r="C3" s="199" t="s">
        <v>90</v>
      </c>
      <c r="D3" s="199" t="s">
        <v>91</v>
      </c>
      <c r="E3" s="17" t="s">
        <v>81</v>
      </c>
      <c r="F3" s="17" t="s">
        <v>82</v>
      </c>
      <c r="G3" s="17" t="s">
        <v>84</v>
      </c>
      <c r="H3" s="17" t="s">
        <v>83</v>
      </c>
      <c r="I3" s="17" t="s">
        <v>85</v>
      </c>
      <c r="J3" s="18" t="s">
        <v>86</v>
      </c>
      <c r="K3" s="197" t="s">
        <v>87</v>
      </c>
    </row>
    <row r="4" spans="1:11" s="20" customFormat="1" collapsed="1">
      <c r="A4" s="21">
        <v>1</v>
      </c>
      <c r="B4" s="193" t="s">
        <v>92</v>
      </c>
      <c r="C4" s="139">
        <v>38118</v>
      </c>
      <c r="D4" s="139">
        <v>38182</v>
      </c>
      <c r="E4" s="140">
        <v>1.2951579655893442E-2</v>
      </c>
      <c r="F4" s="140">
        <v>3.9300306790488904E-2</v>
      </c>
      <c r="G4" s="140">
        <v>9.9875147198130731E-2</v>
      </c>
      <c r="H4" s="140">
        <v>0.1452179422086628</v>
      </c>
      <c r="I4" s="140">
        <v>0.11766140915138079</v>
      </c>
      <c r="J4" s="141">
        <v>3.8475829089376399</v>
      </c>
      <c r="K4" s="113">
        <v>0.12852550234068971</v>
      </c>
    </row>
    <row r="5" spans="1:11" s="20" customFormat="1" collapsed="1">
      <c r="A5" s="21">
        <v>2</v>
      </c>
      <c r="B5" s="138" t="s">
        <v>57</v>
      </c>
      <c r="C5" s="139">
        <v>38828</v>
      </c>
      <c r="D5" s="139">
        <v>39028</v>
      </c>
      <c r="E5" s="140">
        <v>8.3327740874565848E-3</v>
      </c>
      <c r="F5" s="140">
        <v>1.8734863519214384E-2</v>
      </c>
      <c r="G5" s="140">
        <v>3.3444998724751374E-2</v>
      </c>
      <c r="H5" s="140">
        <v>0.11325924761422179</v>
      </c>
      <c r="I5" s="140">
        <v>4.3982586736053042E-2</v>
      </c>
      <c r="J5" s="141">
        <v>3.0739052217453704</v>
      </c>
      <c r="K5" s="114">
        <v>0.13976149154699646</v>
      </c>
    </row>
    <row r="6" spans="1:11" s="20" customFormat="1" collapsed="1">
      <c r="A6" s="21">
        <v>3</v>
      </c>
      <c r="B6" s="138" t="s">
        <v>61</v>
      </c>
      <c r="C6" s="139">
        <v>38919</v>
      </c>
      <c r="D6" s="139">
        <v>39092</v>
      </c>
      <c r="E6" s="140">
        <v>2.1233831881334986E-2</v>
      </c>
      <c r="F6" s="140">
        <v>6.4240918501293542E-2</v>
      </c>
      <c r="G6" s="140">
        <v>5.8676093886491199E-2</v>
      </c>
      <c r="H6" s="140">
        <v>0.14867595588814586</v>
      </c>
      <c r="I6" s="140">
        <v>9.6131188065992745E-2</v>
      </c>
      <c r="J6" s="141">
        <v>1.0690254965753496</v>
      </c>
      <c r="K6" s="114">
        <v>7.1266229333184716E-2</v>
      </c>
    </row>
    <row r="7" spans="1:11" s="20" customFormat="1" collapsed="1">
      <c r="A7" s="21">
        <v>4</v>
      </c>
      <c r="B7" s="138" t="s">
        <v>64</v>
      </c>
      <c r="C7" s="139">
        <v>38919</v>
      </c>
      <c r="D7" s="139">
        <v>39092</v>
      </c>
      <c r="E7" s="140">
        <v>2.6646952695378312E-2</v>
      </c>
      <c r="F7" s="140">
        <v>7.5352345201829207E-2</v>
      </c>
      <c r="G7" s="140">
        <v>6.7541392914707066E-2</v>
      </c>
      <c r="H7" s="140">
        <v>0.19503121702661796</v>
      </c>
      <c r="I7" s="140">
        <v>0.1287949221149276</v>
      </c>
      <c r="J7" s="141">
        <v>-0.39585867844522216</v>
      </c>
      <c r="K7" s="114">
        <v>-4.6594377323852409E-2</v>
      </c>
    </row>
    <row r="8" spans="1:11" s="20" customFormat="1" collapsed="1">
      <c r="A8" s="21">
        <v>5</v>
      </c>
      <c r="B8" s="138" t="s">
        <v>65</v>
      </c>
      <c r="C8" s="139">
        <v>38968</v>
      </c>
      <c r="D8" s="139">
        <v>39140</v>
      </c>
      <c r="E8" s="140">
        <v>-3.0416841840947839E-3</v>
      </c>
      <c r="F8" s="140">
        <v>-2.1994116506309447E-2</v>
      </c>
      <c r="G8" s="140">
        <v>-2.3778521469509095E-2</v>
      </c>
      <c r="H8" s="140" t="s">
        <v>97</v>
      </c>
      <c r="I8" s="140">
        <v>-2.4293012909548883E-2</v>
      </c>
      <c r="J8" s="141">
        <v>-0.19307903966102347</v>
      </c>
      <c r="K8" s="114">
        <v>-2.0358156314205123E-2</v>
      </c>
    </row>
    <row r="9" spans="1:11" s="20" customFormat="1" collapsed="1">
      <c r="A9" s="21">
        <v>6</v>
      </c>
      <c r="B9" s="138" t="s">
        <v>54</v>
      </c>
      <c r="C9" s="139">
        <v>39413</v>
      </c>
      <c r="D9" s="139">
        <v>39589</v>
      </c>
      <c r="E9" s="140" t="s">
        <v>97</v>
      </c>
      <c r="F9" s="140">
        <v>3.6981568761104588E-2</v>
      </c>
      <c r="G9" s="140">
        <v>7.7925924224072185E-2</v>
      </c>
      <c r="H9" s="140">
        <v>0.17120059063024495</v>
      </c>
      <c r="I9" s="140">
        <v>9.327538327207141E-2</v>
      </c>
      <c r="J9" s="141">
        <v>1.8213730853389785</v>
      </c>
      <c r="K9" s="114">
        <v>0.11934277376478053</v>
      </c>
    </row>
    <row r="10" spans="1:11" s="20" customFormat="1" collapsed="1">
      <c r="A10" s="21">
        <v>7</v>
      </c>
      <c r="B10" s="138" t="s">
        <v>62</v>
      </c>
      <c r="C10" s="139">
        <v>39429</v>
      </c>
      <c r="D10" s="139">
        <v>39618</v>
      </c>
      <c r="E10" s="140">
        <v>1.1184549784474473E-2</v>
      </c>
      <c r="F10" s="140">
        <v>-3.4330738250735515E-2</v>
      </c>
      <c r="G10" s="140">
        <v>9.0765089016308531E-2</v>
      </c>
      <c r="H10" s="140">
        <v>0.13042235015206716</v>
      </c>
      <c r="I10" s="140">
        <v>0.11915510611630875</v>
      </c>
      <c r="J10" s="141">
        <v>5.0285277486934676E-2</v>
      </c>
      <c r="K10" s="114">
        <v>5.3937565527544251E-3</v>
      </c>
    </row>
    <row r="11" spans="1:11" s="20" customFormat="1" collapsed="1">
      <c r="A11" s="21">
        <v>8</v>
      </c>
      <c r="B11" s="138" t="s">
        <v>66</v>
      </c>
      <c r="C11" s="139">
        <v>39527</v>
      </c>
      <c r="D11" s="139">
        <v>39715</v>
      </c>
      <c r="E11" s="140">
        <v>1.9038184702765415E-2</v>
      </c>
      <c r="F11" s="140">
        <v>3.4599421055749868E-2</v>
      </c>
      <c r="G11" s="140">
        <v>4.5812042962106947E-2</v>
      </c>
      <c r="H11" s="140">
        <v>0.10124430219267078</v>
      </c>
      <c r="I11" s="140">
        <v>5.375914992954911E-2</v>
      </c>
      <c r="J11" s="141">
        <v>2.0598346280991331</v>
      </c>
      <c r="K11" s="114">
        <v>0.13462254542756091</v>
      </c>
    </row>
    <row r="12" spans="1:11" s="20" customFormat="1" collapsed="1">
      <c r="A12" s="21">
        <v>9</v>
      </c>
      <c r="B12" s="138" t="s">
        <v>63</v>
      </c>
      <c r="C12" s="139">
        <v>39560</v>
      </c>
      <c r="D12" s="139">
        <v>39770</v>
      </c>
      <c r="E12" s="140">
        <v>5.1651417990798976E-2</v>
      </c>
      <c r="F12" s="140">
        <v>0.12418749003972729</v>
      </c>
      <c r="G12" s="140">
        <v>0.43007006468272646</v>
      </c>
      <c r="H12" s="140">
        <v>0.60488353349884094</v>
      </c>
      <c r="I12" s="140">
        <v>0.503879724237696</v>
      </c>
      <c r="J12" s="141">
        <v>-5.7842254408116855E-2</v>
      </c>
      <c r="K12" s="114">
        <v>-6.8219606890367324E-3</v>
      </c>
    </row>
    <row r="13" spans="1:11" s="20" customFormat="1" collapsed="1">
      <c r="A13" s="21">
        <v>10</v>
      </c>
      <c r="B13" s="138" t="s">
        <v>53</v>
      </c>
      <c r="C13" s="139">
        <v>39884</v>
      </c>
      <c r="D13" s="139">
        <v>40001</v>
      </c>
      <c r="E13" s="140">
        <v>7.1333646369948767E-3</v>
      </c>
      <c r="F13" s="140">
        <v>4.1210679060916577E-2</v>
      </c>
      <c r="G13" s="140">
        <v>0.1430099248606711</v>
      </c>
      <c r="H13" s="140">
        <v>0.1867020202501859</v>
      </c>
      <c r="I13" s="140">
        <v>0.1829358273091295</v>
      </c>
      <c r="J13" s="141">
        <v>-8.875285557277468E-2</v>
      </c>
      <c r="K13" s="114">
        <v>-1.1449064249919871E-2</v>
      </c>
    </row>
    <row r="14" spans="1:11" s="20" customFormat="1">
      <c r="A14" s="21">
        <v>11</v>
      </c>
      <c r="B14" s="138" t="s">
        <v>60</v>
      </c>
      <c r="C14" s="139">
        <v>40031</v>
      </c>
      <c r="D14" s="139">
        <v>40129</v>
      </c>
      <c r="E14" s="140" t="s">
        <v>97</v>
      </c>
      <c r="F14" s="140">
        <v>0.20728979573712403</v>
      </c>
      <c r="G14" s="140">
        <v>0.42941072910835221</v>
      </c>
      <c r="H14" s="140">
        <v>0.78205150142406987</v>
      </c>
      <c r="I14" s="140">
        <v>0.55605259198349821</v>
      </c>
      <c r="J14" s="141">
        <v>-0.55650498103925217</v>
      </c>
      <c r="K14" s="114">
        <v>-9.9956610356146558E-2</v>
      </c>
    </row>
    <row r="15" spans="1:11" s="20" customFormat="1">
      <c r="A15" s="21">
        <v>12</v>
      </c>
      <c r="B15" s="138" t="s">
        <v>50</v>
      </c>
      <c r="C15" s="139">
        <v>40253</v>
      </c>
      <c r="D15" s="139">
        <v>40366</v>
      </c>
      <c r="E15" s="140" t="s">
        <v>97</v>
      </c>
      <c r="F15" s="140">
        <v>0.13042308090366017</v>
      </c>
      <c r="G15" s="140">
        <v>0.24399538463392423</v>
      </c>
      <c r="H15" s="140">
        <v>0.54735204396235138</v>
      </c>
      <c r="I15" s="140">
        <v>0.32657906386593338</v>
      </c>
      <c r="J15" s="141">
        <v>9.3446349709053633E-2</v>
      </c>
      <c r="K15" s="114">
        <v>1.27136507398522E-2</v>
      </c>
    </row>
    <row r="16" spans="1:11" s="20" customFormat="1">
      <c r="A16" s="21">
        <v>13</v>
      </c>
      <c r="B16" s="138" t="s">
        <v>51</v>
      </c>
      <c r="C16" s="139">
        <v>40114</v>
      </c>
      <c r="D16" s="139">
        <v>40401</v>
      </c>
      <c r="E16" s="140">
        <v>1.1966000384140862E-2</v>
      </c>
      <c r="F16" s="140">
        <v>0.11233642844778213</v>
      </c>
      <c r="G16" s="140">
        <v>0.32019422457102786</v>
      </c>
      <c r="H16" s="140">
        <v>0.54534029175014598</v>
      </c>
      <c r="I16" s="140" t="s">
        <v>97</v>
      </c>
      <c r="J16" s="141">
        <v>0.42482161130935103</v>
      </c>
      <c r="K16" s="114">
        <v>5.2067083690918281E-2</v>
      </c>
    </row>
    <row r="17" spans="1:12" s="20" customFormat="1" collapsed="1">
      <c r="A17" s="21">
        <v>14</v>
      </c>
      <c r="B17" s="138" t="s">
        <v>55</v>
      </c>
      <c r="C17" s="139">
        <v>40226</v>
      </c>
      <c r="D17" s="139">
        <v>40430</v>
      </c>
      <c r="E17" s="140">
        <v>8.7831086481153786E-3</v>
      </c>
      <c r="F17" s="140">
        <v>2.0553569531604365E-2</v>
      </c>
      <c r="G17" s="140">
        <v>3.7311632649963622E-2</v>
      </c>
      <c r="H17" s="140">
        <v>0.11754039798387028</v>
      </c>
      <c r="I17" s="140">
        <v>4.8596457114683966E-2</v>
      </c>
      <c r="J17" s="141">
        <v>1.9459771019108474</v>
      </c>
      <c r="K17" s="114">
        <v>0.1696199922314332</v>
      </c>
    </row>
    <row r="18" spans="1:12" s="20" customFormat="1" collapsed="1">
      <c r="A18" s="21">
        <v>15</v>
      </c>
      <c r="B18" s="67" t="s">
        <v>56</v>
      </c>
      <c r="C18" s="139">
        <v>40427</v>
      </c>
      <c r="D18" s="139">
        <v>40543</v>
      </c>
      <c r="E18" s="140">
        <v>5.7914216440899668E-3</v>
      </c>
      <c r="F18" s="140">
        <v>1.9864636159583116E-2</v>
      </c>
      <c r="G18" s="140">
        <v>3.565993175891613E-2</v>
      </c>
      <c r="H18" s="140">
        <v>0.11926152362081344</v>
      </c>
      <c r="I18" s="140">
        <v>5.1511437525899595E-2</v>
      </c>
      <c r="J18" s="141">
        <v>1.3354139080459722</v>
      </c>
      <c r="K18" s="114">
        <v>0.13744076610879863</v>
      </c>
    </row>
    <row r="19" spans="1:12" s="20" customFormat="1" collapsed="1">
      <c r="A19" s="21">
        <v>16</v>
      </c>
      <c r="B19" s="200" t="s">
        <v>58</v>
      </c>
      <c r="C19" s="139">
        <v>40444</v>
      </c>
      <c r="D19" s="139">
        <v>40638</v>
      </c>
      <c r="E19" s="140">
        <v>-3.1158182741047868E-3</v>
      </c>
      <c r="F19" s="140">
        <v>-1.2249436065116637E-2</v>
      </c>
      <c r="G19" s="140">
        <v>-6.6957358320179905E-3</v>
      </c>
      <c r="H19" s="140">
        <v>6.8775285841327305E-2</v>
      </c>
      <c r="I19" s="140">
        <v>1.0700343302030513E-2</v>
      </c>
      <c r="J19" s="141">
        <v>0.25582936956521207</v>
      </c>
      <c r="K19" s="114">
        <v>3.6665551051322076E-2</v>
      </c>
    </row>
    <row r="20" spans="1:12" s="20" customFormat="1" collapsed="1">
      <c r="A20" s="21">
        <v>17</v>
      </c>
      <c r="B20" s="67" t="s">
        <v>93</v>
      </c>
      <c r="C20" s="139">
        <v>40427</v>
      </c>
      <c r="D20" s="139">
        <v>40708</v>
      </c>
      <c r="E20" s="140">
        <v>6.9610330558176337E-3</v>
      </c>
      <c r="F20" s="140">
        <v>2.1919073286474466E-2</v>
      </c>
      <c r="G20" s="140">
        <v>3.0143634137244968E-2</v>
      </c>
      <c r="H20" s="140">
        <v>0.10551852954618401</v>
      </c>
      <c r="I20" s="140">
        <v>4.2995068420250693E-2</v>
      </c>
      <c r="J20" s="141">
        <v>1.7675286114732729</v>
      </c>
      <c r="K20" s="114">
        <v>0.18050955297500582</v>
      </c>
    </row>
    <row r="21" spans="1:12" s="20" customFormat="1" collapsed="1">
      <c r="A21" s="21">
        <v>18</v>
      </c>
      <c r="B21" s="67" t="s">
        <v>94</v>
      </c>
      <c r="C21" s="139">
        <v>41026</v>
      </c>
      <c r="D21" s="139">
        <v>41242</v>
      </c>
      <c r="E21" s="140">
        <v>1.3535312799369814E-2</v>
      </c>
      <c r="F21" s="140">
        <v>3.4115269568276263E-2</v>
      </c>
      <c r="G21" s="140">
        <v>8.7184722600363473E-2</v>
      </c>
      <c r="H21" s="140">
        <v>0.14415654718925874</v>
      </c>
      <c r="I21" s="140">
        <v>0.13531564125607098</v>
      </c>
      <c r="J21" s="141">
        <v>0.63954659012175319</v>
      </c>
      <c r="K21" s="114">
        <v>0.11164791312599842</v>
      </c>
    </row>
    <row r="22" spans="1:12" s="20" customFormat="1" ht="15.75" thickBot="1">
      <c r="A22" s="137"/>
      <c r="B22" s="142" t="s">
        <v>95</v>
      </c>
      <c r="C22" s="143" t="s">
        <v>5</v>
      </c>
      <c r="D22" s="143" t="s">
        <v>5</v>
      </c>
      <c r="E22" s="144">
        <f>AVERAGE(E4:E21)</f>
        <v>1.3270135300562076E-2</v>
      </c>
      <c r="F22" s="144">
        <f>AVERAGE(F4:F21)</f>
        <v>5.0696397541259292E-2</v>
      </c>
      <c r="G22" s="144">
        <f>AVERAGE(G4:G21)</f>
        <v>0.12225259336823502</v>
      </c>
      <c r="H22" s="144">
        <f>AVERAGE(H4:H21)</f>
        <v>0.24862548710468702</v>
      </c>
      <c r="I22" s="144">
        <f>AVERAGE(I4:I21)</f>
        <v>0.14629605220540748</v>
      </c>
      <c r="J22" s="143" t="s">
        <v>5</v>
      </c>
      <c r="K22" s="143" t="s">
        <v>5</v>
      </c>
      <c r="L22" s="145"/>
    </row>
    <row r="23" spans="1:12" s="20" customFormat="1">
      <c r="A23" s="174" t="s">
        <v>96</v>
      </c>
      <c r="B23" s="174"/>
      <c r="C23" s="174"/>
      <c r="D23" s="174"/>
      <c r="E23" s="174"/>
      <c r="F23" s="174"/>
      <c r="G23" s="174"/>
      <c r="H23" s="174"/>
      <c r="I23" s="174"/>
      <c r="J23" s="174"/>
      <c r="K23" s="174"/>
    </row>
    <row r="24" spans="1:12" s="20" customFormat="1" ht="15" collapsed="1" thickBot="1">
      <c r="A24" s="169"/>
      <c r="B24" s="169"/>
      <c r="C24" s="169"/>
      <c r="D24" s="169"/>
      <c r="E24" s="169"/>
      <c r="F24" s="169"/>
      <c r="G24" s="169"/>
      <c r="H24" s="169"/>
      <c r="I24" s="156"/>
      <c r="J24" s="156"/>
      <c r="K24" s="156"/>
    </row>
    <row r="25" spans="1:12" s="20" customFormat="1" collapsed="1">
      <c r="E25" s="103"/>
      <c r="J25" s="19"/>
    </row>
    <row r="26" spans="1:12" s="20" customFormat="1" collapsed="1">
      <c r="E26" s="104"/>
      <c r="J26" s="19"/>
    </row>
    <row r="27" spans="1:12" s="20" customFormat="1">
      <c r="E27" s="103"/>
      <c r="F27" s="103"/>
      <c r="J27" s="19"/>
    </row>
    <row r="28" spans="1:12" s="20" customFormat="1" collapsed="1">
      <c r="E28" s="104"/>
      <c r="I28" s="104"/>
      <c r="J28" s="19"/>
    </row>
    <row r="29" spans="1:12" s="20" customFormat="1" collapsed="1"/>
    <row r="30" spans="1:12" s="20" customFormat="1" collapsed="1"/>
    <row r="31" spans="1:12" s="20" customFormat="1" collapsed="1"/>
    <row r="32" spans="1:12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 collapsed="1"/>
    <row r="38" spans="3:8" s="20" customFormat="1" collapsed="1"/>
    <row r="39" spans="3:8" s="20" customFormat="1" collapsed="1"/>
    <row r="40" spans="3:8" s="20" customFormat="1" collapsed="1"/>
    <row r="41" spans="3:8" s="20" customFormat="1" collapsed="1"/>
    <row r="42" spans="3:8" s="20" customFormat="1"/>
    <row r="43" spans="3:8" s="20" customFormat="1"/>
    <row r="44" spans="3:8" s="28" customFormat="1">
      <c r="C44" s="29"/>
      <c r="D44" s="29"/>
      <c r="E44" s="30"/>
      <c r="F44" s="30"/>
      <c r="G44" s="30"/>
      <c r="H44" s="30"/>
    </row>
    <row r="45" spans="3:8" s="28" customFormat="1">
      <c r="C45" s="29"/>
      <c r="D45" s="29"/>
      <c r="E45" s="30"/>
      <c r="F45" s="30"/>
      <c r="G45" s="30"/>
      <c r="H45" s="30"/>
    </row>
    <row r="46" spans="3:8" s="28" customFormat="1">
      <c r="C46" s="29"/>
      <c r="D46" s="29"/>
      <c r="E46" s="30"/>
      <c r="F46" s="30"/>
      <c r="G46" s="30"/>
      <c r="H46" s="30"/>
    </row>
    <row r="47" spans="3:8" s="28" customFormat="1">
      <c r="C47" s="29"/>
      <c r="D47" s="29"/>
      <c r="E47" s="30"/>
      <c r="F47" s="30"/>
      <c r="G47" s="30"/>
      <c r="H47" s="30"/>
    </row>
    <row r="48" spans="3:8" s="28" customFormat="1">
      <c r="C48" s="29"/>
      <c r="D48" s="29"/>
      <c r="E48" s="30"/>
      <c r="F48" s="30"/>
      <c r="G48" s="30"/>
      <c r="H48" s="30"/>
    </row>
    <row r="49" spans="3:8" s="28" customFormat="1">
      <c r="C49" s="29"/>
      <c r="D49" s="29"/>
      <c r="E49" s="30"/>
      <c r="F49" s="30"/>
      <c r="G49" s="30"/>
      <c r="H49" s="30"/>
    </row>
    <row r="50" spans="3:8" s="28" customFormat="1">
      <c r="C50" s="29"/>
      <c r="D50" s="29"/>
      <c r="E50" s="30"/>
      <c r="F50" s="30"/>
      <c r="G50" s="30"/>
      <c r="H50" s="30"/>
    </row>
    <row r="51" spans="3:8" s="28" customFormat="1">
      <c r="C51" s="29"/>
      <c r="D51" s="29"/>
      <c r="E51" s="30"/>
      <c r="F51" s="30"/>
      <c r="G51" s="30"/>
      <c r="H51" s="30"/>
    </row>
    <row r="52" spans="3:8" s="28" customFormat="1">
      <c r="C52" s="29"/>
      <c r="D52" s="29"/>
      <c r="E52" s="30"/>
      <c r="F52" s="30"/>
      <c r="G52" s="30"/>
      <c r="H52" s="30"/>
    </row>
    <row r="53" spans="3:8" s="28" customFormat="1">
      <c r="C53" s="29"/>
      <c r="D53" s="29"/>
      <c r="E53" s="30"/>
      <c r="F53" s="30"/>
      <c r="G53" s="30"/>
      <c r="H53" s="30"/>
    </row>
    <row r="54" spans="3:8" s="28" customFormat="1">
      <c r="C54" s="29"/>
      <c r="D54" s="29"/>
      <c r="E54" s="30"/>
      <c r="F54" s="30"/>
      <c r="G54" s="30"/>
      <c r="H54" s="30"/>
    </row>
    <row r="55" spans="3:8" s="28" customFormat="1">
      <c r="C55" s="29"/>
      <c r="D55" s="29"/>
      <c r="E55" s="30"/>
      <c r="F55" s="30"/>
      <c r="G55" s="30"/>
      <c r="H55" s="30"/>
    </row>
    <row r="56" spans="3:8" s="28" customFormat="1">
      <c r="C56" s="29"/>
      <c r="D56" s="29"/>
      <c r="E56" s="30"/>
      <c r="F56" s="30"/>
      <c r="G56" s="30"/>
      <c r="H56" s="30"/>
    </row>
    <row r="57" spans="3:8" s="28" customFormat="1">
      <c r="C57" s="29"/>
      <c r="D57" s="29"/>
      <c r="E57" s="30"/>
      <c r="F57" s="30"/>
      <c r="G57" s="30"/>
      <c r="H57" s="30"/>
    </row>
    <row r="58" spans="3:8" s="28" customFormat="1">
      <c r="C58" s="29"/>
      <c r="D58" s="29"/>
      <c r="E58" s="30"/>
      <c r="F58" s="30"/>
      <c r="G58" s="30"/>
      <c r="H58" s="30"/>
    </row>
    <row r="59" spans="3:8" s="28" customFormat="1">
      <c r="C59" s="29"/>
      <c r="D59" s="29"/>
      <c r="E59" s="30"/>
      <c r="F59" s="30"/>
      <c r="G59" s="30"/>
      <c r="H59" s="30"/>
    </row>
    <row r="60" spans="3:8" s="28" customFormat="1">
      <c r="C60" s="29"/>
      <c r="D60" s="29"/>
      <c r="E60" s="30"/>
      <c r="F60" s="30"/>
      <c r="G60" s="30"/>
      <c r="H60" s="30"/>
    </row>
    <row r="61" spans="3:8" s="28" customFormat="1">
      <c r="C61" s="29"/>
      <c r="D61" s="29"/>
      <c r="E61" s="30"/>
      <c r="F61" s="30"/>
      <c r="G61" s="30"/>
      <c r="H61" s="30"/>
    </row>
    <row r="62" spans="3:8" s="28" customFormat="1">
      <c r="C62" s="29"/>
      <c r="D62" s="29"/>
      <c r="E62" s="30"/>
      <c r="F62" s="30"/>
      <c r="G62" s="30"/>
      <c r="H62" s="30"/>
    </row>
    <row r="63" spans="3:8" s="28" customFormat="1">
      <c r="C63" s="29"/>
      <c r="D63" s="29"/>
      <c r="E63" s="30"/>
      <c r="F63" s="30"/>
      <c r="G63" s="30"/>
      <c r="H63" s="30"/>
    </row>
  </sheetData>
  <mergeCells count="5">
    <mergeCell ref="A24:H24"/>
    <mergeCell ref="A1:I1"/>
    <mergeCell ref="A2:A3"/>
    <mergeCell ref="E2:K2"/>
    <mergeCell ref="A23:K23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71"/>
  <sheetViews>
    <sheetView zoomScale="85" workbookViewId="0">
      <selection activeCell="I68" sqref="I68"/>
    </sheetView>
  </sheetViews>
  <sheetFormatPr defaultRowHeight="14.25"/>
  <cols>
    <col min="1" max="1" width="3.85546875" style="28" customWidth="1"/>
    <col min="2" max="2" width="61.85546875" style="28" bestFit="1" customWidth="1"/>
    <col min="3" max="3" width="24.7109375" style="28" customWidth="1"/>
    <col min="4" max="4" width="24.7109375" style="40" customWidth="1"/>
    <col min="5" max="7" width="24.7109375" style="28" customWidth="1"/>
    <col min="8" max="16384" width="9.140625" style="28"/>
  </cols>
  <sheetData>
    <row r="1" spans="1:8" ht="16.5" thickBot="1">
      <c r="A1" s="176" t="s">
        <v>98</v>
      </c>
      <c r="B1" s="176"/>
      <c r="C1" s="176"/>
      <c r="D1" s="176"/>
      <c r="E1" s="176"/>
      <c r="F1" s="176"/>
      <c r="G1" s="176"/>
    </row>
    <row r="2" spans="1:8" ht="15.75" customHeight="1" thickBot="1">
      <c r="A2" s="201" t="s">
        <v>99</v>
      </c>
      <c r="B2" s="86"/>
      <c r="C2" s="177" t="s">
        <v>100</v>
      </c>
      <c r="D2" s="178"/>
      <c r="E2" s="177" t="s">
        <v>101</v>
      </c>
      <c r="F2" s="178"/>
      <c r="G2" s="87"/>
    </row>
    <row r="3" spans="1:8" ht="45.75" thickBot="1">
      <c r="A3" s="202"/>
      <c r="B3" s="203" t="s">
        <v>89</v>
      </c>
      <c r="C3" s="41" t="s">
        <v>102</v>
      </c>
      <c r="D3" s="34" t="s">
        <v>103</v>
      </c>
      <c r="E3" s="34" t="s">
        <v>104</v>
      </c>
      <c r="F3" s="34" t="s">
        <v>103</v>
      </c>
      <c r="G3" s="204" t="s">
        <v>105</v>
      </c>
    </row>
    <row r="4" spans="1:8" ht="15" customHeight="1">
      <c r="A4" s="21">
        <v>1</v>
      </c>
      <c r="B4" s="36" t="s">
        <v>58</v>
      </c>
      <c r="C4" s="37">
        <v>77.727070000000069</v>
      </c>
      <c r="D4" s="92">
        <v>4.6955989940443248E-2</v>
      </c>
      <c r="E4" s="38">
        <v>66</v>
      </c>
      <c r="F4" s="92">
        <v>5.0228310502283102E-2</v>
      </c>
      <c r="G4" s="39">
        <v>82.112267032786789</v>
      </c>
      <c r="H4" s="51"/>
    </row>
    <row r="5" spans="1:8" ht="14.25" customHeight="1">
      <c r="A5" s="21">
        <v>2</v>
      </c>
      <c r="B5" s="36" t="s">
        <v>106</v>
      </c>
      <c r="C5" s="37">
        <v>53.179839999999849</v>
      </c>
      <c r="D5" s="92">
        <v>3.3169938978106231E-2</v>
      </c>
      <c r="E5" s="38">
        <v>192</v>
      </c>
      <c r="F5" s="92">
        <v>1.9372414488951668E-2</v>
      </c>
      <c r="G5" s="39">
        <v>31.270837427480817</v>
      </c>
      <c r="H5" s="51"/>
    </row>
    <row r="6" spans="1:8">
      <c r="A6" s="21">
        <v>3</v>
      </c>
      <c r="B6" s="36" t="s">
        <v>63</v>
      </c>
      <c r="C6" s="37">
        <v>55.019349999999982</v>
      </c>
      <c r="D6" s="92">
        <v>6.5291804233111567E-2</v>
      </c>
      <c r="E6" s="38">
        <v>122</v>
      </c>
      <c r="F6" s="92">
        <v>1.2970444397193281E-2</v>
      </c>
      <c r="G6" s="39">
        <v>10.90092542632355</v>
      </c>
    </row>
    <row r="7" spans="1:8">
      <c r="A7" s="21">
        <v>4</v>
      </c>
      <c r="B7" s="36" t="s">
        <v>64</v>
      </c>
      <c r="C7" s="37">
        <v>25.718929999999936</v>
      </c>
      <c r="D7" s="92">
        <v>3.1018763707559252E-2</v>
      </c>
      <c r="E7" s="38">
        <v>6</v>
      </c>
      <c r="F7" s="92">
        <v>4.2583392476933995E-3</v>
      </c>
      <c r="G7" s="39">
        <v>3.6254123843430164</v>
      </c>
    </row>
    <row r="8" spans="1:8">
      <c r="A8" s="21">
        <v>5</v>
      </c>
      <c r="B8" s="205" t="s">
        <v>53</v>
      </c>
      <c r="C8" s="37">
        <v>30.265029999999797</v>
      </c>
      <c r="D8" s="92">
        <v>7.3548099679255014E-3</v>
      </c>
      <c r="E8" s="38">
        <v>1</v>
      </c>
      <c r="F8" s="92">
        <v>2.1987686895338611E-4</v>
      </c>
      <c r="G8" s="39">
        <v>0.90927690853135001</v>
      </c>
    </row>
    <row r="9" spans="1:8">
      <c r="A9" s="21">
        <v>6</v>
      </c>
      <c r="B9" s="36" t="s">
        <v>51</v>
      </c>
      <c r="C9" s="37">
        <v>61.376589999999858</v>
      </c>
      <c r="D9" s="92">
        <v>1.1966000384142013E-2</v>
      </c>
      <c r="E9" s="38">
        <v>0</v>
      </c>
      <c r="F9" s="92">
        <v>0</v>
      </c>
      <c r="G9" s="39">
        <v>0</v>
      </c>
    </row>
    <row r="10" spans="1:8">
      <c r="A10" s="21">
        <v>7</v>
      </c>
      <c r="B10" s="36" t="s">
        <v>55</v>
      </c>
      <c r="C10" s="37">
        <v>32.215840000000313</v>
      </c>
      <c r="D10" s="92">
        <v>8.7831086481062089E-3</v>
      </c>
      <c r="E10" s="38">
        <v>0</v>
      </c>
      <c r="F10" s="92">
        <v>0</v>
      </c>
      <c r="G10" s="39">
        <v>0</v>
      </c>
      <c r="H10" s="51"/>
    </row>
    <row r="11" spans="1:8">
      <c r="A11" s="21">
        <v>8</v>
      </c>
      <c r="B11" s="206" t="s">
        <v>93</v>
      </c>
      <c r="C11" s="37">
        <v>29.347999999999999</v>
      </c>
      <c r="D11" s="92">
        <v>6.9610330558250357E-3</v>
      </c>
      <c r="E11" s="38">
        <v>0</v>
      </c>
      <c r="F11" s="92">
        <v>0</v>
      </c>
      <c r="G11" s="39">
        <v>0</v>
      </c>
    </row>
    <row r="12" spans="1:8">
      <c r="A12" s="21">
        <v>9</v>
      </c>
      <c r="B12" s="193" t="s">
        <v>61</v>
      </c>
      <c r="C12" s="37">
        <v>25.123599999999861</v>
      </c>
      <c r="D12" s="92">
        <v>2.1233831881341338E-2</v>
      </c>
      <c r="E12" s="38">
        <v>0</v>
      </c>
      <c r="F12" s="92">
        <v>0</v>
      </c>
      <c r="G12" s="39">
        <v>0</v>
      </c>
    </row>
    <row r="13" spans="1:8" ht="15">
      <c r="A13" s="21">
        <v>10</v>
      </c>
      <c r="B13" s="207" t="s">
        <v>108</v>
      </c>
      <c r="C13" s="37">
        <v>17.548969999999741</v>
      </c>
      <c r="D13" s="92">
        <v>5.791421644076214E-3</v>
      </c>
      <c r="E13" s="38">
        <v>0</v>
      </c>
      <c r="F13" s="92">
        <v>0</v>
      </c>
      <c r="G13" s="39">
        <v>0</v>
      </c>
    </row>
    <row r="14" spans="1:8">
      <c r="A14" s="21">
        <v>11</v>
      </c>
      <c r="B14" s="36" t="s">
        <v>62</v>
      </c>
      <c r="C14" s="37">
        <v>11.094269999999904</v>
      </c>
      <c r="D14" s="92">
        <v>1.1184549784486818E-2</v>
      </c>
      <c r="E14" s="38">
        <v>0</v>
      </c>
      <c r="F14" s="92">
        <v>0</v>
      </c>
      <c r="G14" s="39">
        <v>0</v>
      </c>
    </row>
    <row r="15" spans="1:8">
      <c r="A15" s="21">
        <v>12</v>
      </c>
      <c r="B15" s="36" t="s">
        <v>66</v>
      </c>
      <c r="C15" s="37">
        <v>6.9170100000000092</v>
      </c>
      <c r="D15" s="92">
        <v>1.9038184702767795E-2</v>
      </c>
      <c r="E15" s="38">
        <v>0</v>
      </c>
      <c r="F15" s="92">
        <v>0</v>
      </c>
      <c r="G15" s="39">
        <v>0</v>
      </c>
    </row>
    <row r="16" spans="1:8">
      <c r="A16" s="21">
        <v>13</v>
      </c>
      <c r="B16" s="36" t="s">
        <v>65</v>
      </c>
      <c r="C16" s="37">
        <v>-2.1787700000000187</v>
      </c>
      <c r="D16" s="92">
        <v>-3.0416841840996841E-3</v>
      </c>
      <c r="E16" s="38">
        <v>0</v>
      </c>
      <c r="F16" s="92">
        <v>0</v>
      </c>
      <c r="G16" s="39">
        <v>0</v>
      </c>
    </row>
    <row r="17" spans="1:8">
      <c r="A17" s="21">
        <v>14</v>
      </c>
      <c r="B17" s="67" t="s">
        <v>92</v>
      </c>
      <c r="C17" s="37">
        <v>297.39249000000206</v>
      </c>
      <c r="D17" s="92">
        <v>1.24835626544817E-2</v>
      </c>
      <c r="E17" s="38">
        <v>-23</v>
      </c>
      <c r="F17" s="92">
        <v>-4.6203294495781439E-4</v>
      </c>
      <c r="G17" s="39">
        <v>-10.918031375452113</v>
      </c>
    </row>
    <row r="18" spans="1:8">
      <c r="A18" s="21">
        <v>15</v>
      </c>
      <c r="B18" s="36" t="s">
        <v>107</v>
      </c>
      <c r="C18" s="37">
        <v>-4.7488599999998691</v>
      </c>
      <c r="D18" s="92">
        <v>-1.6648596499643398E-3</v>
      </c>
      <c r="E18" s="38">
        <v>-7</v>
      </c>
      <c r="F18" s="92">
        <v>-9.9150141643059488E-3</v>
      </c>
      <c r="G18" s="39">
        <v>-28.448616317280482</v>
      </c>
    </row>
    <row r="19" spans="1:8" ht="13.5" customHeight="1">
      <c r="A19" s="21">
        <v>16</v>
      </c>
      <c r="B19" s="36" t="s">
        <v>50</v>
      </c>
      <c r="C19" s="37" t="s">
        <v>97</v>
      </c>
      <c r="D19" s="37" t="s">
        <v>97</v>
      </c>
      <c r="E19" s="37" t="s">
        <v>97</v>
      </c>
      <c r="F19" s="37" t="s">
        <v>97</v>
      </c>
      <c r="G19" s="39" t="s">
        <v>109</v>
      </c>
    </row>
    <row r="20" spans="1:8">
      <c r="A20" s="21">
        <v>17</v>
      </c>
      <c r="B20" s="36" t="s">
        <v>54</v>
      </c>
      <c r="C20" s="37" t="s">
        <v>97</v>
      </c>
      <c r="D20" s="37" t="s">
        <v>97</v>
      </c>
      <c r="E20" s="37" t="s">
        <v>97</v>
      </c>
      <c r="F20" s="37" t="s">
        <v>97</v>
      </c>
      <c r="G20" s="39" t="s">
        <v>109</v>
      </c>
    </row>
    <row r="21" spans="1:8">
      <c r="A21" s="21">
        <v>18</v>
      </c>
      <c r="B21" s="36" t="s">
        <v>60</v>
      </c>
      <c r="C21" s="37" t="s">
        <v>97</v>
      </c>
      <c r="D21" s="37" t="s">
        <v>97</v>
      </c>
      <c r="E21" s="37" t="s">
        <v>97</v>
      </c>
      <c r="F21" s="37" t="s">
        <v>97</v>
      </c>
      <c r="G21" s="39" t="s">
        <v>109</v>
      </c>
    </row>
    <row r="22" spans="1:8" ht="15.75" thickBot="1">
      <c r="A22" s="85"/>
      <c r="B22" s="88" t="s">
        <v>67</v>
      </c>
      <c r="C22" s="89">
        <v>715.99936000000139</v>
      </c>
      <c r="D22" s="93">
        <v>1.3013758983675587E-2</v>
      </c>
      <c r="E22" s="90">
        <v>357</v>
      </c>
      <c r="F22" s="93">
        <v>3.7452004783785483E-3</v>
      </c>
      <c r="G22" s="91">
        <v>89.452071486732919</v>
      </c>
      <c r="H22" s="51"/>
    </row>
    <row r="23" spans="1:8" ht="15" customHeight="1" thickBot="1">
      <c r="A23" s="175"/>
      <c r="B23" s="175"/>
      <c r="C23" s="175"/>
      <c r="D23" s="175"/>
      <c r="E23" s="175"/>
      <c r="F23" s="175"/>
      <c r="G23" s="175"/>
      <c r="H23" s="155"/>
    </row>
    <row r="25" spans="1:8">
      <c r="A25" s="28" t="s">
        <v>111</v>
      </c>
    </row>
    <row r="26" spans="1:8">
      <c r="A26" s="28" t="s">
        <v>110</v>
      </c>
    </row>
    <row r="45" spans="2:5" ht="15">
      <c r="B45" s="57"/>
      <c r="C45" s="58"/>
      <c r="D45" s="59"/>
      <c r="E45" s="60"/>
    </row>
    <row r="46" spans="2:5" ht="15">
      <c r="B46" s="57"/>
      <c r="C46" s="58"/>
      <c r="D46" s="59"/>
      <c r="E46" s="60"/>
    </row>
    <row r="47" spans="2:5" ht="15">
      <c r="B47" s="57"/>
      <c r="C47" s="58"/>
      <c r="D47" s="59"/>
      <c r="E47" s="60"/>
    </row>
    <row r="48" spans="2:5" ht="15">
      <c r="B48" s="57"/>
      <c r="C48" s="58"/>
      <c r="D48" s="59"/>
      <c r="E48" s="60"/>
    </row>
    <row r="49" spans="2:6" ht="15">
      <c r="B49" s="57"/>
      <c r="C49" s="58"/>
      <c r="D49" s="59"/>
      <c r="E49" s="60"/>
    </row>
    <row r="50" spans="2:6" ht="15">
      <c r="B50" s="57"/>
      <c r="C50" s="58"/>
      <c r="D50" s="59"/>
      <c r="E50" s="60"/>
    </row>
    <row r="51" spans="2:6" ht="15.75" thickBot="1">
      <c r="B51" s="75"/>
      <c r="C51" s="75"/>
      <c r="D51" s="75"/>
      <c r="E51" s="75"/>
    </row>
    <row r="54" spans="2:6" ht="14.25" customHeight="1"/>
    <row r="55" spans="2:6">
      <c r="F55" s="51"/>
    </row>
    <row r="57" spans="2:6">
      <c r="F57"/>
    </row>
    <row r="58" spans="2:6">
      <c r="F58"/>
    </row>
    <row r="59" spans="2:6" ht="30.75" thickBot="1">
      <c r="B59" s="41" t="s">
        <v>89</v>
      </c>
      <c r="C59" s="34" t="s">
        <v>112</v>
      </c>
      <c r="D59" s="34" t="s">
        <v>113</v>
      </c>
      <c r="E59" s="35" t="s">
        <v>114</v>
      </c>
      <c r="F59"/>
    </row>
    <row r="60" spans="2:6">
      <c r="B60" s="36" t="str">
        <f t="shared" ref="B60:D64" si="0">B4</f>
        <v>VSI</v>
      </c>
      <c r="C60" s="37">
        <f t="shared" si="0"/>
        <v>77.727070000000069</v>
      </c>
      <c r="D60" s="92">
        <f t="shared" si="0"/>
        <v>4.6955989940443248E-2</v>
      </c>
      <c r="E60" s="39">
        <f>G4</f>
        <v>82.112267032786789</v>
      </c>
    </row>
    <row r="61" spans="2:6">
      <c r="B61" s="36" t="str">
        <f t="shared" si="0"/>
        <v>KINTO- Kaznacheiskyi</v>
      </c>
      <c r="C61" s="37">
        <f t="shared" si="0"/>
        <v>53.179839999999849</v>
      </c>
      <c r="D61" s="92">
        <f t="shared" si="0"/>
        <v>3.3169938978106231E-2</v>
      </c>
      <c r="E61" s="39">
        <f>G5</f>
        <v>31.270837427480817</v>
      </c>
    </row>
    <row r="62" spans="2:6">
      <c r="B62" s="36" t="str">
        <f t="shared" si="0"/>
        <v>Nadbannia</v>
      </c>
      <c r="C62" s="37">
        <f t="shared" si="0"/>
        <v>55.019349999999982</v>
      </c>
      <c r="D62" s="92">
        <f t="shared" si="0"/>
        <v>6.5291804233111567E-2</v>
      </c>
      <c r="E62" s="39">
        <f>G6</f>
        <v>10.90092542632355</v>
      </c>
    </row>
    <row r="63" spans="2:6">
      <c r="B63" s="36" t="str">
        <f t="shared" si="0"/>
        <v>UNIVER.UA/Iaroslav Mudryi: Fond Aktsii</v>
      </c>
      <c r="C63" s="37">
        <f t="shared" si="0"/>
        <v>25.718929999999936</v>
      </c>
      <c r="D63" s="92">
        <f t="shared" si="0"/>
        <v>3.1018763707559252E-2</v>
      </c>
      <c r="E63" s="39">
        <f>G7</f>
        <v>3.6254123843430164</v>
      </c>
    </row>
    <row r="64" spans="2:6">
      <c r="B64" s="116" t="str">
        <f t="shared" si="0"/>
        <v>KINTO-Ekviti</v>
      </c>
      <c r="C64" s="117">
        <f t="shared" si="0"/>
        <v>30.265029999999797</v>
      </c>
      <c r="D64" s="118">
        <f t="shared" si="0"/>
        <v>7.3548099679255014E-3</v>
      </c>
      <c r="E64" s="119">
        <f>G8</f>
        <v>0.90927690853135001</v>
      </c>
    </row>
    <row r="65" spans="2:5">
      <c r="B65" s="115" t="str">
        <f t="shared" ref="B65:D68" si="1">B14</f>
        <v>ТАSK Resurs</v>
      </c>
      <c r="C65" s="37">
        <f t="shared" si="1"/>
        <v>11.094269999999904</v>
      </c>
      <c r="D65" s="92">
        <f t="shared" si="1"/>
        <v>1.1184549784486818E-2</v>
      </c>
      <c r="E65" s="39">
        <f>G14</f>
        <v>0</v>
      </c>
    </row>
    <row r="66" spans="2:5">
      <c r="B66" s="115" t="str">
        <f t="shared" si="1"/>
        <v>Altus-Stratehichnyi</v>
      </c>
      <c r="C66" s="37">
        <f t="shared" si="1"/>
        <v>6.9170100000000092</v>
      </c>
      <c r="D66" s="92">
        <f t="shared" si="1"/>
        <v>1.9038184702767795E-2</v>
      </c>
      <c r="E66" s="39">
        <f>G15</f>
        <v>0</v>
      </c>
    </row>
    <row r="67" spans="2:5">
      <c r="B67" s="115" t="str">
        <f t="shared" si="1"/>
        <v>Bonum Optimum</v>
      </c>
      <c r="C67" s="37">
        <f t="shared" si="1"/>
        <v>-2.1787700000000187</v>
      </c>
      <c r="D67" s="92">
        <f t="shared" si="1"/>
        <v>-3.0416841840996841E-3</v>
      </c>
      <c r="E67" s="39">
        <f>G16</f>
        <v>0</v>
      </c>
    </row>
    <row r="68" spans="2:5">
      <c r="B68" s="115" t="str">
        <f t="shared" si="1"/>
        <v>KINTO-Klasychnyi</v>
      </c>
      <c r="C68" s="37">
        <f t="shared" si="1"/>
        <v>297.39249000000206</v>
      </c>
      <c r="D68" s="92">
        <f t="shared" si="1"/>
        <v>1.24835626544817E-2</v>
      </c>
      <c r="E68" s="39">
        <f>G17</f>
        <v>-10.918031375452113</v>
      </c>
    </row>
    <row r="69" spans="2:5">
      <c r="B69" s="115" t="str">
        <f>B18</f>
        <v>Altus-Zbalansovanyi</v>
      </c>
      <c r="C69" s="37">
        <f>C18</f>
        <v>-4.7488599999998691</v>
      </c>
      <c r="D69" s="92">
        <f>D18</f>
        <v>-1.6648596499643398E-3</v>
      </c>
      <c r="E69" s="39">
        <f>G18</f>
        <v>-28.448616317280482</v>
      </c>
    </row>
    <row r="70" spans="2:5">
      <c r="B70" s="126" t="s">
        <v>69</v>
      </c>
      <c r="C70" s="127">
        <f>C22-SUM(C60:C69)</f>
        <v>165.61299999999972</v>
      </c>
      <c r="D70" s="128"/>
      <c r="E70" s="127">
        <f>G22-SUM(E60:E69)</f>
        <v>0</v>
      </c>
    </row>
    <row r="71" spans="2:5" ht="15">
      <c r="B71" s="124" t="s">
        <v>67</v>
      </c>
      <c r="C71" s="125">
        <f>SUM(C60:C70)</f>
        <v>715.99936000000139</v>
      </c>
      <c r="D71" s="125"/>
      <c r="E71" s="125">
        <f>SUM(E60:E70)</f>
        <v>89.452071486732919</v>
      </c>
    </row>
  </sheetData>
  <mergeCells count="5">
    <mergeCell ref="A23:G23"/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05"/>
  <sheetViews>
    <sheetView zoomScale="80" workbookViewId="0">
      <selection activeCell="A52" sqref="A52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3" t="s">
        <v>89</v>
      </c>
      <c r="B1" s="64" t="s">
        <v>115</v>
      </c>
      <c r="C1" s="10"/>
    </row>
    <row r="2" spans="1:3" ht="14.25">
      <c r="A2" s="129" t="s">
        <v>58</v>
      </c>
      <c r="B2" s="163">
        <v>-3.1158182741047868E-3</v>
      </c>
      <c r="C2" s="10"/>
    </row>
    <row r="3" spans="1:3" ht="14.25">
      <c r="A3" s="138" t="s">
        <v>65</v>
      </c>
      <c r="B3" s="133">
        <v>-3.0416841840947839E-3</v>
      </c>
      <c r="C3" s="10"/>
    </row>
    <row r="4" spans="1:3" ht="15">
      <c r="A4" s="207" t="s">
        <v>108</v>
      </c>
      <c r="B4" s="133">
        <v>5.7914216440899668E-3</v>
      </c>
      <c r="C4" s="10"/>
    </row>
    <row r="5" spans="1:3" ht="14.25">
      <c r="A5" s="206" t="s">
        <v>93</v>
      </c>
      <c r="B5" s="134">
        <v>6.9610330558176337E-3</v>
      </c>
      <c r="C5" s="10"/>
    </row>
    <row r="6" spans="1:3" ht="14.25">
      <c r="A6" s="205" t="s">
        <v>53</v>
      </c>
      <c r="B6" s="134">
        <v>7.1333646369948767E-3</v>
      </c>
      <c r="C6" s="10"/>
    </row>
    <row r="7" spans="1:3" ht="14.25">
      <c r="A7" s="208" t="s">
        <v>57</v>
      </c>
      <c r="B7" s="134">
        <v>8.3327740874565848E-3</v>
      </c>
      <c r="C7" s="10"/>
    </row>
    <row r="8" spans="1:3" ht="14.25">
      <c r="A8" s="36" t="s">
        <v>55</v>
      </c>
      <c r="B8" s="135">
        <v>8.7831086481153786E-3</v>
      </c>
      <c r="C8" s="10"/>
    </row>
    <row r="9" spans="1:3" ht="14.25">
      <c r="A9" s="209" t="s">
        <v>116</v>
      </c>
      <c r="B9" s="134">
        <v>1.1184549784474473E-2</v>
      </c>
      <c r="C9" s="10"/>
    </row>
    <row r="10" spans="1:3" ht="14.25">
      <c r="A10" s="129" t="s">
        <v>51</v>
      </c>
      <c r="B10" s="134">
        <v>1.1966000384140862E-2</v>
      </c>
      <c r="C10" s="10"/>
    </row>
    <row r="11" spans="1:3" ht="14.25">
      <c r="A11" s="129" t="s">
        <v>117</v>
      </c>
      <c r="B11" s="134">
        <v>1.2951579655893442E-2</v>
      </c>
      <c r="C11" s="10"/>
    </row>
    <row r="12" spans="1:3" ht="14.25">
      <c r="A12" s="129" t="s">
        <v>59</v>
      </c>
      <c r="B12" s="134">
        <v>1.3535312799369814E-2</v>
      </c>
      <c r="C12" s="10"/>
    </row>
    <row r="13" spans="1:3" ht="14.25">
      <c r="A13" s="36" t="s">
        <v>66</v>
      </c>
      <c r="B13" s="135">
        <v>1.9038184702765415E-2</v>
      </c>
      <c r="C13" s="10"/>
    </row>
    <row r="14" spans="1:3" ht="14.25">
      <c r="A14" s="193" t="s">
        <v>61</v>
      </c>
      <c r="B14" s="134">
        <v>2.1233831881334986E-2</v>
      </c>
      <c r="C14" s="10"/>
    </row>
    <row r="15" spans="1:3" ht="14.25">
      <c r="A15" s="129" t="s">
        <v>64</v>
      </c>
      <c r="B15" s="134">
        <v>2.6646952695378312E-2</v>
      </c>
      <c r="C15" s="10"/>
    </row>
    <row r="16" spans="1:3" ht="14.25">
      <c r="A16" s="36" t="s">
        <v>63</v>
      </c>
      <c r="B16" s="134">
        <v>5.1651417990798976E-2</v>
      </c>
      <c r="C16" s="10"/>
    </row>
    <row r="17" spans="1:3" ht="14.25">
      <c r="A17" s="191" t="s">
        <v>118</v>
      </c>
      <c r="B17" s="133">
        <v>1.3270135300562076E-2</v>
      </c>
      <c r="C17" s="10"/>
    </row>
    <row r="18" spans="1:3" ht="14.25">
      <c r="A18" s="138" t="s">
        <v>19</v>
      </c>
      <c r="B18" s="133">
        <v>6.755234877550631E-2</v>
      </c>
      <c r="C18" s="10"/>
    </row>
    <row r="19" spans="1:3" ht="14.25">
      <c r="A19" s="138" t="s">
        <v>18</v>
      </c>
      <c r="B19" s="133">
        <v>4.4019005030742075E-3</v>
      </c>
      <c r="C19" s="55"/>
    </row>
    <row r="20" spans="1:3" ht="14.25">
      <c r="A20" s="138" t="s">
        <v>119</v>
      </c>
      <c r="B20" s="133">
        <v>2.1765901841228841E-2</v>
      </c>
      <c r="C20" s="9"/>
    </row>
    <row r="21" spans="1:3" ht="14.25">
      <c r="A21" s="138" t="s">
        <v>120</v>
      </c>
      <c r="B21" s="133">
        <v>-2.3888755499096299E-3</v>
      </c>
      <c r="C21" s="70"/>
    </row>
    <row r="22" spans="1:3" ht="14.25">
      <c r="A22" s="138" t="s">
        <v>121</v>
      </c>
      <c r="B22" s="133">
        <v>1.3589041095890412E-2</v>
      </c>
      <c r="C22" s="10"/>
    </row>
    <row r="23" spans="1:3" ht="15" thickBot="1">
      <c r="A23" s="210" t="s">
        <v>122</v>
      </c>
      <c r="B23" s="136">
        <v>7.8045529955552695E-3</v>
      </c>
      <c r="C23" s="10"/>
    </row>
    <row r="24" spans="1:3">
      <c r="B24" s="10"/>
      <c r="C24" s="10"/>
    </row>
    <row r="25" spans="1:3">
      <c r="C25" s="10"/>
    </row>
    <row r="26" spans="1:3">
      <c r="B26" s="10"/>
      <c r="C26" s="10"/>
    </row>
    <row r="27" spans="1:3">
      <c r="C27" s="10"/>
    </row>
    <row r="28" spans="1:3">
      <c r="B28" s="10"/>
    </row>
    <row r="29" spans="1:3">
      <c r="B29" s="10"/>
    </row>
    <row r="30" spans="1:3">
      <c r="B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9"/>
  <sheetViews>
    <sheetView zoomScale="85" workbookViewId="0">
      <selection activeCell="M43" sqref="M43"/>
    </sheetView>
  </sheetViews>
  <sheetFormatPr defaultRowHeight="14.25"/>
  <cols>
    <col min="1" max="1" width="4.7109375" style="30" customWidth="1"/>
    <col min="2" max="2" width="35.85546875" style="28" customWidth="1"/>
    <col min="3" max="4" width="12.7109375" style="30" customWidth="1"/>
    <col min="5" max="5" width="16.7109375" style="40" customWidth="1"/>
    <col min="6" max="6" width="14.7109375" style="44" customWidth="1"/>
    <col min="7" max="7" width="14.7109375" style="40" customWidth="1"/>
    <col min="8" max="8" width="12.7109375" style="44" customWidth="1"/>
    <col min="9" max="9" width="39.140625" style="28" bestFit="1" customWidth="1"/>
    <col min="10" max="10" width="22.85546875" style="28" bestFit="1" customWidth="1"/>
    <col min="11" max="20" width="4.7109375" style="28" customWidth="1"/>
    <col min="21" max="16384" width="9.140625" style="28"/>
  </cols>
  <sheetData>
    <row r="1" spans="1:13" s="42" customFormat="1" ht="16.5" thickBot="1">
      <c r="A1" s="164" t="s">
        <v>123</v>
      </c>
      <c r="B1" s="164"/>
      <c r="C1" s="164"/>
      <c r="D1" s="164"/>
      <c r="E1" s="164"/>
      <c r="F1" s="164"/>
      <c r="G1" s="164"/>
      <c r="H1" s="164"/>
      <c r="I1" s="164"/>
      <c r="J1" s="164"/>
      <c r="K1" s="13"/>
      <c r="L1" s="14"/>
      <c r="M1" s="14"/>
    </row>
    <row r="2" spans="1:13" ht="45.75" thickBot="1">
      <c r="A2" s="15" t="s">
        <v>99</v>
      </c>
      <c r="B2" s="15" t="s">
        <v>89</v>
      </c>
      <c r="C2" s="43" t="s">
        <v>124</v>
      </c>
      <c r="D2" s="43" t="s">
        <v>125</v>
      </c>
      <c r="E2" s="43" t="s">
        <v>43</v>
      </c>
      <c r="F2" s="43" t="s">
        <v>44</v>
      </c>
      <c r="G2" s="43" t="s">
        <v>45</v>
      </c>
      <c r="H2" s="43" t="s">
        <v>46</v>
      </c>
      <c r="I2" s="17" t="s">
        <v>47</v>
      </c>
      <c r="J2" s="18" t="s">
        <v>48</v>
      </c>
    </row>
    <row r="3" spans="1:13">
      <c r="A3" s="21">
        <v>1</v>
      </c>
      <c r="B3" s="79" t="s">
        <v>129</v>
      </c>
      <c r="C3" s="212" t="s">
        <v>131</v>
      </c>
      <c r="D3" s="213" t="s">
        <v>132</v>
      </c>
      <c r="E3" s="80">
        <v>9837254.1199999992</v>
      </c>
      <c r="F3" s="81">
        <v>29171</v>
      </c>
      <c r="G3" s="80">
        <v>337.22718179013401</v>
      </c>
      <c r="H3" s="50">
        <v>100</v>
      </c>
      <c r="I3" s="79" t="s">
        <v>77</v>
      </c>
      <c r="J3" s="82" t="s">
        <v>15</v>
      </c>
    </row>
    <row r="4" spans="1:13">
      <c r="A4" s="21">
        <v>2</v>
      </c>
      <c r="B4" s="79" t="s">
        <v>130</v>
      </c>
      <c r="C4" s="212" t="s">
        <v>131</v>
      </c>
      <c r="D4" s="213" t="s">
        <v>133</v>
      </c>
      <c r="E4" s="80">
        <v>2721038.9</v>
      </c>
      <c r="F4" s="81">
        <v>54890</v>
      </c>
      <c r="G4" s="80">
        <v>49.572579704864275</v>
      </c>
      <c r="H4" s="50">
        <v>100</v>
      </c>
      <c r="I4" s="79" t="s">
        <v>77</v>
      </c>
      <c r="J4" s="82" t="s">
        <v>15</v>
      </c>
    </row>
    <row r="5" spans="1:13" ht="18.75" customHeight="1">
      <c r="A5" s="21">
        <v>3</v>
      </c>
      <c r="B5" s="193" t="s">
        <v>126</v>
      </c>
      <c r="C5" s="212" t="s">
        <v>131</v>
      </c>
      <c r="D5" s="213" t="s">
        <v>132</v>
      </c>
      <c r="E5" s="80">
        <v>1492652.13</v>
      </c>
      <c r="F5" s="81">
        <v>779</v>
      </c>
      <c r="G5" s="80">
        <v>1916.1131322207957</v>
      </c>
      <c r="H5" s="50">
        <v>1000</v>
      </c>
      <c r="I5" s="79" t="s">
        <v>134</v>
      </c>
      <c r="J5" s="82" t="s">
        <v>13</v>
      </c>
    </row>
    <row r="6" spans="1:13" ht="14.25" customHeight="1">
      <c r="A6" s="21">
        <v>4</v>
      </c>
      <c r="B6" s="193" t="s">
        <v>127</v>
      </c>
      <c r="C6" s="212" t="s">
        <v>131</v>
      </c>
      <c r="D6" s="213" t="s">
        <v>133</v>
      </c>
      <c r="E6" s="80">
        <v>1199327.69</v>
      </c>
      <c r="F6" s="81">
        <v>2941</v>
      </c>
      <c r="G6" s="80">
        <v>407.79588235294113</v>
      </c>
      <c r="H6" s="78">
        <v>1000</v>
      </c>
      <c r="I6" s="193" t="s">
        <v>135</v>
      </c>
      <c r="J6" s="82" t="s">
        <v>1</v>
      </c>
    </row>
    <row r="7" spans="1:13">
      <c r="A7" s="21">
        <v>5</v>
      </c>
      <c r="B7" s="211" t="s">
        <v>128</v>
      </c>
      <c r="C7" s="212" t="s">
        <v>131</v>
      </c>
      <c r="D7" s="213" t="s">
        <v>132</v>
      </c>
      <c r="E7" s="80">
        <v>457589.67</v>
      </c>
      <c r="F7" s="81">
        <v>679</v>
      </c>
      <c r="G7" s="80">
        <v>673.91703976435929</v>
      </c>
      <c r="H7" s="50">
        <v>1000</v>
      </c>
      <c r="I7" s="193" t="s">
        <v>136</v>
      </c>
      <c r="J7" s="82" t="s">
        <v>3</v>
      </c>
    </row>
    <row r="8" spans="1:13" ht="15.75" customHeight="1" thickBot="1">
      <c r="A8" s="165" t="s">
        <v>67</v>
      </c>
      <c r="B8" s="166"/>
      <c r="C8" s="105" t="s">
        <v>5</v>
      </c>
      <c r="D8" s="105" t="s">
        <v>5</v>
      </c>
      <c r="E8" s="94">
        <f>SUM(E3:E7)</f>
        <v>15707862.509999998</v>
      </c>
      <c r="F8" s="95">
        <f>SUM(F3:F7)</f>
        <v>88460</v>
      </c>
      <c r="G8" s="105" t="s">
        <v>5</v>
      </c>
      <c r="H8" s="105" t="s">
        <v>5</v>
      </c>
      <c r="I8" s="105" t="s">
        <v>5</v>
      </c>
      <c r="J8" s="105" t="s">
        <v>5</v>
      </c>
    </row>
    <row r="9" spans="1:13">
      <c r="A9" s="168"/>
      <c r="B9" s="168"/>
      <c r="C9" s="168"/>
      <c r="D9" s="168"/>
      <c r="E9" s="168"/>
      <c r="F9" s="168"/>
      <c r="G9" s="168"/>
      <c r="H9" s="168"/>
    </row>
  </sheetData>
  <mergeCells count="3">
    <mergeCell ref="A1:J1"/>
    <mergeCell ref="A8:B8"/>
    <mergeCell ref="A9:H9"/>
  </mergeCells>
  <phoneticPr fontId="11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30"/>
  <sheetViews>
    <sheetView zoomScale="85" workbookViewId="0">
      <selection activeCell="K32" sqref="K32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5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180" t="s">
        <v>137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1" customFormat="1" ht="15.75" customHeight="1" thickBot="1">
      <c r="A2" s="171" t="s">
        <v>41</v>
      </c>
      <c r="B2" s="98"/>
      <c r="C2" s="99"/>
      <c r="D2" s="100"/>
      <c r="E2" s="173" t="s">
        <v>138</v>
      </c>
      <c r="F2" s="173"/>
      <c r="G2" s="173"/>
      <c r="H2" s="173"/>
      <c r="I2" s="173"/>
      <c r="J2" s="173"/>
      <c r="K2" s="173"/>
    </row>
    <row r="3" spans="1:11" customFormat="1" ht="64.5" thickBot="1">
      <c r="A3" s="172"/>
      <c r="B3" s="198" t="s">
        <v>89</v>
      </c>
      <c r="C3" s="199" t="s">
        <v>90</v>
      </c>
      <c r="D3" s="199" t="s">
        <v>91</v>
      </c>
      <c r="E3" s="17" t="s">
        <v>81</v>
      </c>
      <c r="F3" s="17" t="s">
        <v>82</v>
      </c>
      <c r="G3" s="17" t="s">
        <v>84</v>
      </c>
      <c r="H3" s="17" t="s">
        <v>83</v>
      </c>
      <c r="I3" s="17" t="s">
        <v>85</v>
      </c>
      <c r="J3" s="18" t="s">
        <v>86</v>
      </c>
      <c r="K3" s="197" t="s">
        <v>87</v>
      </c>
    </row>
    <row r="4" spans="1:11" customFormat="1" collapsed="1">
      <c r="A4" s="21">
        <v>1</v>
      </c>
      <c r="B4" s="26" t="s">
        <v>139</v>
      </c>
      <c r="C4" s="101">
        <v>38441</v>
      </c>
      <c r="D4" s="101">
        <v>38625</v>
      </c>
      <c r="E4" s="96">
        <v>-1.2260123110652166E-2</v>
      </c>
      <c r="F4" s="96">
        <v>-5.3180959618621015E-2</v>
      </c>
      <c r="G4" s="96">
        <v>-2.3818575146567711E-2</v>
      </c>
      <c r="H4" s="96">
        <v>-0.20913924183603871</v>
      </c>
      <c r="I4" s="96">
        <v>-3.0332112391621147E-2</v>
      </c>
      <c r="J4" s="102">
        <v>-0.32608296023563954</v>
      </c>
      <c r="K4" s="153">
        <v>-3.2779412309914213E-2</v>
      </c>
    </row>
    <row r="5" spans="1:11" customFormat="1" collapsed="1">
      <c r="A5" s="21">
        <v>2</v>
      </c>
      <c r="B5" s="26" t="s">
        <v>129</v>
      </c>
      <c r="C5" s="101">
        <v>38862</v>
      </c>
      <c r="D5" s="101">
        <v>38958</v>
      </c>
      <c r="E5" s="96" t="s">
        <v>97</v>
      </c>
      <c r="F5" s="96" t="s">
        <v>97</v>
      </c>
      <c r="G5" s="96">
        <v>0.19695392757891272</v>
      </c>
      <c r="H5" s="96">
        <v>0.2388445662477825</v>
      </c>
      <c r="I5" s="96">
        <v>0.25421209496868546</v>
      </c>
      <c r="J5" s="102">
        <v>2.3722718179012761</v>
      </c>
      <c r="K5" s="154">
        <v>0.11764987963676621</v>
      </c>
    </row>
    <row r="6" spans="1:11" customFormat="1">
      <c r="A6" s="21">
        <v>3</v>
      </c>
      <c r="B6" s="193" t="s">
        <v>127</v>
      </c>
      <c r="C6" s="101">
        <v>39048</v>
      </c>
      <c r="D6" s="101">
        <v>39140</v>
      </c>
      <c r="E6" s="96">
        <v>-7.475376466541872E-2</v>
      </c>
      <c r="F6" s="96">
        <v>-0.14486758099292762</v>
      </c>
      <c r="G6" s="96">
        <v>3.7550497967051788E-2</v>
      </c>
      <c r="H6" s="96">
        <v>0.11117764636600302</v>
      </c>
      <c r="I6" s="96">
        <v>8.0700592789712422E-2</v>
      </c>
      <c r="J6" s="102">
        <v>-0.5922041176470626</v>
      </c>
      <c r="K6" s="154">
        <v>-8.2405481742210518E-2</v>
      </c>
    </row>
    <row r="7" spans="1:11" customFormat="1">
      <c r="A7" s="21">
        <v>4</v>
      </c>
      <c r="B7" s="193" t="s">
        <v>126</v>
      </c>
      <c r="C7" s="101">
        <v>39100</v>
      </c>
      <c r="D7" s="101">
        <v>39268</v>
      </c>
      <c r="E7" s="96">
        <v>3.0382221718437297E-2</v>
      </c>
      <c r="F7" s="96">
        <v>6.6411522415012803E-2</v>
      </c>
      <c r="G7" s="96">
        <v>0.15063708607895943</v>
      </c>
      <c r="H7" s="96">
        <v>0.21415572792442505</v>
      </c>
      <c r="I7" s="96">
        <v>0.17395977892895576</v>
      </c>
      <c r="J7" s="102">
        <v>0.91611313222071034</v>
      </c>
      <c r="K7" s="154">
        <v>6.664399841139601E-2</v>
      </c>
    </row>
    <row r="8" spans="1:11" customFormat="1">
      <c r="A8" s="21">
        <v>5</v>
      </c>
      <c r="B8" s="26" t="s">
        <v>130</v>
      </c>
      <c r="C8" s="101">
        <v>40253</v>
      </c>
      <c r="D8" s="101">
        <v>40445</v>
      </c>
      <c r="E8" s="96" t="s">
        <v>97</v>
      </c>
      <c r="F8" s="96">
        <v>0.1167415394022373</v>
      </c>
      <c r="G8" s="96">
        <v>0.34290375276397178</v>
      </c>
      <c r="H8" s="96">
        <v>0.5390970337837937</v>
      </c>
      <c r="I8" s="96">
        <v>0.41684777652669602</v>
      </c>
      <c r="J8" s="102">
        <v>-0.50427420295135517</v>
      </c>
      <c r="K8" s="154">
        <v>-9.730543172487538E-2</v>
      </c>
    </row>
    <row r="9" spans="1:11" ht="15.75" thickBot="1">
      <c r="A9" s="137"/>
      <c r="B9" s="142" t="s">
        <v>95</v>
      </c>
      <c r="C9" s="143" t="s">
        <v>5</v>
      </c>
      <c r="D9" s="143" t="s">
        <v>5</v>
      </c>
      <c r="E9" s="144">
        <f>AVERAGE(E4:E8)</f>
        <v>-1.8877222019211198E-2</v>
      </c>
      <c r="F9" s="144">
        <f>AVERAGE(F4:F8)</f>
        <v>-3.7238696985746333E-3</v>
      </c>
      <c r="G9" s="144">
        <f>AVERAGE(G4:G8)</f>
        <v>0.14084533784846559</v>
      </c>
      <c r="H9" s="144">
        <f>AVERAGE(H4:H8)</f>
        <v>0.17882714649719311</v>
      </c>
      <c r="I9" s="144">
        <f>AVERAGE(I4:I8)</f>
        <v>0.17907762616448569</v>
      </c>
      <c r="J9" s="143" t="s">
        <v>5</v>
      </c>
      <c r="K9" s="143" t="s">
        <v>5</v>
      </c>
    </row>
    <row r="10" spans="1:11">
      <c r="A10" s="181" t="s">
        <v>96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1"/>
    </row>
    <row r="11" spans="1:11" ht="15" thickBot="1">
      <c r="A11" s="179"/>
      <c r="B11" s="179"/>
      <c r="C11" s="179"/>
      <c r="D11" s="179"/>
      <c r="E11" s="179"/>
      <c r="F11" s="179"/>
      <c r="G11" s="179"/>
      <c r="H11" s="179"/>
      <c r="I11" s="179"/>
      <c r="J11" s="179"/>
      <c r="K11" s="179"/>
    </row>
    <row r="12" spans="1:11">
      <c r="B12" s="28"/>
      <c r="C12" s="29"/>
      <c r="D12" s="29"/>
      <c r="E12" s="28"/>
      <c r="F12" s="28"/>
      <c r="G12" s="28"/>
      <c r="H12" s="28"/>
      <c r="I12" s="28"/>
    </row>
    <row r="13" spans="1:11">
      <c r="B13" s="28"/>
      <c r="C13" s="29"/>
      <c r="D13" s="29"/>
      <c r="E13" s="110"/>
      <c r="F13" s="28"/>
      <c r="G13" s="28"/>
      <c r="H13" s="28"/>
      <c r="I13" s="28"/>
    </row>
    <row r="14" spans="1:11">
      <c r="B14" s="28"/>
      <c r="C14" s="29"/>
      <c r="D14" s="29"/>
      <c r="E14" s="28"/>
      <c r="F14" s="28"/>
      <c r="G14" s="28"/>
      <c r="H14" s="28"/>
      <c r="I14" s="28"/>
    </row>
    <row r="15" spans="1:11">
      <c r="B15" s="28"/>
      <c r="C15" s="29"/>
      <c r="D15" s="29"/>
      <c r="E15" s="28"/>
      <c r="F15" s="28"/>
      <c r="G15" s="28"/>
      <c r="H15" s="28"/>
      <c r="I15" s="28"/>
    </row>
    <row r="16" spans="1:11">
      <c r="B16" s="28"/>
      <c r="C16" s="29"/>
      <c r="D16" s="29"/>
      <c r="E16" s="28"/>
      <c r="F16" s="28"/>
      <c r="G16" s="28"/>
      <c r="H16" s="28"/>
      <c r="I16" s="28"/>
    </row>
    <row r="17" spans="2:9">
      <c r="B17" s="28"/>
      <c r="C17" s="29"/>
      <c r="D17" s="29"/>
      <c r="E17" s="28"/>
      <c r="F17" s="28"/>
      <c r="G17" s="28"/>
      <c r="H17" s="28"/>
      <c r="I17" s="28"/>
    </row>
    <row r="18" spans="2:9">
      <c r="B18" s="28"/>
      <c r="C18" s="29"/>
      <c r="D18" s="29"/>
      <c r="E18" s="28"/>
      <c r="F18" s="28"/>
      <c r="G18" s="28"/>
      <c r="H18" s="28"/>
      <c r="I18" s="28"/>
    </row>
    <row r="19" spans="2:9">
      <c r="B19" s="28"/>
      <c r="C19" s="29"/>
      <c r="D19" s="29"/>
      <c r="E19" s="28"/>
      <c r="F19" s="28"/>
      <c r="G19" s="28"/>
      <c r="H19" s="28"/>
      <c r="I19" s="28"/>
    </row>
    <row r="23" spans="2:9">
      <c r="C23" s="5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  <row r="29" spans="2:9">
      <c r="C29" s="5"/>
    </row>
    <row r="30" spans="2:9">
      <c r="C30" s="5"/>
    </row>
  </sheetData>
  <mergeCells count="5">
    <mergeCell ref="A11:K11"/>
    <mergeCell ref="A2:A3"/>
    <mergeCell ref="A1:J1"/>
    <mergeCell ref="E2:K2"/>
    <mergeCell ref="A10:K10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41"/>
  <sheetViews>
    <sheetView topLeftCell="A4" zoomScale="85" workbookViewId="0">
      <selection activeCell="J40" sqref="J40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30" customFormat="1" ht="16.5" thickBot="1">
      <c r="A1" s="176" t="s">
        <v>140</v>
      </c>
      <c r="B1" s="176"/>
      <c r="C1" s="176"/>
      <c r="D1" s="176"/>
      <c r="E1" s="176"/>
      <c r="F1" s="176"/>
      <c r="G1" s="176"/>
    </row>
    <row r="2" spans="1:11" s="30" customFormat="1" ht="15.75" customHeight="1" thickBot="1">
      <c r="A2" s="171" t="s">
        <v>99</v>
      </c>
      <c r="B2" s="86"/>
      <c r="C2" s="177" t="s">
        <v>100</v>
      </c>
      <c r="D2" s="178"/>
      <c r="E2" s="177" t="s">
        <v>101</v>
      </c>
      <c r="F2" s="178"/>
      <c r="G2" s="87"/>
    </row>
    <row r="3" spans="1:11" s="30" customFormat="1" ht="45.75" thickBot="1">
      <c r="A3" s="172"/>
      <c r="B3" s="34" t="s">
        <v>89</v>
      </c>
      <c r="C3" s="34" t="s">
        <v>102</v>
      </c>
      <c r="D3" s="34" t="s">
        <v>103</v>
      </c>
      <c r="E3" s="34" t="s">
        <v>104</v>
      </c>
      <c r="F3" s="34" t="s">
        <v>103</v>
      </c>
      <c r="G3" s="35" t="s">
        <v>141</v>
      </c>
    </row>
    <row r="4" spans="1:11" s="30" customFormat="1">
      <c r="A4" s="21">
        <v>1</v>
      </c>
      <c r="B4" s="193" t="s">
        <v>126</v>
      </c>
      <c r="C4" s="37">
        <v>68.187859999999873</v>
      </c>
      <c r="D4" s="96">
        <v>4.7869126264570939E-2</v>
      </c>
      <c r="E4" s="38">
        <v>13</v>
      </c>
      <c r="F4" s="96">
        <v>1.6971279373368148E-2</v>
      </c>
      <c r="G4" s="39">
        <v>24.137063342036438</v>
      </c>
    </row>
    <row r="5" spans="1:11" s="30" customFormat="1">
      <c r="A5" s="21">
        <v>2</v>
      </c>
      <c r="B5" s="26" t="s">
        <v>139</v>
      </c>
      <c r="C5" s="37">
        <v>-5.67973999999999</v>
      </c>
      <c r="D5" s="96">
        <v>-1.2260123110653885E-2</v>
      </c>
      <c r="E5" s="38">
        <v>0</v>
      </c>
      <c r="F5" s="96">
        <v>0</v>
      </c>
      <c r="G5" s="39">
        <v>0</v>
      </c>
    </row>
    <row r="6" spans="1:11" s="30" customFormat="1">
      <c r="A6" s="21">
        <v>3</v>
      </c>
      <c r="B6" s="193" t="s">
        <v>127</v>
      </c>
      <c r="C6" s="37">
        <v>-96.897729999999981</v>
      </c>
      <c r="D6" s="96">
        <v>-7.475376466540827E-2</v>
      </c>
      <c r="E6" s="38">
        <v>0</v>
      </c>
      <c r="F6" s="96">
        <v>0</v>
      </c>
      <c r="G6" s="39">
        <v>0</v>
      </c>
    </row>
    <row r="7" spans="1:11" s="30" customFormat="1">
      <c r="A7" s="21">
        <v>4</v>
      </c>
      <c r="B7" s="26" t="s">
        <v>130</v>
      </c>
      <c r="C7" s="37" t="s">
        <v>97</v>
      </c>
      <c r="D7" s="37" t="s">
        <v>97</v>
      </c>
      <c r="E7" s="37" t="s">
        <v>97</v>
      </c>
      <c r="F7" s="37" t="s">
        <v>97</v>
      </c>
      <c r="G7" s="39" t="s">
        <v>109</v>
      </c>
    </row>
    <row r="8" spans="1:11" s="30" customFormat="1">
      <c r="A8" s="21">
        <v>5</v>
      </c>
      <c r="B8" s="26" t="s">
        <v>129</v>
      </c>
      <c r="C8" s="37" t="s">
        <v>97</v>
      </c>
      <c r="D8" s="37" t="s">
        <v>97</v>
      </c>
      <c r="E8" s="37" t="s">
        <v>97</v>
      </c>
      <c r="F8" s="37" t="s">
        <v>97</v>
      </c>
      <c r="G8" s="37" t="s">
        <v>97</v>
      </c>
    </row>
    <row r="9" spans="1:11" s="30" customFormat="1" ht="15.75" thickBot="1">
      <c r="A9" s="106"/>
      <c r="B9" s="88" t="s">
        <v>67</v>
      </c>
      <c r="C9" s="107">
        <v>-34.389610000000104</v>
      </c>
      <c r="D9" s="93">
        <v>-1.080089565220863E-2</v>
      </c>
      <c r="E9" s="90">
        <v>13</v>
      </c>
      <c r="F9" s="93">
        <v>2.9639762881896944E-3</v>
      </c>
      <c r="G9" s="91">
        <v>24.137063342036438</v>
      </c>
    </row>
    <row r="10" spans="1:11" s="30" customFormat="1" ht="15" customHeight="1" thickBot="1">
      <c r="A10" s="179"/>
      <c r="B10" s="179"/>
      <c r="C10" s="179"/>
      <c r="D10" s="179"/>
      <c r="E10" s="179"/>
      <c r="F10" s="179"/>
      <c r="G10" s="179"/>
      <c r="H10" s="7"/>
      <c r="I10" s="7"/>
      <c r="J10" s="7"/>
      <c r="K10" s="7"/>
    </row>
    <row r="11" spans="1:11" s="30" customFormat="1">
      <c r="D11" s="40"/>
    </row>
    <row r="12" spans="1:11" s="30" customFormat="1">
      <c r="A12" s="28" t="s">
        <v>142</v>
      </c>
      <c r="D12" s="40"/>
    </row>
    <row r="13" spans="1:11" s="30" customFormat="1">
      <c r="A13" s="28" t="s">
        <v>143</v>
      </c>
      <c r="D13" s="40"/>
    </row>
    <row r="14" spans="1:11" s="30" customFormat="1">
      <c r="D14" s="40"/>
    </row>
    <row r="15" spans="1:11" s="30" customFormat="1">
      <c r="D15" s="40"/>
    </row>
    <row r="16" spans="1:11" s="30" customFormat="1">
      <c r="D16" s="40"/>
    </row>
    <row r="17" spans="4:4" s="30" customFormat="1">
      <c r="D17" s="40"/>
    </row>
    <row r="18" spans="4:4" s="30" customFormat="1">
      <c r="D18" s="40"/>
    </row>
    <row r="19" spans="4:4" s="30" customFormat="1">
      <c r="D19" s="40"/>
    </row>
    <row r="20" spans="4:4" s="30" customFormat="1">
      <c r="D20" s="40"/>
    </row>
    <row r="21" spans="4:4" s="30" customFormat="1">
      <c r="D21" s="40"/>
    </row>
    <row r="22" spans="4:4" s="30" customFormat="1">
      <c r="D22" s="40"/>
    </row>
    <row r="23" spans="4:4" s="30" customFormat="1">
      <c r="D23" s="40"/>
    </row>
    <row r="24" spans="4:4" s="30" customFormat="1">
      <c r="D24" s="40"/>
    </row>
    <row r="25" spans="4:4" s="30" customFormat="1">
      <c r="D25" s="40"/>
    </row>
    <row r="26" spans="4:4" s="30" customFormat="1">
      <c r="D26" s="40"/>
    </row>
    <row r="27" spans="4:4" s="30" customFormat="1">
      <c r="D27" s="40"/>
    </row>
    <row r="28" spans="4:4" s="30" customFormat="1">
      <c r="D28" s="40"/>
    </row>
    <row r="29" spans="4:4" s="30" customFormat="1">
      <c r="D29" s="40"/>
    </row>
    <row r="30" spans="4:4" s="30" customFormat="1">
      <c r="D30" s="40"/>
    </row>
    <row r="31" spans="4:4" s="30" customFormat="1">
      <c r="D31" s="40"/>
    </row>
    <row r="32" spans="4:4" s="30" customFormat="1"/>
    <row r="33" spans="1:9" s="30" customFormat="1"/>
    <row r="34" spans="1:9" s="30" customFormat="1">
      <c r="H34" s="22"/>
      <c r="I34" s="22"/>
    </row>
    <row r="37" spans="1:9" ht="30.75" thickBot="1">
      <c r="B37" s="41" t="s">
        <v>89</v>
      </c>
      <c r="C37" s="34" t="s">
        <v>144</v>
      </c>
      <c r="D37" s="34" t="s">
        <v>145</v>
      </c>
      <c r="E37" s="35" t="s">
        <v>146</v>
      </c>
    </row>
    <row r="38" spans="1:9">
      <c r="A38" s="22">
        <v>1</v>
      </c>
      <c r="B38" s="36" t="str">
        <f t="shared" ref="B38:D40" si="0">B4</f>
        <v>Zbalansovanyi Fond "Parytet"</v>
      </c>
      <c r="C38" s="111">
        <f t="shared" si="0"/>
        <v>68.187859999999873</v>
      </c>
      <c r="D38" s="96">
        <f t="shared" si="0"/>
        <v>4.7869126264570939E-2</v>
      </c>
      <c r="E38" s="112">
        <f>G4</f>
        <v>24.137063342036438</v>
      </c>
    </row>
    <row r="39" spans="1:9">
      <c r="A39" s="22">
        <v>2</v>
      </c>
      <c r="B39" s="36" t="str">
        <f t="shared" si="0"/>
        <v>Оptimum</v>
      </c>
      <c r="C39" s="111">
        <f t="shared" si="0"/>
        <v>-5.67973999999999</v>
      </c>
      <c r="D39" s="96">
        <f t="shared" si="0"/>
        <v>-1.2260123110653885E-2</v>
      </c>
      <c r="E39" s="112">
        <f>G5</f>
        <v>0</v>
      </c>
    </row>
    <row r="40" spans="1:9">
      <c r="A40" s="22">
        <v>3</v>
      </c>
      <c r="B40" s="36" t="str">
        <f t="shared" si="0"/>
        <v>ТАSК Ukrainskyi Kapital</v>
      </c>
      <c r="C40" s="111">
        <f t="shared" si="0"/>
        <v>-96.897729999999981</v>
      </c>
      <c r="D40" s="96">
        <f t="shared" si="0"/>
        <v>-7.475376466540827E-2</v>
      </c>
      <c r="E40" s="112">
        <f>G6</f>
        <v>0</v>
      </c>
    </row>
    <row r="41" spans="1:9">
      <c r="B41" s="36"/>
      <c r="C41" s="111"/>
      <c r="D41" s="96"/>
      <c r="E41" s="112"/>
    </row>
  </sheetData>
  <mergeCells count="5">
    <mergeCell ref="A10:G10"/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4"/>
  <sheetViews>
    <sheetView zoomScale="85" workbookViewId="0">
      <selection activeCell="S52" sqref="S52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3" t="s">
        <v>89</v>
      </c>
      <c r="B1" s="64" t="s">
        <v>115</v>
      </c>
      <c r="C1" s="10"/>
      <c r="D1" s="10"/>
    </row>
    <row r="2" spans="1:4" ht="14.25">
      <c r="A2" s="26" t="s">
        <v>127</v>
      </c>
      <c r="B2" s="130">
        <v>-7.475376466541872E-2</v>
      </c>
      <c r="C2" s="10"/>
      <c r="D2" s="10"/>
    </row>
    <row r="3" spans="1:4" ht="14.25">
      <c r="A3" s="71" t="s">
        <v>147</v>
      </c>
      <c r="B3" s="130">
        <v>-1.2260123110652166E-2</v>
      </c>
      <c r="C3" s="10"/>
      <c r="D3" s="10"/>
    </row>
    <row r="4" spans="1:4" ht="14.25">
      <c r="A4" s="138" t="s">
        <v>126</v>
      </c>
      <c r="B4" s="130">
        <v>3.0382221718437297E-2</v>
      </c>
      <c r="C4" s="10"/>
      <c r="D4" s="10"/>
    </row>
    <row r="5" spans="1:4" ht="14.25">
      <c r="A5" s="191" t="s">
        <v>118</v>
      </c>
      <c r="B5" s="131">
        <v>-1.8877222019211198E-2</v>
      </c>
      <c r="C5" s="10"/>
      <c r="D5" s="10"/>
    </row>
    <row r="6" spans="1:4" ht="14.25">
      <c r="A6" s="138" t="s">
        <v>19</v>
      </c>
      <c r="B6" s="131">
        <v>6.755234877550631E-2</v>
      </c>
      <c r="C6" s="10"/>
      <c r="D6" s="10"/>
    </row>
    <row r="7" spans="1:4" ht="14.25">
      <c r="A7" s="138" t="s">
        <v>18</v>
      </c>
      <c r="B7" s="131">
        <v>4.4019005030742075E-3</v>
      </c>
      <c r="C7" s="10"/>
      <c r="D7" s="10"/>
    </row>
    <row r="8" spans="1:4" ht="14.25">
      <c r="A8" s="138" t="s">
        <v>119</v>
      </c>
      <c r="B8" s="131">
        <v>2.1765901841228841E-2</v>
      </c>
      <c r="C8" s="10"/>
      <c r="D8" s="10"/>
    </row>
    <row r="9" spans="1:4" ht="14.25">
      <c r="A9" s="138" t="s">
        <v>120</v>
      </c>
      <c r="B9" s="131">
        <v>-2.3888755499096304E-3</v>
      </c>
      <c r="C9" s="10"/>
      <c r="D9" s="10"/>
    </row>
    <row r="10" spans="1:4" ht="14.25">
      <c r="A10" s="138" t="s">
        <v>121</v>
      </c>
      <c r="B10" s="131">
        <v>1.3589041095890412E-2</v>
      </c>
      <c r="C10" s="10"/>
      <c r="D10" s="10"/>
    </row>
    <row r="11" spans="1:4" ht="15" thickBot="1">
      <c r="A11" s="210" t="s">
        <v>122</v>
      </c>
      <c r="B11" s="132">
        <v>7.8045529955552695E-3</v>
      </c>
      <c r="C11" s="10"/>
      <c r="D11" s="10"/>
    </row>
    <row r="12" spans="1:4">
      <c r="B12" s="10"/>
      <c r="C12" s="10"/>
      <c r="D12" s="10"/>
    </row>
    <row r="13" spans="1:4" ht="14.25">
      <c r="A13" s="52"/>
      <c r="B13" s="53"/>
      <c r="C13" s="10"/>
      <c r="D13" s="10"/>
    </row>
    <row r="14" spans="1:4" ht="14.25">
      <c r="A14" s="52"/>
      <c r="B14" s="53"/>
      <c r="C14" s="10"/>
      <c r="D14" s="10"/>
    </row>
    <row r="15" spans="1:4" ht="14.25">
      <c r="A15" s="52"/>
      <c r="B15" s="53"/>
      <c r="C15" s="10"/>
      <c r="D15" s="10"/>
    </row>
    <row r="16" spans="1:4" ht="14.25">
      <c r="A16" s="52"/>
      <c r="B16" s="53"/>
      <c r="C16" s="10"/>
      <c r="D16" s="10"/>
    </row>
    <row r="17" spans="1:4" ht="14.25">
      <c r="A17" s="52"/>
      <c r="B17" s="53"/>
      <c r="C17" s="10"/>
      <c r="D17" s="10"/>
    </row>
    <row r="18" spans="1:4">
      <c r="B18" s="10"/>
    </row>
    <row r="22" spans="1:4">
      <c r="A22" s="7"/>
      <c r="B22" s="8"/>
    </row>
    <row r="23" spans="1:4">
      <c r="B23" s="8"/>
    </row>
    <row r="24" spans="1:4">
      <c r="B24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2017-08-29T07:09:08Z</dcterms:modified>
</cp:coreProperties>
</file>