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10650" windowHeight="11805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ВЧА'!$B$3:$G$19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14210"/>
</workbook>
</file>

<file path=xl/calcChain.xml><?xml version="1.0" encoding="utf-8"?>
<calcChain xmlns="http://schemas.openxmlformats.org/spreadsheetml/2006/main">
  <c r="G20" i="14"/>
  <c r="E63"/>
  <c r="E64"/>
  <c r="E65"/>
  <c r="E66"/>
  <c r="D63"/>
  <c r="D64"/>
  <c r="D65"/>
  <c r="D66"/>
  <c r="C63"/>
  <c r="C64"/>
  <c r="C65"/>
  <c r="C66"/>
  <c r="B63"/>
  <c r="B64"/>
  <c r="B65"/>
  <c r="B66"/>
  <c r="E67"/>
  <c r="D67"/>
  <c r="C67"/>
  <c r="B67"/>
  <c r="C26" i="12"/>
  <c r="C19"/>
  <c r="D26"/>
  <c r="C27"/>
  <c r="D27"/>
  <c r="C28"/>
  <c r="D28"/>
  <c r="C29"/>
  <c r="D29"/>
  <c r="C30"/>
  <c r="D30"/>
  <c r="C31"/>
  <c r="D31"/>
  <c r="C32"/>
  <c r="D32"/>
  <c r="C33"/>
  <c r="D33"/>
  <c r="B26"/>
  <c r="B27"/>
  <c r="B28"/>
  <c r="B29"/>
  <c r="B30"/>
  <c r="B31"/>
  <c r="B32"/>
  <c r="B33"/>
  <c r="E37" i="20"/>
  <c r="D37"/>
  <c r="C37"/>
  <c r="B37"/>
  <c r="B38" i="17"/>
  <c r="E38"/>
  <c r="D38"/>
  <c r="C38"/>
  <c r="C23" i="12"/>
  <c r="I7" i="16"/>
  <c r="H7"/>
  <c r="G7"/>
  <c r="F7"/>
  <c r="E7"/>
  <c r="B37" i="17"/>
  <c r="C25" i="12"/>
  <c r="B25"/>
  <c r="C24"/>
  <c r="B24"/>
  <c r="E36" i="20"/>
  <c r="D36"/>
  <c r="C36"/>
  <c r="B36"/>
  <c r="I6" i="24"/>
  <c r="H6"/>
  <c r="G6"/>
  <c r="F6"/>
  <c r="E6"/>
  <c r="E37" i="17"/>
  <c r="D37"/>
  <c r="C37"/>
  <c r="E36"/>
  <c r="D36"/>
  <c r="C36"/>
  <c r="B36"/>
  <c r="E6" i="22"/>
  <c r="E62" i="14"/>
  <c r="E61"/>
  <c r="E60"/>
  <c r="E59"/>
  <c r="E58"/>
  <c r="D62"/>
  <c r="D61"/>
  <c r="D60"/>
  <c r="D59"/>
  <c r="D58"/>
  <c r="C62"/>
  <c r="C61"/>
  <c r="C60"/>
  <c r="C59"/>
  <c r="C58"/>
  <c r="B62"/>
  <c r="B61"/>
  <c r="B60"/>
  <c r="B59"/>
  <c r="B58"/>
  <c r="I20" i="21"/>
  <c r="H20"/>
  <c r="G20"/>
  <c r="F20"/>
  <c r="E20"/>
  <c r="E68" i="14"/>
  <c r="E69"/>
  <c r="C68"/>
  <c r="C69"/>
  <c r="D23" i="12"/>
  <c r="D25"/>
  <c r="D24"/>
  <c r="F5" i="23"/>
  <c r="E5"/>
  <c r="F6" i="22"/>
  <c r="D19" i="12"/>
</calcChain>
</file>

<file path=xl/sharedStrings.xml><?xml version="1.0" encoding="utf-8"?>
<sst xmlns="http://schemas.openxmlformats.org/spreadsheetml/2006/main" count="354" uniqueCount="153">
  <si>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</si>
  <si>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</si>
  <si>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</si>
  <si>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</si>
  <si>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</si>
  <si>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</si>
  <si>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</si>
  <si>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</si>
  <si>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</si>
  <si>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</si>
  <si>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</si>
  <si>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</si>
  <si>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ТАСК Український Капітал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</si>
  <si>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</si>
  <si>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</si>
  <si>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</si>
  <si>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</si>
  <si>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</si>
  <si>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</si>
  <si>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</si>
  <si>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</si>
  <si>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October</t>
  </si>
  <si>
    <t>November</t>
  </si>
  <si>
    <t>YTD 2018</t>
  </si>
  <si>
    <t>Index</t>
  </si>
  <si>
    <t>Monthly change</t>
  </si>
  <si>
    <t>YTD change</t>
  </si>
  <si>
    <t>FTSE 100 (the Great Britain)</t>
  </si>
  <si>
    <t>CAC 40 (France)</t>
  </si>
  <si>
    <t>DAX (Germany)</t>
  </si>
  <si>
    <t>SHANGHAI SE COMPOSITE (China)</t>
  </si>
  <si>
    <t>РТС (RTSI) (Russia)</t>
  </si>
  <si>
    <t>DJIA (USA)</t>
  </si>
  <si>
    <t>ММВБ (MICEX) (Russia)</t>
  </si>
  <si>
    <t>S&amp;P 500 (USA)</t>
  </si>
  <si>
    <t>NIKKEI 225 (Japan)</t>
  </si>
  <si>
    <t>HANG SENG (Hong Kong)</t>
  </si>
  <si>
    <t>WIG20 (Poland)</t>
  </si>
  <si>
    <t>Open-Ended Funds. Ranking by NAV</t>
  </si>
  <si>
    <t>КІNТО-Klasychnyi</t>
  </si>
  <si>
    <t>ОТP Fond Aktsii</t>
  </si>
  <si>
    <t>UNIVER.UA/Myhailo Hrushevskyi: Fond Derzhavnykh Paperiv</t>
  </si>
  <si>
    <t>Sofiivskyi</t>
  </si>
  <si>
    <t>ОТP Klasychnyi</t>
  </si>
  <si>
    <t>Altus – Depozyt</t>
  </si>
  <si>
    <t>Altus – Zbalansovanyi</t>
  </si>
  <si>
    <t>KINTO-Kaznacheiskyi</t>
  </si>
  <si>
    <t>КІNTO-Ekviti</t>
  </si>
  <si>
    <t>VSI</t>
  </si>
  <si>
    <t>UNIVER.UA/Volodymyr Velykyi: Fond Zbalansovanyi</t>
  </si>
  <si>
    <t>UNIVER.UA/Iaroslav Mudryi: Fond Aktsii</t>
  </si>
  <si>
    <t>ТАSK Resurs</t>
  </si>
  <si>
    <t>UNIVER.UA/Taras Shevchenko: Fond Zaoshchadzhen</t>
  </si>
  <si>
    <t>Nadbannia</t>
  </si>
  <si>
    <t>Bonum Optimum</t>
  </si>
  <si>
    <t>Total</t>
  </si>
  <si>
    <t>* All funds are diversified unit funds.</t>
  </si>
  <si>
    <t>Others</t>
  </si>
  <si>
    <t>PrJSC “KINTO”</t>
  </si>
  <si>
    <t>LLC AMC "OTP Kapital"</t>
  </si>
  <si>
    <t>LLC AMC “Univer Menedzhment”</t>
  </si>
  <si>
    <t>LLC AMC  "IVEKS ESSET MENEDZHMENT"</t>
  </si>
  <si>
    <t>LLC AMC "Altus Assets Activitis"</t>
  </si>
  <si>
    <t>LLC AMC "Altus Essets Activitis"</t>
  </si>
  <si>
    <t>LLC AMC "Vsesvit"</t>
  </si>
  <si>
    <t>LLC AMC "TASK-Invest"</t>
  </si>
  <si>
    <t>LLC AMC "АRT-KAPITAL Menedzhment"</t>
  </si>
  <si>
    <t>LLC AMC "Bonum Grup"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</si>
  <si>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</si>
  <si>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</si>
  <si>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</si>
  <si>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</si>
  <si>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</si>
  <si>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</si>
  <si>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</si>
  <si>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</si>
  <si>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Rates of Return of Open-Ended CII. Sorting by Date of Reaching Compliance with Standards</t>
  </si>
  <si>
    <t>Rates of Return of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</si>
  <si>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</si>
  <si>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</si>
  <si>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</si>
  <si>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</si>
  <si>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 </t>
  </si>
  <si>
    <t xml:space="preserve">6 months  </t>
  </si>
  <si>
    <t>1 year</t>
  </si>
  <si>
    <t>YTD</t>
  </si>
  <si>
    <t>Since the fund's inception</t>
  </si>
  <si>
    <t>Since the fund's inception, % per annum (average)*</t>
  </si>
  <si>
    <t>* The indicator "since the fund's inception, % per annum (average)" is calculated based on compound interest formula.</t>
  </si>
  <si>
    <t>no data</t>
  </si>
  <si>
    <t>KINTO-Klasychnyi</t>
  </si>
  <si>
    <t>КІNТО-Еkviti</t>
  </si>
  <si>
    <t xml:space="preserve">UNIVER.UA/Myhailo Hrushevskyi: Fond Derzhavnykh Paperiv   </t>
  </si>
  <si>
    <t>KINTO-Kaznacheyskyi</t>
  </si>
  <si>
    <t>Average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</si>
  <si>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</si>
  <si>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</si>
  <si>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</si>
  <si>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</si>
  <si>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</si>
  <si>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</si>
  <si>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</si>
  <si>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</si>
  <si>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**  According to available data, net inflow / outflow amounted to -UAH 1,299.68 thsd., but taking into account data of  funds, information for which is insufficient for comparison with the previous period, net inflow/outflow</t>
  </si>
  <si>
    <t>amounted to –UAH 1,252.88 thsd.</t>
  </si>
  <si>
    <t>KINTO- Кlasychnyi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</si>
  <si>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</si>
  <si>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ТАSК Resurs</t>
  </si>
  <si>
    <t>ОТP - Кlasychnyi</t>
  </si>
  <si>
    <t>NAV change, UAH thsd.</t>
  </si>
  <si>
    <t>NAV change, %</t>
  </si>
  <si>
    <t>Net inflow/ outflow of capital, UAH thsd.</t>
  </si>
  <si>
    <t>1 month*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</si>
  <si>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</si>
  <si>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</si>
  <si>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</si>
  <si>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</si>
  <si>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</si>
  <si>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</si>
  <si>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</si>
  <si>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</si>
  <si>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</si>
  <si>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</si>
  <si>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</si>
  <si>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</si>
  <si>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</si>
  <si>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</si>
  <si>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</si>
  <si>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</si>
  <si>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</si>
  <si>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</si>
  <si>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</si>
  <si>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</si>
  <si>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 xml:space="preserve">Rates of Return of Investment Certificates </t>
  </si>
  <si>
    <t>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</si>
  <si>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</si>
  <si>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</si>
  <si>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</si>
  <si>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</si>
  <si>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</si>
  <si>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</si>
  <si>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</si>
  <si>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</si>
  <si>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</si>
  <si>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</si>
  <si>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</si>
  <si>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</si>
  <si>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</si>
  <si>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</si>
  <si>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Rates of Return of Closed-End CII. Sorting by Date of Reaching Compliance with Standards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</si>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</sst>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6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8" xfId="5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19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0" xfId="4" applyFont="1" applyFill="1" applyBorder="1" applyAlignment="1">
      <alignment vertical="center" wrapText="1"/>
    </xf>
    <xf numFmtId="10" fontId="14" fillId="0" borderId="21" xfId="5" applyNumberFormat="1" applyFont="1" applyFill="1" applyBorder="1" applyAlignment="1">
      <alignment horizontal="center"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4" fontId="9" fillId="0" borderId="23" xfId="0" applyNumberFormat="1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 wrapText="1"/>
    </xf>
    <xf numFmtId="4" fontId="14" fillId="0" borderId="6" xfId="3" applyNumberFormat="1" applyFont="1" applyFill="1" applyBorder="1" applyAlignment="1">
      <alignment horizontal="right" vertical="center" wrapText="1" indent="1"/>
    </xf>
    <xf numFmtId="3" fontId="14" fillId="0" borderId="6" xfId="3" applyNumberFormat="1" applyFont="1" applyFill="1" applyBorder="1" applyAlignment="1">
      <alignment horizontal="right" vertical="center" wrapText="1" indent="1"/>
    </xf>
    <xf numFmtId="0" fontId="15" fillId="0" borderId="18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0" xfId="9" applyNumberFormat="1" applyFont="1" applyFill="1" applyBorder="1" applyAlignment="1">
      <alignment horizontal="right" vertical="center" indent="1"/>
    </xf>
    <xf numFmtId="10" fontId="10" fillId="0" borderId="14" xfId="0" applyNumberFormat="1" applyFont="1" applyFill="1" applyBorder="1" applyAlignment="1">
      <alignment horizontal="right" vertical="center" indent="1"/>
    </xf>
    <xf numFmtId="4" fontId="20" fillId="0" borderId="14" xfId="6" applyNumberFormat="1" applyFont="1" applyFill="1" applyBorder="1" applyAlignment="1">
      <alignment horizontal="right" vertical="center" wrapText="1" indent="1"/>
    </xf>
    <xf numFmtId="3" fontId="20" fillId="0" borderId="14" xfId="6" applyNumberFormat="1" applyFont="1" applyFill="1" applyBorder="1" applyAlignment="1">
      <alignment horizontal="right" vertical="center" wrapText="1" indent="1"/>
    </xf>
    <xf numFmtId="10" fontId="14" fillId="0" borderId="6" xfId="5" applyNumberFormat="1" applyFont="1" applyFill="1" applyBorder="1" applyAlignment="1">
      <alignment horizontal="right" vertical="center" wrapText="1" indent="1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6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4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7" xfId="0" applyNumberFormat="1" applyFont="1" applyBorder="1" applyAlignment="1">
      <alignment horizontal="right" vertical="center" indent="1"/>
    </xf>
    <xf numFmtId="10" fontId="9" fillId="0" borderId="18" xfId="0" applyNumberFormat="1" applyFont="1" applyBorder="1" applyAlignment="1">
      <alignment horizontal="right" vertical="center" indent="1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10" fontId="9" fillId="0" borderId="46" xfId="9" applyNumberFormat="1" applyFont="1" applyFill="1" applyBorder="1" applyAlignment="1">
      <alignment horizontal="right" vertical="center" indent="1"/>
    </xf>
    <xf numFmtId="0" fontId="14" fillId="0" borderId="9" xfId="4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10" fontId="14" fillId="0" borderId="6" xfId="5" applyNumberFormat="1" applyFont="1" applyFill="1" applyBorder="1" applyAlignment="1">
      <alignment horizontal="right" vertical="center" indent="1"/>
    </xf>
    <xf numFmtId="10" fontId="14" fillId="0" borderId="18" xfId="5" applyNumberFormat="1" applyFont="1" applyFill="1" applyBorder="1" applyAlignment="1">
      <alignment horizontal="right" vertical="center" indent="1"/>
    </xf>
    <xf numFmtId="10" fontId="14" fillId="0" borderId="22" xfId="5" applyNumberFormat="1" applyFont="1" applyFill="1" applyBorder="1" applyAlignment="1">
      <alignment horizontal="right" vertical="center" indent="1"/>
    </xf>
    <xf numFmtId="10" fontId="14" fillId="0" borderId="11" xfId="5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indent="1"/>
    </xf>
    <xf numFmtId="10" fontId="19" fillId="0" borderId="47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6" xfId="4" applyNumberFormat="1" applyFont="1" applyFill="1" applyBorder="1" applyAlignment="1">
      <alignment horizontal="center" vertical="center" wrapText="1"/>
    </xf>
    <xf numFmtId="10" fontId="21" fillId="0" borderId="6" xfId="5" applyNumberFormat="1" applyFont="1" applyFill="1" applyBorder="1" applyAlignment="1">
      <alignment horizontal="right" vertical="center" wrapText="1" indent="1"/>
    </xf>
    <xf numFmtId="10" fontId="21" fillId="0" borderId="35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3" xfId="5" applyNumberFormat="1" applyFont="1" applyFill="1" applyBorder="1" applyAlignment="1">
      <alignment horizontal="right" vertical="center" wrapText="1" indent="1"/>
    </xf>
    <xf numFmtId="10" fontId="14" fillId="0" borderId="10" xfId="5" applyNumberFormat="1" applyFont="1" applyFill="1" applyBorder="1" applyAlignment="1">
      <alignment horizontal="right" vertical="center" wrapText="1" indent="1"/>
    </xf>
    <xf numFmtId="0" fontId="9" fillId="0" borderId="48" xfId="0" applyFont="1" applyFill="1" applyBorder="1" applyAlignment="1">
      <alignment horizontal="left" vertical="center" wrapText="1" shrinkToFit="1"/>
    </xf>
    <xf numFmtId="4" fontId="9" fillId="0" borderId="49" xfId="0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wrapText="1" indent="1"/>
    </xf>
    <xf numFmtId="4" fontId="9" fillId="0" borderId="50" xfId="0" applyNumberFormat="1" applyFont="1" applyFill="1" applyBorder="1" applyAlignment="1">
      <alignment horizontal="right" vertical="center" indent="1"/>
    </xf>
    <xf numFmtId="4" fontId="9" fillId="0" borderId="16" xfId="0" applyNumberFormat="1" applyFont="1" applyFill="1" applyBorder="1" applyAlignment="1">
      <alignment horizontal="right" vertical="center" indent="1"/>
    </xf>
    <xf numFmtId="10" fontId="12" fillId="0" borderId="37" xfId="0" applyNumberFormat="1" applyFont="1" applyBorder="1" applyAlignment="1">
      <alignment horizontal="right" vertical="center" indent="1"/>
    </xf>
    <xf numFmtId="10" fontId="12" fillId="0" borderId="18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10" fontId="20" fillId="0" borderId="51" xfId="5" applyNumberFormat="1" applyFont="1" applyFill="1" applyBorder="1" applyAlignment="1">
      <alignment horizontal="center" vertical="center" wrapText="1"/>
    </xf>
    <xf numFmtId="10" fontId="20" fillId="0" borderId="51" xfId="5" applyNumberFormat="1" applyFont="1" applyFill="1" applyBorder="1" applyAlignment="1">
      <alignment horizontal="right" vertical="center" wrapText="1" indent="1"/>
    </xf>
    <xf numFmtId="0" fontId="9" fillId="0" borderId="52" xfId="0" applyFont="1" applyFill="1" applyBorder="1" applyAlignment="1">
      <alignment horizontal="center" vertical="center"/>
    </xf>
    <xf numFmtId="10" fontId="14" fillId="0" borderId="44" xfId="5" applyNumberFormat="1" applyFont="1" applyFill="1" applyBorder="1" applyAlignment="1">
      <alignment horizontal="right" vertical="center" indent="1"/>
    </xf>
    <xf numFmtId="0" fontId="10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6" xfId="3" applyFont="1" applyFill="1" applyBorder="1" applyAlignment="1">
      <alignment vertical="center" wrapText="1"/>
    </xf>
    <xf numFmtId="0" fontId="21" fillId="0" borderId="53" xfId="3" applyFont="1" applyFill="1" applyBorder="1" applyAlignment="1">
      <alignment vertical="center" wrapText="1"/>
    </xf>
    <xf numFmtId="0" fontId="21" fillId="0" borderId="54" xfId="0" applyFont="1" applyBorder="1"/>
    <xf numFmtId="0" fontId="21" fillId="0" borderId="0" xfId="0" applyFont="1"/>
    <xf numFmtId="0" fontId="17" fillId="0" borderId="12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5" xfId="0" applyFont="1" applyBorder="1"/>
    <xf numFmtId="0" fontId="10" fillId="0" borderId="5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7" xfId="0" applyFont="1" applyBorder="1"/>
    <xf numFmtId="0" fontId="9" fillId="0" borderId="58" xfId="0" applyFont="1" applyBorder="1" applyAlignment="1">
      <alignment vertical="top" wrapText="1"/>
    </xf>
    <xf numFmtId="0" fontId="21" fillId="0" borderId="9" xfId="4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59" xfId="4" applyFont="1" applyFill="1" applyBorder="1" applyAlignment="1">
      <alignment vertical="center" wrapText="1"/>
    </xf>
    <xf numFmtId="10" fontId="21" fillId="0" borderId="22" xfId="5" applyNumberFormat="1" applyFont="1" applyFill="1" applyBorder="1" applyAlignment="1">
      <alignment horizontal="left" vertical="center" wrapText="1"/>
    </xf>
    <xf numFmtId="0" fontId="9" fillId="0" borderId="60" xfId="0" applyFont="1" applyBorder="1"/>
    <xf numFmtId="4" fontId="21" fillId="0" borderId="6" xfId="3" applyNumberFormat="1" applyFont="1" applyFill="1" applyBorder="1" applyAlignment="1">
      <alignment horizontal="center" vertical="center" wrapText="1"/>
    </xf>
    <xf numFmtId="3" fontId="21" fillId="0" borderId="6" xfId="3" applyNumberFormat="1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 wrapText="1"/>
    </xf>
    <xf numFmtId="0" fontId="20" fillId="0" borderId="61" xfId="6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64" xfId="0" applyFont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64" xfId="0" applyBorder="1" applyAlignment="1"/>
    <xf numFmtId="0" fontId="8" fillId="0" borderId="19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Ukrainian Equity Indexes and  Rates of Return of Public Funds for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24871812818269509"/>
          <c:y val="1.91570881226053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26E-3"/>
                  <c:y val="8.463903602530997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5.0594296981082865E-2</c:v>
                </c:pt>
                <c:pt idx="1">
                  <c:v>2.6929409890051659E-2</c:v>
                </c:pt>
                <c:pt idx="2">
                  <c:v>0.84098266996762505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3E-3"/>
                  <c:y val="8.3490845936842698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5.0167405664645726E-2</c:v>
                </c:pt>
                <c:pt idx="1">
                  <c:v>4.3083392213969507E-3</c:v>
                </c:pt>
                <c:pt idx="2">
                  <c:v>0.28265494776382205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86E-4"/>
                  <c:y val="-2.52215803396322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82E-4"/>
                  <c:y val="-2.719140876895585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507877337713483E-4"/>
                  <c:y val="-1.5626306262574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1.1730575090262482E-2</c:v>
                </c:pt>
                <c:pt idx="1">
                  <c:v>6.1057528870824386E-3</c:v>
                </c:pt>
                <c:pt idx="2">
                  <c:v>9.3837251734249075E-2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34311744564632E-3"/>
                  <c:y val="-5.051710310159730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31E-4"/>
                  <c:y val="-7.1010011609084428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-2.6127447457018116E-2</c:v>
                </c:pt>
                <c:pt idx="1">
                  <c:v>6.9801131246434904E-3</c:v>
                </c:pt>
                <c:pt idx="2">
                  <c:v>1.9171327827676055E-2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5.6336087418144887E-2</c:v>
                </c:pt>
                <c:pt idx="1">
                  <c:v>1.981678882990634E-2</c:v>
                </c:pt>
                <c:pt idx="2">
                  <c:v>0.27629539503040434</c:v>
                </c:pt>
              </c:numCache>
            </c:numRef>
          </c:val>
        </c:ser>
        <c:dLbls>
          <c:showVal val="1"/>
        </c:dLbls>
        <c:gapWidth val="400"/>
        <c:overlap val="-10"/>
        <c:axId val="73355648"/>
        <c:axId val="73357184"/>
      </c:barChart>
      <c:catAx>
        <c:axId val="7335564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57184"/>
        <c:crosses val="autoZero"/>
        <c:auto val="1"/>
        <c:lblAlgn val="ctr"/>
        <c:lblOffset val="0"/>
        <c:tickLblSkip val="1"/>
        <c:tickMarkSkip val="1"/>
      </c:catAx>
      <c:valAx>
        <c:axId val="73357184"/>
        <c:scaling>
          <c:orientation val="minMax"/>
          <c:max val="0.9"/>
          <c:min val="-3.0000000000000002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556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0598366217920515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for the Month</a:t>
            </a:r>
            <a:endParaRPr lang="ru-RU" sz="1400"/>
          </a:p>
        </c:rich>
      </c:tx>
      <c:layout>
        <c:manualLayout>
          <c:xMode val="edge"/>
          <c:yMode val="edge"/>
          <c:x val="0.1702127659574468"/>
          <c:y val="1.1737067349339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57"/>
          <c:y val="0.15727735584781188"/>
          <c:w val="0.53846153846153844"/>
          <c:h val="0.6384991162776838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FTSE 100 (the Great Britain)</c:v>
                </c:pt>
                <c:pt idx="1">
                  <c:v>CAC 40 (France)</c:v>
                </c:pt>
                <c:pt idx="2">
                  <c:v>DAX (Germany)</c:v>
                </c:pt>
                <c:pt idx="3">
                  <c:v>SHANGHAI SE COMPOSITE (China)</c:v>
                </c:pt>
                <c:pt idx="4">
                  <c:v>РТС (RTSI) (Russia)</c:v>
                </c:pt>
                <c:pt idx="5">
                  <c:v>UX Index</c:v>
                </c:pt>
                <c:pt idx="6">
                  <c:v>DJIA (USA)</c:v>
                </c:pt>
                <c:pt idx="7">
                  <c:v>ММВБ (MICEX) (Russia)</c:v>
                </c:pt>
                <c:pt idx="8">
                  <c:v>S&amp;P 500 (USA)</c:v>
                </c:pt>
                <c:pt idx="9">
                  <c:v>NIKKEI 225 (Japan)</c:v>
                </c:pt>
                <c:pt idx="10">
                  <c:v>PFTS Index</c:v>
                </c:pt>
                <c:pt idx="11">
                  <c:v>HANG SENG (Hong Kong)</c:v>
                </c:pt>
                <c:pt idx="12">
                  <c:v>WIG20 (Poland)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-2.074325556599943E-2</c:v>
                </c:pt>
                <c:pt idx="1">
                  <c:v>-1.757554815605944E-2</c:v>
                </c:pt>
                <c:pt idx="2">
                  <c:v>-1.662108178983901E-2</c:v>
                </c:pt>
                <c:pt idx="3">
                  <c:v>-5.6055448405167851E-3</c:v>
                </c:pt>
                <c:pt idx="4">
                  <c:v>-6.215537066789345E-5</c:v>
                </c:pt>
                <c:pt idx="5">
                  <c:v>4.3083392213969507E-3</c:v>
                </c:pt>
                <c:pt idx="6">
                  <c:v>1.6830070043669876E-2</c:v>
                </c:pt>
                <c:pt idx="7">
                  <c:v>1.6912411644444125E-2</c:v>
                </c:pt>
                <c:pt idx="8">
                  <c:v>1.785938179914015E-2</c:v>
                </c:pt>
                <c:pt idx="9">
                  <c:v>1.9643748351996448E-2</c:v>
                </c:pt>
                <c:pt idx="10">
                  <c:v>2.6929409890051659E-2</c:v>
                </c:pt>
                <c:pt idx="11">
                  <c:v>6.1136311684859557E-2</c:v>
                </c:pt>
                <c:pt idx="12">
                  <c:v>6.4687621986356136E-2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FTSE 100 (the Great Britain)</c:v>
                </c:pt>
                <c:pt idx="1">
                  <c:v>CAC 40 (France)</c:v>
                </c:pt>
                <c:pt idx="2">
                  <c:v>DAX (Germany)</c:v>
                </c:pt>
                <c:pt idx="3">
                  <c:v>SHANGHAI SE COMPOSITE (China)</c:v>
                </c:pt>
                <c:pt idx="4">
                  <c:v>РТС (RTSI) (Russia)</c:v>
                </c:pt>
                <c:pt idx="5">
                  <c:v>UX Index</c:v>
                </c:pt>
                <c:pt idx="6">
                  <c:v>DJIA (USA)</c:v>
                </c:pt>
                <c:pt idx="7">
                  <c:v>ММВБ (MICEX) (Russia)</c:v>
                </c:pt>
                <c:pt idx="8">
                  <c:v>S&amp;P 500 (USA)</c:v>
                </c:pt>
                <c:pt idx="9">
                  <c:v>NIKKEI 225 (Japan)</c:v>
                </c:pt>
                <c:pt idx="10">
                  <c:v>PFTS Index</c:v>
                </c:pt>
                <c:pt idx="11">
                  <c:v>HANG SENG (Hong Kong)</c:v>
                </c:pt>
                <c:pt idx="12">
                  <c:v>WIG20 (Poland)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-9.2033190379004703E-2</c:v>
                </c:pt>
                <c:pt idx="1">
                  <c:v>-5.8096285030192707E-2</c:v>
                </c:pt>
                <c:pt idx="2">
                  <c:v>-0.12853741085833015</c:v>
                </c:pt>
                <c:pt idx="3">
                  <c:v>-0.2174008488218937</c:v>
                </c:pt>
                <c:pt idx="4">
                  <c:v>-2.4505600166315866E-2</c:v>
                </c:pt>
                <c:pt idx="5">
                  <c:v>0.28265494776382205</c:v>
                </c:pt>
                <c:pt idx="6">
                  <c:v>3.314182243614483E-2</c:v>
                </c:pt>
                <c:pt idx="7">
                  <c:v>0.13402599372434532</c:v>
                </c:pt>
                <c:pt idx="8">
                  <c:v>3.2375701766525378E-2</c:v>
                </c:pt>
                <c:pt idx="9">
                  <c:v>-1.8180588220307103E-2</c:v>
                </c:pt>
                <c:pt idx="10">
                  <c:v>0.84098266996762505</c:v>
                </c:pt>
                <c:pt idx="11">
                  <c:v>-0.11405404231069405</c:v>
                </c:pt>
                <c:pt idx="12">
                  <c:v>-6.9124536305313233E-2</c:v>
                </c:pt>
              </c:numCache>
            </c:numRef>
          </c:val>
        </c:ser>
        <c:dLbls>
          <c:showVal val="1"/>
        </c:dLbls>
        <c:gapWidth val="100"/>
        <c:overlap val="-20"/>
        <c:axId val="61885056"/>
        <c:axId val="73396608"/>
      </c:barChart>
      <c:catAx>
        <c:axId val="618850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96608"/>
        <c:crosses val="autoZero"/>
        <c:lblAlgn val="ctr"/>
        <c:lblOffset val="100"/>
        <c:tickLblSkip val="1"/>
        <c:tickMarkSkip val="1"/>
      </c:catAx>
      <c:valAx>
        <c:axId val="73396608"/>
        <c:scaling>
          <c:orientation val="minMax"/>
          <c:max val="0.9"/>
          <c:min val="-0.300000000000000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885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57283142389524"/>
          <c:y val="0.89162668809013246"/>
          <c:w val="0.58428805237315873"/>
          <c:h val="5.41872572872456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 sz="1400"/>
              <a:t>Shares of </a:t>
            </a:r>
            <a:r>
              <a:rPr lang="en-US" sz="1400"/>
              <a:t>F</a:t>
            </a:r>
            <a:r>
              <a:rPr lang="ru-RU" sz="1400"/>
              <a:t>unds in </a:t>
            </a:r>
            <a:r>
              <a:rPr lang="en-US" sz="1400"/>
              <a:t>Aggregate NAV of Open-Ended CII</a:t>
            </a:r>
            <a:endParaRPr lang="ru-RU" sz="1400"/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15"/>
          <c:y val="0.32017612428069392"/>
          <c:w val="0.34048257372654178"/>
          <c:h val="0.353070931569806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2833978717755915E-2"/>
                  <c:y val="-0.131098169400624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8603656693884862E-2"/>
                  <c:y val="-7.7832930079616169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373084652572993"/>
                  <c:y val="-7.532764798371202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377243159767277"/>
                  <c:y val="1.571951390386136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7.8548431021592563E-2"/>
                  <c:y val="9.488778463812623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9467596716665471E-2"/>
                  <c:y val="0.17559454194286095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1024615754511011E-2"/>
                  <c:y val="0.10538275659463624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8518923146244691E-2"/>
                  <c:y val="9.569039212549251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021254339784982E-2"/>
                  <c:y val="-1.9693774173830211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4923165868409362E-2"/>
                  <c:y val="-0.10667463302256185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759332635580186E-2"/>
                  <c:y val="-0.14958600174978129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КІNTO-Ekviti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11229931.569900006</c:v>
                </c:pt>
                <c:pt idx="1">
                  <c:v>31263070.260000002</c:v>
                </c:pt>
                <c:pt idx="2">
                  <c:v>13898566.24</c:v>
                </c:pt>
                <c:pt idx="3">
                  <c:v>6811123.5199999996</c:v>
                </c:pt>
                <c:pt idx="4">
                  <c:v>6107591.4299999997</c:v>
                </c:pt>
                <c:pt idx="5">
                  <c:v>5927079.0700000003</c:v>
                </c:pt>
                <c:pt idx="6">
                  <c:v>4809233.83</c:v>
                </c:pt>
                <c:pt idx="7">
                  <c:v>4146952.94</c:v>
                </c:pt>
                <c:pt idx="8">
                  <c:v>3111635.19</c:v>
                </c:pt>
                <c:pt idx="9">
                  <c:v>2730512</c:v>
                </c:pt>
                <c:pt idx="10">
                  <c:v>1873986.86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КІNTO-Ekviti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0.12862846223978461</c:v>
                </c:pt>
                <c:pt idx="1">
                  <c:v>0.35808950637033576</c:v>
                </c:pt>
                <c:pt idx="2">
                  <c:v>0.15919520004741253</c:v>
                </c:pt>
                <c:pt idx="3">
                  <c:v>7.8015109802724275E-2</c:v>
                </c:pt>
                <c:pt idx="4">
                  <c:v>6.9956801494275023E-2</c:v>
                </c:pt>
                <c:pt idx="5">
                  <c:v>6.7889199644918324E-2</c:v>
                </c:pt>
                <c:pt idx="6">
                  <c:v>5.5085318040807782E-2</c:v>
                </c:pt>
                <c:pt idx="7">
                  <c:v>4.7499504011465972E-2</c:v>
                </c:pt>
                <c:pt idx="8">
                  <c:v>3.564089834827585E-2</c:v>
                </c:pt>
                <c:pt idx="9">
                  <c:v>3.1275485295802749E-2</c:v>
                </c:pt>
                <c:pt idx="10">
                  <c:v>2.1464783338969968E-2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Dynamics of Open-Ended CIIs' NAV for the Month</a:t>
            </a:r>
            <a:endParaRPr lang="ru-RU"/>
          </a:p>
        </c:rich>
      </c:tx>
      <c:layout>
        <c:manualLayout>
          <c:xMode val="edge"/>
          <c:yMode val="edge"/>
          <c:x val="0.39304642475246149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6016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0041526240155011E-3"/>
                  <c:y val="-3.6236763007418656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ВЧА'!$B$58:$B$68</c:f>
              <c:strCache>
                <c:ptCount val="11"/>
                <c:pt idx="0">
                  <c:v>VSI</c:v>
                </c:pt>
                <c:pt idx="1">
                  <c:v>KINTO- Кlasychnyi</c:v>
                </c:pt>
                <c:pt idx="2">
                  <c:v>KINTO-Kaznacheiskyi</c:v>
                </c:pt>
                <c:pt idx="3">
                  <c:v>UNIVER.UA/Myhailo Hrushevskyi: Fond Derzhavnykh Paperiv   </c:v>
                </c:pt>
                <c:pt idx="4">
                  <c:v>Altus – Depozyt</c:v>
                </c:pt>
                <c:pt idx="5">
                  <c:v>ТАSК Resurs</c:v>
                </c:pt>
                <c:pt idx="6">
                  <c:v>UNIVER.UA/Volodymyr Velykyi: Fond Zbalansovanyi</c:v>
                </c:pt>
                <c:pt idx="7">
                  <c:v>ОТP Fond Aktsii</c:v>
                </c:pt>
                <c:pt idx="8">
                  <c:v>Sofiivskyi</c:v>
                </c:pt>
                <c:pt idx="9">
                  <c:v>ОТP - Кlasychnyi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ВЧА'!$C$58:$C$68</c:f>
              <c:numCache>
                <c:formatCode>#,##0.00</c:formatCode>
                <c:ptCount val="11"/>
                <c:pt idx="0">
                  <c:v>350.27132000000006</c:v>
                </c:pt>
                <c:pt idx="1">
                  <c:v>192.53611000000313</c:v>
                </c:pt>
                <c:pt idx="2">
                  <c:v>57.685509999999773</c:v>
                </c:pt>
                <c:pt idx="3">
                  <c:v>87.197089999999847</c:v>
                </c:pt>
                <c:pt idx="4">
                  <c:v>22.43314000000013</c:v>
                </c:pt>
                <c:pt idx="5">
                  <c:v>-23.464060000000057</c:v>
                </c:pt>
                <c:pt idx="6">
                  <c:v>14.544909999999916</c:v>
                </c:pt>
                <c:pt idx="7">
                  <c:v>192.13307000000029</c:v>
                </c:pt>
                <c:pt idx="8">
                  <c:v>-82.315120000000107</c:v>
                </c:pt>
                <c:pt idx="9">
                  <c:v>-328.05286000000035</c:v>
                </c:pt>
                <c:pt idx="10">
                  <c:v>36.83237999999983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ВЧА'!$E$57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373352119599629E-3"/>
                  <c:y val="-6.325797937748934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2479073016729209E-3"/>
                  <c:y val="-3.512474268729230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058083364111178E-5"/>
                  <c:y val="3.752828715453115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8592577834787809E-4"/>
                  <c:y val="-2.998601780205460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917852186467007E-3"/>
                  <c:y val="-2.814729878703509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5287138097579483E-3"/>
                  <c:y val="-2.814729878703509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0062428963983088E-4"/>
                  <c:y val="4.0009615216299223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920833853152816E-3"/>
                  <c:y val="7.09713428869401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72950631342567E-3"/>
                  <c:y val="-5.8560217392851239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573446733086693E-3"/>
                  <c:y val="5.701349211241927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9201383651450245E-3"/>
                  <c:y val="0.11393893115651006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61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85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7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93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15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89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ВЧА'!$B$58:$B$68</c:f>
              <c:strCache>
                <c:ptCount val="11"/>
                <c:pt idx="0">
                  <c:v>VSI</c:v>
                </c:pt>
                <c:pt idx="1">
                  <c:v>KINTO- Кlasychnyi</c:v>
                </c:pt>
                <c:pt idx="2">
                  <c:v>KINTO-Kaznacheiskyi</c:v>
                </c:pt>
                <c:pt idx="3">
                  <c:v>UNIVER.UA/Myhailo Hrushevskyi: Fond Derzhavnykh Paperiv   </c:v>
                </c:pt>
                <c:pt idx="4">
                  <c:v>Altus – Depozyt</c:v>
                </c:pt>
                <c:pt idx="5">
                  <c:v>ТАSК Resurs</c:v>
                </c:pt>
                <c:pt idx="6">
                  <c:v>UNIVER.UA/Volodymyr Velykyi: Fond Zbalansovanyi</c:v>
                </c:pt>
                <c:pt idx="7">
                  <c:v>ОТP Fond Aktsii</c:v>
                </c:pt>
                <c:pt idx="8">
                  <c:v>Sofiivskyi</c:v>
                </c:pt>
                <c:pt idx="9">
                  <c:v>ОТP - Кlasychnyi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ВЧА'!$E$58:$E$68</c:f>
              <c:numCache>
                <c:formatCode>#,##0.00</c:formatCode>
                <c:ptCount val="11"/>
                <c:pt idx="0">
                  <c:v>345.51563190396325</c:v>
                </c:pt>
                <c:pt idx="1">
                  <c:v>38.756858074628354</c:v>
                </c:pt>
                <c:pt idx="2">
                  <c:v>18.452045751599513</c:v>
                </c:pt>
                <c:pt idx="3">
                  <c:v>9.6660391004790434</c:v>
                </c:pt>
                <c:pt idx="4">
                  <c:v>0</c:v>
                </c:pt>
                <c:pt idx="5">
                  <c:v>0</c:v>
                </c:pt>
                <c:pt idx="6">
                  <c:v>-20.150041444444373</c:v>
                </c:pt>
                <c:pt idx="7">
                  <c:v>-32.838396621404719</c:v>
                </c:pt>
                <c:pt idx="8">
                  <c:v>-97.05267585961019</c:v>
                </c:pt>
                <c:pt idx="9">
                  <c:v>-388.62547819862391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2000256"/>
        <c:axId val="72001792"/>
      </c:barChart>
      <c:lineChart>
        <c:grouping val="standard"/>
        <c:ser>
          <c:idx val="2"/>
          <c:order val="2"/>
          <c:tx>
            <c:strRef>
              <c:f>'В_динаміка ВЧА'!$D$57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13743330248387E-2"/>
                  <c:y val="-7.093227958570519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403724895386987E-2"/>
                  <c:y val="-5.92600045195208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58555720647925E-2"/>
                  <c:y val="5.193918078686596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53989505419399E-2"/>
                  <c:y val="4.946287875437210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58414093667223E-2"/>
                  <c:y val="4.319172024303546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83625771485892E-2"/>
                  <c:y val="0.116212917860382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64616533148538E-2"/>
                  <c:y val="9.948920099552371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66315011579285E-2"/>
                  <c:y val="0.10931292189229989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26598056473412E-2"/>
                  <c:y val="0.1035135539667791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63447274782139E-2"/>
                  <c:y val="5.612491970181391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19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904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'В_динаміка ВЧА'!$B$58:$B$67</c:f>
              <c:strCache>
                <c:ptCount val="10"/>
                <c:pt idx="0">
                  <c:v>VSI</c:v>
                </c:pt>
                <c:pt idx="1">
                  <c:v>KINTO- Кlasychnyi</c:v>
                </c:pt>
                <c:pt idx="2">
                  <c:v>KINTO-Kaznacheiskyi</c:v>
                </c:pt>
                <c:pt idx="3">
                  <c:v>UNIVER.UA/Myhailo Hrushevskyi: Fond Derzhavnykh Paperiv   </c:v>
                </c:pt>
                <c:pt idx="4">
                  <c:v>Altus – Depozyt</c:v>
                </c:pt>
                <c:pt idx="5">
                  <c:v>ТАSК Resurs</c:v>
                </c:pt>
                <c:pt idx="6">
                  <c:v>UNIVER.UA/Volodymyr Velykyi: Fond Zbalansovanyi</c:v>
                </c:pt>
                <c:pt idx="7">
                  <c:v>ОТP Fond Aktsii</c:v>
                </c:pt>
                <c:pt idx="8">
                  <c:v>Sofiivskyi</c:v>
                </c:pt>
                <c:pt idx="9">
                  <c:v>ОТP - Кlasychnyi</c:v>
                </c:pt>
              </c:strCache>
            </c:strRef>
          </c:cat>
          <c:val>
            <c:numRef>
              <c:f>'В_динаміка ВЧА'!$D$58:$D$67</c:f>
              <c:numCache>
                <c:formatCode>0.00%</c:formatCode>
                <c:ptCount val="10"/>
                <c:pt idx="0">
                  <c:v>0.22987973201349646</c:v>
                </c:pt>
                <c:pt idx="1">
                  <c:v>6.1967428390671273E-3</c:v>
                </c:pt>
                <c:pt idx="2">
                  <c:v>2.1582212768326677E-2</c:v>
                </c:pt>
                <c:pt idx="3">
                  <c:v>1.2968180260116239E-2</c:v>
                </c:pt>
                <c:pt idx="4">
                  <c:v>5.4389701317472472E-3</c:v>
                </c:pt>
                <c:pt idx="5">
                  <c:v>-1.9123221758454354E-2</c:v>
                </c:pt>
                <c:pt idx="6">
                  <c:v>8.4171153994934481E-3</c:v>
                </c:pt>
                <c:pt idx="7">
                  <c:v>1.4017729311264741E-2</c:v>
                </c:pt>
                <c:pt idx="8">
                  <c:v>-1.3298281538676883E-2</c:v>
                </c:pt>
                <c:pt idx="9">
                  <c:v>-6.3857222653851992E-2</c:v>
                </c:pt>
              </c:numCache>
            </c:numRef>
          </c:val>
        </c:ser>
        <c:dLbls>
          <c:showVal val="1"/>
        </c:dLbls>
        <c:marker val="1"/>
        <c:axId val="72024064"/>
        <c:axId val="72025600"/>
      </c:lineChart>
      <c:catAx>
        <c:axId val="7200025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01792"/>
        <c:crosses val="autoZero"/>
        <c:lblAlgn val="ctr"/>
        <c:lblOffset val="40"/>
        <c:tickLblSkip val="2"/>
        <c:tickMarkSkip val="1"/>
      </c:catAx>
      <c:valAx>
        <c:axId val="72001792"/>
        <c:scaling>
          <c:orientation val="minMax"/>
          <c:max val="450"/>
          <c:min val="-4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00256"/>
        <c:crosses val="autoZero"/>
        <c:crossBetween val="between"/>
      </c:valAx>
      <c:catAx>
        <c:axId val="72024064"/>
        <c:scaling>
          <c:orientation val="minMax"/>
        </c:scaling>
        <c:delete val="1"/>
        <c:axPos val="b"/>
        <c:tickLblPos val="none"/>
        <c:crossAx val="72025600"/>
        <c:crosses val="autoZero"/>
        <c:lblAlgn val="ctr"/>
        <c:lblOffset val="100"/>
      </c:catAx>
      <c:valAx>
        <c:axId val="7202560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2406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538978011457461E-2"/>
          <c:y val="0.75359418473492923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for the Month </a:t>
            </a:r>
            <a:endParaRPr lang="ru-RU" sz="1400"/>
          </a:p>
        </c:rich>
      </c:tx>
      <c:layout>
        <c:manualLayout>
          <c:xMode val="edge"/>
          <c:yMode val="edge"/>
          <c:x val="0.31354199475065614"/>
          <c:y val="6.423961710668518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750019073505729E-2"/>
          <c:y val="9.9571786530017553E-2"/>
          <c:w val="0.96354264683293311"/>
          <c:h val="0.8629554832601524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ТАSК Resurs</c:v>
                </c:pt>
                <c:pt idx="1">
                  <c:v>Bonum Optimum</c:v>
                </c:pt>
                <c:pt idx="2">
                  <c:v>Nadbannia</c:v>
                </c:pt>
                <c:pt idx="3">
                  <c:v>Sofiivskyi</c:v>
                </c:pt>
                <c:pt idx="4">
                  <c:v>VSI</c:v>
                </c:pt>
                <c:pt idx="5">
                  <c:v>KINTO- Кlasychnyi</c:v>
                </c:pt>
                <c:pt idx="6">
                  <c:v>Altus – Depozyt</c:v>
                </c:pt>
                <c:pt idx="7">
                  <c:v>Аltus-Zbalansovanyi</c:v>
                </c:pt>
                <c:pt idx="8">
                  <c:v>UNIVER.UA/Iaroslav Mudryi: Fond Aktsii</c:v>
                </c:pt>
                <c:pt idx="9">
                  <c:v>UNIVER.UA/Taras Shevchenko: Fond Zaoshchadzhen</c:v>
                </c:pt>
                <c:pt idx="10">
                  <c:v>UNIVER.UA/Myhailo Hrushevskyi: Fond Derzhavnykh Paperiv   </c:v>
                </c:pt>
                <c:pt idx="11">
                  <c:v>OTP-Кlasychnyi</c:v>
                </c:pt>
                <c:pt idx="12">
                  <c:v>KINTO-Kaznacheiskyi</c:v>
                </c:pt>
                <c:pt idx="13">
                  <c:v>ОТP Fond Aktsii</c:v>
                </c:pt>
                <c:pt idx="14">
                  <c:v>UNIVER.UA/Volodymyr Velykyi: Fond Zbalansovanyi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-1.9123221758477915E-2</c:v>
                </c:pt>
                <c:pt idx="1">
                  <c:v>-2.4466511820385728E-3</c:v>
                </c:pt>
                <c:pt idx="2">
                  <c:v>1.7681820322832387E-3</c:v>
                </c:pt>
                <c:pt idx="3">
                  <c:v>2.13184865788274E-3</c:v>
                </c:pt>
                <c:pt idx="4">
                  <c:v>2.2575138720029031E-3</c:v>
                </c:pt>
                <c:pt idx="5">
                  <c:v>4.9397696399269275E-3</c:v>
                </c:pt>
                <c:pt idx="6">
                  <c:v>5.4389701317123507E-3</c:v>
                </c:pt>
                <c:pt idx="7">
                  <c:v>5.6247612654358736E-3</c:v>
                </c:pt>
                <c:pt idx="8">
                  <c:v>6.4575839404035218E-3</c:v>
                </c:pt>
                <c:pt idx="9">
                  <c:v>1.0101047636179805E-2</c:v>
                </c:pt>
                <c:pt idx="10">
                  <c:v>1.1516243069102705E-2</c:v>
                </c:pt>
                <c:pt idx="11">
                  <c:v>1.2081632012283627E-2</c:v>
                </c:pt>
                <c:pt idx="12">
                  <c:v>1.4662313183584352E-2</c:v>
                </c:pt>
                <c:pt idx="13">
                  <c:v>1.6428656019971566E-2</c:v>
                </c:pt>
                <c:pt idx="14">
                  <c:v>1.9747644785983454E-2</c:v>
                </c:pt>
                <c:pt idx="15">
                  <c:v>6.1057528870824386E-3</c:v>
                </c:pt>
                <c:pt idx="16">
                  <c:v>4.3083392213969507E-3</c:v>
                </c:pt>
                <c:pt idx="17">
                  <c:v>2.6929409890051659E-2</c:v>
                </c:pt>
                <c:pt idx="18">
                  <c:v>1.1445550834767948E-2</c:v>
                </c:pt>
                <c:pt idx="19">
                  <c:v>1.1770253270545927E-2</c:v>
                </c:pt>
                <c:pt idx="20">
                  <c:v>1.1917808219178082E-2</c:v>
                </c:pt>
                <c:pt idx="21">
                  <c:v>1.529739767609728E-2</c:v>
                </c:pt>
              </c:numCache>
            </c:numRef>
          </c:val>
        </c:ser>
        <c:gapWidth val="60"/>
        <c:axId val="61264256"/>
        <c:axId val="61265792"/>
      </c:barChart>
      <c:catAx>
        <c:axId val="612642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265792"/>
        <c:crosses val="autoZero"/>
        <c:lblAlgn val="ctr"/>
        <c:lblOffset val="0"/>
        <c:tickLblSkip val="1"/>
        <c:tickMarkSkip val="1"/>
      </c:catAx>
      <c:valAx>
        <c:axId val="61265792"/>
        <c:scaling>
          <c:orientation val="minMax"/>
          <c:max val="3.0000000000000002E-2"/>
          <c:min val="-2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26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Dynamics of Interval CIIs' NAV for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000000000000001E-2"/>
          <c:y val="0.34133422222453702"/>
          <c:w val="0.94080000000000019"/>
          <c:h val="0.43733447222518818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4208658615509654E-3"/>
                  <c:y val="8.094721991665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20000000000005"/>
                  <c:y val="0.557334784726001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ВЧА'!$C$36:$C$38</c:f>
              <c:numCache>
                <c:formatCode>#,##0.00</c:formatCode>
                <c:ptCount val="3"/>
                <c:pt idx="0">
                  <c:v>13.327469999999856</c:v>
                </c:pt>
                <c:pt idx="1">
                  <c:v>9.5273999999999077</c:v>
                </c:pt>
                <c:pt idx="2">
                  <c:v>0.58450000000000002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397354463058966E-2"/>
                  <c:y val="-6.280140988655297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4597996401730669E-3"/>
                  <c:y val="-9.4679376639687513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3221608554436546E-3"/>
                  <c:y val="-1.161348821091350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60000000000025"/>
                  <c:y val="0.5466680902814853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3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9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24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29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2199552"/>
        <c:axId val="72234112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75738788658946E-3"/>
                  <c:y val="-5.402188828853311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63E-3"/>
                  <c:y val="-5.784154627613388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1489836418819254E-3"/>
                  <c:y val="-2.356499900335101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479999999999999"/>
                  <c:y val="0.5653348055593896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800000000000022"/>
                  <c:y val="0.6800017708379446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18"/>
                  <c:y val="0.429334451391800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18"/>
                  <c:y val="0.362667611113570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38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2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'І_динаміка ВЧА'!$D$36:$D$38</c:f>
              <c:numCache>
                <c:formatCode>0.00%</c:formatCode>
                <c:ptCount val="3"/>
                <c:pt idx="0">
                  <c:v>1.2842218922958117E-2</c:v>
                </c:pt>
                <c:pt idx="1">
                  <c:v>6.3175052245205291E-3</c:v>
                </c:pt>
                <c:pt idx="2">
                  <c:v>1.7806152264749121E-3</c:v>
                </c:pt>
              </c:numCache>
            </c:numRef>
          </c:val>
        </c:ser>
        <c:dLbls>
          <c:showVal val="1"/>
        </c:dLbls>
        <c:marker val="1"/>
        <c:axId val="72235648"/>
        <c:axId val="72241536"/>
      </c:lineChart>
      <c:catAx>
        <c:axId val="721995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4112"/>
        <c:crosses val="autoZero"/>
        <c:lblAlgn val="ctr"/>
        <c:lblOffset val="100"/>
        <c:tickLblSkip val="1"/>
        <c:tickMarkSkip val="1"/>
      </c:catAx>
      <c:valAx>
        <c:axId val="72234112"/>
        <c:scaling>
          <c:orientation val="minMax"/>
          <c:max val="15"/>
          <c:min val="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99552"/>
        <c:crosses val="autoZero"/>
        <c:crossBetween val="between"/>
      </c:valAx>
      <c:catAx>
        <c:axId val="72235648"/>
        <c:scaling>
          <c:orientation val="minMax"/>
        </c:scaling>
        <c:delete val="1"/>
        <c:axPos val="b"/>
        <c:tickLblPos val="none"/>
        <c:crossAx val="72241536"/>
        <c:crosses val="autoZero"/>
        <c:lblAlgn val="ctr"/>
        <c:lblOffset val="100"/>
      </c:catAx>
      <c:valAx>
        <c:axId val="7224153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56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68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for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38069733668"/>
          <c:y val="6.031363088057900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4"/>
          <c:w val="0.9289344706408984"/>
          <c:h val="0.834741143049998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ТАСК Український Капітал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1.7806152264732145E-3</c:v>
                </c:pt>
                <c:pt idx="1">
                  <c:v>6.3175052244672791E-3</c:v>
                </c:pt>
                <c:pt idx="2">
                  <c:v>1.2842218922989979E-2</c:v>
                </c:pt>
                <c:pt idx="3">
                  <c:v>6.9801131246434904E-3</c:v>
                </c:pt>
                <c:pt idx="4">
                  <c:v>4.3083392213969507E-3</c:v>
                </c:pt>
                <c:pt idx="5">
                  <c:v>2.6929409890051659E-2</c:v>
                </c:pt>
                <c:pt idx="6">
                  <c:v>1.1445550834767948E-2</c:v>
                </c:pt>
                <c:pt idx="7">
                  <c:v>1.1770253270545927E-2</c:v>
                </c:pt>
                <c:pt idx="8">
                  <c:v>1.1917808219178082E-2</c:v>
                </c:pt>
                <c:pt idx="9">
                  <c:v>1.529739767609728E-2</c:v>
                </c:pt>
              </c:numCache>
            </c:numRef>
          </c:val>
        </c:ser>
        <c:gapWidth val="60"/>
        <c:axId val="61320192"/>
        <c:axId val="72270592"/>
      </c:barChart>
      <c:catAx>
        <c:axId val="613201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270592"/>
        <c:crosses val="autoZero"/>
        <c:lblAlgn val="ctr"/>
        <c:lblOffset val="100"/>
        <c:tickLblSkip val="1"/>
        <c:tickMarkSkip val="1"/>
      </c:catAx>
      <c:valAx>
        <c:axId val="72270592"/>
        <c:scaling>
          <c:orientation val="minMax"/>
          <c:max val="3.0000000000000002E-2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32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u="none" strike="noStrike" baseline="0"/>
              <a:t>Dynamics of Closed-End CIIs’ NAV for the Month</a:t>
            </a:r>
            <a:endParaRPr lang="ru-RU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12E-2"/>
          <c:y val="0.32840236686390556"/>
          <c:w val="0.93243243243243268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3962389034629908E-3"/>
                  <c:y val="2.853622489982195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28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95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409.3609100000001</c:v>
                </c:pt>
                <c:pt idx="1">
                  <c:v>8.6040600000000556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7877888"/>
        <c:axId val="67891968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581879460182076E-3"/>
                  <c:y val="-5.564065615175298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522024760424731E-3"/>
                  <c:y val="2.954669136727969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3.2080212308090904E-2</c:v>
                </c:pt>
                <c:pt idx="1">
                  <c:v>7.5533653517280905E-3</c:v>
                </c:pt>
              </c:numCache>
            </c:numRef>
          </c:val>
        </c:ser>
        <c:dLbls>
          <c:showVal val="1"/>
        </c:dLbls>
        <c:marker val="1"/>
        <c:axId val="67893504"/>
        <c:axId val="68157440"/>
      </c:lineChart>
      <c:catAx>
        <c:axId val="678778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1968"/>
        <c:crosses val="autoZero"/>
        <c:lblAlgn val="ctr"/>
        <c:lblOffset val="100"/>
        <c:tickLblSkip val="1"/>
        <c:tickMarkSkip val="1"/>
      </c:catAx>
      <c:valAx>
        <c:axId val="6789196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77888"/>
        <c:crosses val="autoZero"/>
        <c:crossBetween val="between"/>
      </c:valAx>
      <c:catAx>
        <c:axId val="67893504"/>
        <c:scaling>
          <c:orientation val="minMax"/>
        </c:scaling>
        <c:delete val="1"/>
        <c:axPos val="b"/>
        <c:tickLblPos val="none"/>
        <c:crossAx val="68157440"/>
        <c:crosses val="autoZero"/>
        <c:lblAlgn val="ctr"/>
        <c:lblOffset val="100"/>
      </c:catAx>
      <c:valAx>
        <c:axId val="68157440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350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065433854907539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for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71361502347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980019980019983E-2"/>
          <c:y val="0.17840402851750256"/>
          <c:w val="0.96303696303696285"/>
          <c:h val="0.7668243331015461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7.5533653516994814E-3</c:v>
                </c:pt>
                <c:pt idx="1">
                  <c:v>3.2080212308113198E-2</c:v>
                </c:pt>
                <c:pt idx="2">
                  <c:v>1.981678882990634E-2</c:v>
                </c:pt>
                <c:pt idx="3">
                  <c:v>4.3083392213969507E-3</c:v>
                </c:pt>
                <c:pt idx="4">
                  <c:v>2.6929409890051659E-2</c:v>
                </c:pt>
                <c:pt idx="5">
                  <c:v>1.1445550834767948E-2</c:v>
                </c:pt>
                <c:pt idx="6">
                  <c:v>1.1770253270545927E-2</c:v>
                </c:pt>
                <c:pt idx="7">
                  <c:v>1.1917808219178082E-2</c:v>
                </c:pt>
                <c:pt idx="8">
                  <c:v>1.529739767609728E-2</c:v>
                </c:pt>
              </c:numCache>
            </c:numRef>
          </c:val>
        </c:ser>
        <c:gapWidth val="60"/>
        <c:axId val="72073216"/>
        <c:axId val="72074752"/>
      </c:barChart>
      <c:catAx>
        <c:axId val="720732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074752"/>
        <c:crosses val="autoZero"/>
        <c:lblAlgn val="ctr"/>
        <c:lblOffset val="100"/>
        <c:tickLblSkip val="1"/>
        <c:tickMarkSkip val="1"/>
      </c:catAx>
      <c:valAx>
        <c:axId val="72074752"/>
        <c:scaling>
          <c:orientation val="minMax"/>
          <c:max val="3.500000000000001E-2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07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20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205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33</xdr:row>
      <xdr:rowOff>123825</xdr:rowOff>
    </xdr:from>
    <xdr:to>
      <xdr:col>4</xdr:col>
      <xdr:colOff>514350</xdr:colOff>
      <xdr:row>57</xdr:row>
      <xdr:rowOff>123825</xdr:rowOff>
    </xdr:to>
    <xdr:graphicFrame macro="">
      <xdr:nvGraphicFramePr>
        <xdr:cNvPr id="5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26</xdr:row>
      <xdr:rowOff>85725</xdr:rowOff>
    </xdr:from>
    <xdr:to>
      <xdr:col>7</xdr:col>
      <xdr:colOff>333375</xdr:colOff>
      <xdr:row>51</xdr:row>
      <xdr:rowOff>123825</xdr:rowOff>
    </xdr:to>
    <xdr:graphicFrame macro="">
      <xdr:nvGraphicFramePr>
        <xdr:cNvPr id="7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52</xdr:row>
      <xdr:rowOff>104775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9525</xdr:colOff>
      <xdr:row>32</xdr:row>
      <xdr:rowOff>152400</xdr:rowOff>
    </xdr:to>
    <xdr:graphicFrame macro="">
      <xdr:nvGraphicFramePr>
        <xdr:cNvPr id="1126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536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tabSelected="1" zoomScale="85" workbookViewId="0">
      <selection activeCell="A3" sqref="A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7" t="s">
        <v>14</v>
      </c>
      <c r="B1" s="67"/>
      <c r="C1" s="67"/>
      <c r="D1" s="68"/>
      <c r="E1" s="68"/>
      <c r="F1" s="68"/>
    </row>
    <row r="2" spans="1:14" ht="30.75" thickBot="1">
      <c r="A2" s="161" t="s">
        <v>15</v>
      </c>
      <c r="B2" s="161" t="s">
        <v>16</v>
      </c>
      <c r="C2" s="161" t="s">
        <v>17</v>
      </c>
      <c r="D2" s="161" t="s">
        <v>18</v>
      </c>
      <c r="E2" s="161" t="s">
        <v>19</v>
      </c>
      <c r="F2" s="161" t="s">
        <v>20</v>
      </c>
      <c r="G2" s="2"/>
      <c r="I2" s="1"/>
    </row>
    <row r="3" spans="1:14" ht="14.25">
      <c r="A3" s="81" t="s">
        <v>21</v>
      </c>
      <c r="B3" s="82">
        <v>5.0594296981082865E-2</v>
      </c>
      <c r="C3" s="82">
        <v>5.0167405664645726E-2</v>
      </c>
      <c r="D3" s="82">
        <v>1.1730575090262482E-2</v>
      </c>
      <c r="E3" s="82">
        <v>-2.6127447457018116E-2</v>
      </c>
      <c r="F3" s="82">
        <v>5.6336087418144887E-2</v>
      </c>
      <c r="G3" s="55"/>
      <c r="H3" s="55"/>
      <c r="I3" s="2"/>
      <c r="J3" s="2"/>
      <c r="K3" s="2"/>
      <c r="L3" s="2"/>
    </row>
    <row r="4" spans="1:14" ht="14.25">
      <c r="A4" s="81" t="s">
        <v>22</v>
      </c>
      <c r="B4" s="82">
        <v>2.6929409890051659E-2</v>
      </c>
      <c r="C4" s="82">
        <v>4.3083392213969507E-3</v>
      </c>
      <c r="D4" s="82">
        <v>6.1057528870824386E-3</v>
      </c>
      <c r="E4" s="82">
        <v>6.9801131246434904E-3</v>
      </c>
      <c r="F4" s="82">
        <v>1.981678882990634E-2</v>
      </c>
      <c r="G4" s="55"/>
      <c r="H4" s="55"/>
      <c r="I4" s="2"/>
      <c r="J4" s="2"/>
      <c r="K4" s="2"/>
      <c r="L4" s="2"/>
    </row>
    <row r="5" spans="1:14" ht="15" thickBot="1">
      <c r="A5" s="71" t="s">
        <v>23</v>
      </c>
      <c r="B5" s="73">
        <v>0.84098266996762505</v>
      </c>
      <c r="C5" s="73">
        <v>0.28265494776382205</v>
      </c>
      <c r="D5" s="73">
        <v>9.3837251734249075E-2</v>
      </c>
      <c r="E5" s="73">
        <v>1.9171327827676055E-2</v>
      </c>
      <c r="F5" s="73">
        <v>0.27629539503040434</v>
      </c>
      <c r="G5" s="55"/>
      <c r="H5" s="55"/>
      <c r="I5" s="2"/>
      <c r="J5" s="2"/>
      <c r="K5" s="2"/>
      <c r="L5" s="2"/>
    </row>
    <row r="6" spans="1:14" ht="14.25">
      <c r="A6" s="65"/>
      <c r="B6" s="64"/>
      <c r="C6" s="64"/>
      <c r="D6" s="66"/>
      <c r="E6" s="66"/>
      <c r="F6" s="66"/>
      <c r="G6" s="10"/>
      <c r="J6" s="2"/>
      <c r="K6" s="2"/>
      <c r="L6" s="2"/>
      <c r="M6" s="2"/>
      <c r="N6" s="2"/>
    </row>
    <row r="7" spans="1:14" ht="14.25">
      <c r="A7" s="65"/>
      <c r="B7" s="66"/>
      <c r="C7" s="66"/>
      <c r="D7" s="66"/>
      <c r="E7" s="66"/>
      <c r="F7" s="66"/>
      <c r="J7" s="4"/>
      <c r="K7" s="4"/>
      <c r="L7" s="4"/>
      <c r="M7" s="4"/>
      <c r="N7" s="4"/>
    </row>
    <row r="8" spans="1:14" ht="14.25">
      <c r="A8" s="65"/>
      <c r="B8" s="66"/>
      <c r="C8" s="66"/>
      <c r="D8" s="66"/>
      <c r="E8" s="66"/>
      <c r="F8" s="66"/>
    </row>
    <row r="9" spans="1:14" ht="14.25">
      <c r="A9" s="65"/>
      <c r="B9" s="66"/>
      <c r="C9" s="66"/>
      <c r="D9" s="66"/>
      <c r="E9" s="66"/>
      <c r="F9" s="66"/>
    </row>
    <row r="10" spans="1:14" ht="14.25">
      <c r="A10" s="65"/>
      <c r="B10" s="66"/>
      <c r="C10" s="66"/>
      <c r="D10" s="66"/>
      <c r="E10" s="66"/>
      <c r="F10" s="66"/>
      <c r="N10" s="10"/>
    </row>
    <row r="11" spans="1:14" ht="14.25">
      <c r="A11" s="65"/>
      <c r="B11" s="66"/>
      <c r="C11" s="66"/>
      <c r="D11" s="66"/>
      <c r="E11" s="66"/>
      <c r="F11" s="66"/>
    </row>
    <row r="12" spans="1:14" ht="14.25">
      <c r="A12" s="65"/>
      <c r="B12" s="66"/>
      <c r="C12" s="66"/>
      <c r="D12" s="66"/>
      <c r="E12" s="66"/>
      <c r="F12" s="66"/>
    </row>
    <row r="13" spans="1:14" ht="14.25">
      <c r="A13" s="65"/>
      <c r="B13" s="66"/>
      <c r="C13" s="66"/>
      <c r="D13" s="66"/>
      <c r="E13" s="66"/>
      <c r="F13" s="66"/>
    </row>
    <row r="14" spans="1:14" ht="14.25">
      <c r="A14" s="65"/>
      <c r="B14" s="66"/>
      <c r="C14" s="66"/>
      <c r="D14" s="66"/>
      <c r="E14" s="66"/>
      <c r="F14" s="66"/>
    </row>
    <row r="15" spans="1:14" ht="14.25">
      <c r="A15" s="65"/>
      <c r="B15" s="66"/>
      <c r="C15" s="66"/>
      <c r="D15" s="66"/>
      <c r="E15" s="66"/>
      <c r="F15" s="66"/>
    </row>
    <row r="16" spans="1:14" ht="14.25">
      <c r="A16" s="65"/>
      <c r="B16" s="66"/>
      <c r="C16" s="66"/>
      <c r="D16" s="66"/>
      <c r="E16" s="66"/>
      <c r="F16" s="66"/>
    </row>
    <row r="17" spans="1:6" ht="14.25">
      <c r="A17" s="65"/>
      <c r="B17" s="66"/>
      <c r="C17" s="66"/>
      <c r="D17" s="66"/>
      <c r="E17" s="66"/>
      <c r="F17" s="66"/>
    </row>
    <row r="18" spans="1:6" ht="14.25">
      <c r="A18" s="65"/>
      <c r="B18" s="66"/>
      <c r="C18" s="66"/>
      <c r="D18" s="66"/>
      <c r="E18" s="66"/>
      <c r="F18" s="66"/>
    </row>
    <row r="19" spans="1:6" ht="14.25">
      <c r="A19" s="65"/>
      <c r="B19" s="66"/>
      <c r="C19" s="66"/>
      <c r="D19" s="66"/>
      <c r="E19" s="66"/>
      <c r="F19" s="66"/>
    </row>
    <row r="20" spans="1:6" ht="14.25">
      <c r="A20" s="65"/>
      <c r="B20" s="66"/>
      <c r="C20" s="66"/>
      <c r="D20" s="66"/>
      <c r="E20" s="66"/>
      <c r="F20" s="66"/>
    </row>
    <row r="21" spans="1:6" ht="15" thickBot="1">
      <c r="A21" s="65"/>
      <c r="B21" s="66"/>
      <c r="C21" s="66"/>
      <c r="D21" s="66"/>
      <c r="E21" s="66"/>
      <c r="F21" s="66"/>
    </row>
    <row r="22" spans="1:6" ht="15.75" thickBot="1">
      <c r="A22" s="161" t="s">
        <v>24</v>
      </c>
      <c r="B22" s="163" t="s">
        <v>25</v>
      </c>
      <c r="C22" s="164" t="s">
        <v>26</v>
      </c>
      <c r="D22" s="70"/>
      <c r="E22" s="66"/>
      <c r="F22" s="66"/>
    </row>
    <row r="23" spans="1:6" ht="14.25">
      <c r="A23" s="25" t="s">
        <v>27</v>
      </c>
      <c r="B23" s="26">
        <v>-2.074325556599943E-2</v>
      </c>
      <c r="C23" s="61">
        <v>-9.2033190379004703E-2</v>
      </c>
      <c r="D23" s="70"/>
      <c r="E23" s="66"/>
      <c r="F23" s="66"/>
    </row>
    <row r="24" spans="1:6" ht="14.25">
      <c r="A24" s="25" t="s">
        <v>28</v>
      </c>
      <c r="B24" s="26">
        <v>-1.757554815605944E-2</v>
      </c>
      <c r="C24" s="61">
        <v>-5.8096285030192707E-2</v>
      </c>
      <c r="D24" s="70"/>
      <c r="E24" s="66"/>
      <c r="F24" s="66"/>
    </row>
    <row r="25" spans="1:6" ht="14.25">
      <c r="A25" s="51" t="s">
        <v>29</v>
      </c>
      <c r="B25" s="26">
        <v>-1.662108178983901E-2</v>
      </c>
      <c r="C25" s="61">
        <v>-0.12853741085833015</v>
      </c>
      <c r="D25" s="70"/>
      <c r="E25" s="66"/>
      <c r="F25" s="66"/>
    </row>
    <row r="26" spans="1:6" ht="28.5">
      <c r="A26" s="25" t="s">
        <v>30</v>
      </c>
      <c r="B26" s="26">
        <v>-5.6055448405167851E-3</v>
      </c>
      <c r="C26" s="61">
        <v>-0.2174008488218937</v>
      </c>
      <c r="D26" s="70"/>
      <c r="E26" s="66"/>
      <c r="F26" s="66"/>
    </row>
    <row r="27" spans="1:6" ht="14.25">
      <c r="A27" s="25" t="s">
        <v>31</v>
      </c>
      <c r="B27" s="26">
        <v>-6.215537066789345E-5</v>
      </c>
      <c r="C27" s="61">
        <v>-2.4505600166315866E-2</v>
      </c>
      <c r="D27" s="70"/>
      <c r="E27" s="66"/>
      <c r="F27" s="66"/>
    </row>
    <row r="28" spans="1:6" ht="14.25">
      <c r="A28" s="25" t="s">
        <v>17</v>
      </c>
      <c r="B28" s="26">
        <v>4.3083392213969507E-3</v>
      </c>
      <c r="C28" s="61">
        <v>0.28265494776382205</v>
      </c>
      <c r="D28" s="70"/>
      <c r="E28" s="66"/>
      <c r="F28" s="66"/>
    </row>
    <row r="29" spans="1:6" ht="14.25">
      <c r="A29" s="25" t="s">
        <v>32</v>
      </c>
      <c r="B29" s="26">
        <v>1.6830070043669876E-2</v>
      </c>
      <c r="C29" s="61">
        <v>3.314182243614483E-2</v>
      </c>
      <c r="D29" s="70"/>
      <c r="E29" s="66"/>
      <c r="F29" s="66"/>
    </row>
    <row r="30" spans="1:6" ht="14.25">
      <c r="A30" s="25" t="s">
        <v>33</v>
      </c>
      <c r="B30" s="26">
        <v>1.6912411644444125E-2</v>
      </c>
      <c r="C30" s="61">
        <v>0.13402599372434532</v>
      </c>
      <c r="D30" s="70"/>
      <c r="E30" s="66"/>
      <c r="F30" s="66"/>
    </row>
    <row r="31" spans="1:6" ht="14.25">
      <c r="A31" s="25" t="s">
        <v>34</v>
      </c>
      <c r="B31" s="26">
        <v>1.785938179914015E-2</v>
      </c>
      <c r="C31" s="61">
        <v>3.2375701766525378E-2</v>
      </c>
      <c r="D31" s="70"/>
      <c r="E31" s="66"/>
      <c r="F31" s="66"/>
    </row>
    <row r="32" spans="1:6" ht="14.25">
      <c r="A32" s="25" t="s">
        <v>35</v>
      </c>
      <c r="B32" s="26">
        <v>1.9643748351996448E-2</v>
      </c>
      <c r="C32" s="61">
        <v>-1.8180588220307103E-2</v>
      </c>
      <c r="D32" s="70"/>
      <c r="E32" s="66"/>
      <c r="F32" s="66"/>
    </row>
    <row r="33" spans="1:6" ht="14.25">
      <c r="A33" s="25" t="s">
        <v>16</v>
      </c>
      <c r="B33" s="26">
        <v>2.6929409890051659E-2</v>
      </c>
      <c r="C33" s="61">
        <v>0.84098266996762505</v>
      </c>
      <c r="D33" s="70"/>
      <c r="E33" s="66"/>
      <c r="F33" s="66"/>
    </row>
    <row r="34" spans="1:6" ht="14.25">
      <c r="A34" s="25" t="s">
        <v>36</v>
      </c>
      <c r="B34" s="26">
        <v>6.1136311684859557E-2</v>
      </c>
      <c r="C34" s="61">
        <v>-0.11405404231069405</v>
      </c>
      <c r="D34" s="70"/>
      <c r="E34" s="66"/>
      <c r="F34" s="66"/>
    </row>
    <row r="35" spans="1:6" ht="15" thickBot="1">
      <c r="A35" s="71" t="s">
        <v>37</v>
      </c>
      <c r="B35" s="72">
        <v>6.4687621986356136E-2</v>
      </c>
      <c r="C35" s="73">
        <v>-6.9124536305313233E-2</v>
      </c>
      <c r="D35" s="70"/>
      <c r="E35" s="66"/>
      <c r="F35" s="66"/>
    </row>
    <row r="36" spans="1:6" ht="14.25">
      <c r="A36" s="65"/>
      <c r="B36" s="66"/>
      <c r="C36" s="66"/>
      <c r="D36" s="70"/>
      <c r="E36" s="66"/>
      <c r="F36" s="66"/>
    </row>
    <row r="37" spans="1:6" ht="14.25">
      <c r="A37" s="65"/>
      <c r="B37" s="66"/>
      <c r="C37" s="66"/>
      <c r="D37" s="70"/>
      <c r="E37" s="66"/>
      <c r="F37" s="66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22" sqref="J22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86" t="s">
        <v>142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60.75" thickBot="1">
      <c r="A2" s="161" t="s">
        <v>68</v>
      </c>
      <c r="B2" s="184" t="s">
        <v>78</v>
      </c>
      <c r="C2" s="15" t="s">
        <v>121</v>
      </c>
      <c r="D2" s="42" t="s">
        <v>122</v>
      </c>
      <c r="E2" s="42" t="s">
        <v>70</v>
      </c>
      <c r="F2" s="42" t="s">
        <v>143</v>
      </c>
      <c r="G2" s="42" t="s">
        <v>144</v>
      </c>
      <c r="H2" s="42" t="s">
        <v>145</v>
      </c>
      <c r="I2" s="17" t="s">
        <v>74</v>
      </c>
      <c r="J2" s="18" t="s">
        <v>75</v>
      </c>
    </row>
    <row r="3" spans="1:11" ht="45.75" customHeight="1">
      <c r="A3" s="21">
        <v>1</v>
      </c>
      <c r="B3" s="165" t="s">
        <v>146</v>
      </c>
      <c r="C3" s="182" t="s">
        <v>126</v>
      </c>
      <c r="D3" s="183" t="s">
        <v>148</v>
      </c>
      <c r="E3" s="78">
        <v>13169903.33</v>
      </c>
      <c r="F3" s="79">
        <v>184391</v>
      </c>
      <c r="G3" s="78">
        <v>71.423786030771566</v>
      </c>
      <c r="H3" s="49">
        <v>100</v>
      </c>
      <c r="I3" s="165" t="s">
        <v>58</v>
      </c>
      <c r="J3" s="80" t="s">
        <v>7</v>
      </c>
      <c r="K3" s="45"/>
    </row>
    <row r="4" spans="1:11" ht="28.5">
      <c r="A4" s="21">
        <v>2</v>
      </c>
      <c r="B4" s="165" t="s">
        <v>147</v>
      </c>
      <c r="C4" s="182" t="s">
        <v>126</v>
      </c>
      <c r="D4" s="183" t="s">
        <v>148</v>
      </c>
      <c r="E4" s="78">
        <v>1147706.9101</v>
      </c>
      <c r="F4" s="79">
        <v>648</v>
      </c>
      <c r="G4" s="78">
        <v>1771.1526390432098</v>
      </c>
      <c r="H4" s="49">
        <v>5000</v>
      </c>
      <c r="I4" s="165" t="s">
        <v>130</v>
      </c>
      <c r="J4" s="80" t="s">
        <v>0</v>
      </c>
      <c r="K4" s="46"/>
    </row>
    <row r="5" spans="1:11" ht="15.75" customHeight="1" thickBot="1">
      <c r="A5" s="187" t="s">
        <v>55</v>
      </c>
      <c r="B5" s="188"/>
      <c r="C5" s="102" t="s">
        <v>4</v>
      </c>
      <c r="D5" s="102" t="s">
        <v>4</v>
      </c>
      <c r="E5" s="92">
        <f>SUM(E3:E4)</f>
        <v>14317610.2401</v>
      </c>
      <c r="F5" s="93">
        <f>SUM(F3:F4)</f>
        <v>185039</v>
      </c>
      <c r="G5" s="102" t="s">
        <v>4</v>
      </c>
      <c r="H5" s="102" t="s">
        <v>4</v>
      </c>
      <c r="I5" s="102" t="s">
        <v>4</v>
      </c>
      <c r="J5" s="102" t="s">
        <v>4</v>
      </c>
    </row>
    <row r="6" spans="1:11" ht="15" thickBot="1">
      <c r="A6" s="206"/>
      <c r="B6" s="206"/>
      <c r="C6" s="206"/>
      <c r="D6" s="206"/>
      <c r="E6" s="206"/>
      <c r="F6" s="206"/>
      <c r="G6" s="206"/>
      <c r="H6" s="206"/>
      <c r="I6" s="155"/>
      <c r="J6" s="155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K40" sqref="K40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7" customFormat="1" ht="16.5" thickBot="1">
      <c r="A1" s="204" t="s">
        <v>149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s="22" customFormat="1" ht="15.75" customHeight="1" thickBot="1">
      <c r="A2" s="193" t="s">
        <v>68</v>
      </c>
      <c r="B2" s="95"/>
      <c r="C2" s="96"/>
      <c r="D2" s="97"/>
      <c r="E2" s="195" t="s">
        <v>77</v>
      </c>
      <c r="F2" s="195"/>
      <c r="G2" s="195"/>
      <c r="H2" s="195"/>
      <c r="I2" s="195"/>
      <c r="J2" s="195"/>
      <c r="K2" s="195"/>
    </row>
    <row r="3" spans="1:11" s="22" customFormat="1" ht="64.5" thickBot="1">
      <c r="A3" s="194"/>
      <c r="B3" s="169" t="s">
        <v>78</v>
      </c>
      <c r="C3" s="170" t="s">
        <v>79</v>
      </c>
      <c r="D3" s="170" t="s">
        <v>134</v>
      </c>
      <c r="E3" s="17" t="s">
        <v>81</v>
      </c>
      <c r="F3" s="17" t="s">
        <v>82</v>
      </c>
      <c r="G3" s="17" t="s">
        <v>83</v>
      </c>
      <c r="H3" s="17" t="s">
        <v>84</v>
      </c>
      <c r="I3" s="17" t="s">
        <v>85</v>
      </c>
      <c r="J3" s="18" t="s">
        <v>86</v>
      </c>
      <c r="K3" s="171" t="s">
        <v>87</v>
      </c>
    </row>
    <row r="4" spans="1:11" s="22" customFormat="1" collapsed="1">
      <c r="A4" s="21">
        <v>1</v>
      </c>
      <c r="B4" s="165" t="s">
        <v>147</v>
      </c>
      <c r="C4" s="98">
        <v>38945</v>
      </c>
      <c r="D4" s="98">
        <v>39016</v>
      </c>
      <c r="E4" s="94">
        <v>7.5533653516994814E-3</v>
      </c>
      <c r="F4" s="94">
        <v>6.4730275622582933E-2</v>
      </c>
      <c r="G4" s="94">
        <v>9.9176034745145358E-2</v>
      </c>
      <c r="H4" s="94">
        <v>0.18162337661536143</v>
      </c>
      <c r="I4" s="94">
        <v>0.16414395912432544</v>
      </c>
      <c r="J4" s="99">
        <v>-0.64576947219136471</v>
      </c>
      <c r="K4" s="110">
        <v>-8.216724008612275E-2</v>
      </c>
    </row>
    <row r="5" spans="1:11" s="22" customFormat="1" collapsed="1">
      <c r="A5" s="21">
        <v>2</v>
      </c>
      <c r="B5" s="136" t="s">
        <v>146</v>
      </c>
      <c r="C5" s="98">
        <v>40555</v>
      </c>
      <c r="D5" s="98">
        <v>40626</v>
      </c>
      <c r="E5" s="94">
        <v>3.2080212308113198E-2</v>
      </c>
      <c r="F5" s="94">
        <v>8.9798168033688341E-2</v>
      </c>
      <c r="G5" s="94">
        <v>0.15397057531682057</v>
      </c>
      <c r="H5" s="94">
        <v>0.47989439879126738</v>
      </c>
      <c r="I5" s="94">
        <v>0.38844683093648325</v>
      </c>
      <c r="J5" s="99">
        <v>-0.2857621396923028</v>
      </c>
      <c r="K5" s="111">
        <v>-4.2802281504930817E-2</v>
      </c>
    </row>
    <row r="6" spans="1:11" s="22" customFormat="1" ht="15.75" collapsed="1" thickBot="1">
      <c r="A6" s="156"/>
      <c r="B6" s="140" t="s">
        <v>94</v>
      </c>
      <c r="C6" s="157" t="s">
        <v>4</v>
      </c>
      <c r="D6" s="157" t="s">
        <v>4</v>
      </c>
      <c r="E6" s="158">
        <f>AVERAGE(E4:E5)</f>
        <v>1.981678882990634E-2</v>
      </c>
      <c r="F6" s="158">
        <f>AVERAGE(F4:F5)</f>
        <v>7.7264221828135637E-2</v>
      </c>
      <c r="G6" s="158">
        <f>AVERAGE(G4:G5)</f>
        <v>0.12657330503098296</v>
      </c>
      <c r="H6" s="158">
        <f>AVERAGE(H4:H5)</f>
        <v>0.33075888770331441</v>
      </c>
      <c r="I6" s="158">
        <f>AVERAGE(I4:I5)</f>
        <v>0.27629539503040434</v>
      </c>
      <c r="J6" s="157" t="s">
        <v>4</v>
      </c>
      <c r="K6" s="157" t="s">
        <v>4</v>
      </c>
    </row>
    <row r="7" spans="1:11" s="22" customFormat="1" hidden="1">
      <c r="A7" s="209" t="s">
        <v>9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</row>
    <row r="8" spans="1:11" s="22" customFormat="1" ht="15" hidden="1" thickBot="1">
      <c r="A8" s="208" t="s">
        <v>10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</row>
    <row r="9" spans="1:11" s="22" customFormat="1" ht="15.75" hidden="1" customHeight="1">
      <c r="C9" s="60"/>
      <c r="D9" s="60"/>
    </row>
    <row r="10" spans="1:11" ht="15" thickBot="1">
      <c r="A10" s="207"/>
      <c r="B10" s="207"/>
      <c r="C10" s="207"/>
      <c r="D10" s="207"/>
      <c r="E10" s="207"/>
      <c r="F10" s="207"/>
      <c r="G10" s="207"/>
      <c r="H10" s="207"/>
      <c r="I10" s="159"/>
      <c r="J10" s="159"/>
      <c r="K10" s="159"/>
    </row>
    <row r="11" spans="1:11">
      <c r="B11" s="27"/>
      <c r="C11" s="100"/>
      <c r="E11" s="100"/>
    </row>
    <row r="12" spans="1:11">
      <c r="E12" s="100"/>
      <c r="F12" s="100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I41" sqref="I41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8" customWidth="1"/>
    <col min="5" max="7" width="24.7109375" style="20" customWidth="1"/>
    <col min="8" max="16384" width="9.140625" style="20"/>
  </cols>
  <sheetData>
    <row r="1" spans="1:8" s="27" customFormat="1" ht="16.5" thickBot="1">
      <c r="A1" s="198" t="s">
        <v>150</v>
      </c>
      <c r="B1" s="198"/>
      <c r="C1" s="198"/>
      <c r="D1" s="198"/>
      <c r="E1" s="198"/>
      <c r="F1" s="198"/>
      <c r="G1" s="198"/>
    </row>
    <row r="2" spans="1:8" s="27" customFormat="1" ht="15.75" customHeight="1" thickBot="1">
      <c r="A2" s="211" t="s">
        <v>68</v>
      </c>
      <c r="B2" s="84"/>
      <c r="C2" s="199" t="s">
        <v>97</v>
      </c>
      <c r="D2" s="200"/>
      <c r="E2" s="210" t="s">
        <v>151</v>
      </c>
      <c r="F2" s="210"/>
      <c r="G2" s="85"/>
    </row>
    <row r="3" spans="1:8" s="27" customFormat="1" ht="45.75" thickBot="1">
      <c r="A3" s="194"/>
      <c r="B3" s="185" t="s">
        <v>78</v>
      </c>
      <c r="C3" s="33" t="s">
        <v>99</v>
      </c>
      <c r="D3" s="33" t="s">
        <v>100</v>
      </c>
      <c r="E3" s="33" t="s">
        <v>101</v>
      </c>
      <c r="F3" s="33" t="s">
        <v>100</v>
      </c>
      <c r="G3" s="18" t="s">
        <v>152</v>
      </c>
    </row>
    <row r="4" spans="1:8" s="27" customFormat="1">
      <c r="A4" s="21">
        <v>1</v>
      </c>
      <c r="B4" s="35" t="s">
        <v>146</v>
      </c>
      <c r="C4" s="36">
        <v>409.3609100000001</v>
      </c>
      <c r="D4" s="94">
        <v>3.2080212308090904E-2</v>
      </c>
      <c r="E4" s="37">
        <v>0</v>
      </c>
      <c r="F4" s="94">
        <v>0</v>
      </c>
      <c r="G4" s="38">
        <v>0</v>
      </c>
    </row>
    <row r="5" spans="1:8" s="27" customFormat="1">
      <c r="A5" s="21">
        <v>2</v>
      </c>
      <c r="B5" s="165" t="s">
        <v>147</v>
      </c>
      <c r="C5" s="36">
        <v>8.6040600000000556</v>
      </c>
      <c r="D5" s="94">
        <v>7.5533653517280905E-3</v>
      </c>
      <c r="E5" s="37">
        <v>0</v>
      </c>
      <c r="F5" s="94">
        <v>0</v>
      </c>
      <c r="G5" s="38">
        <v>0</v>
      </c>
    </row>
    <row r="6" spans="1:8" s="27" customFormat="1" ht="15.75" thickBot="1">
      <c r="A6" s="105"/>
      <c r="B6" s="86" t="s">
        <v>55</v>
      </c>
      <c r="C6" s="87">
        <v>417.96497000000016</v>
      </c>
      <c r="D6" s="91">
        <v>3.0070189697509679E-2</v>
      </c>
      <c r="E6" s="88">
        <v>0</v>
      </c>
      <c r="F6" s="91">
        <v>0</v>
      </c>
      <c r="G6" s="106">
        <v>0</v>
      </c>
    </row>
    <row r="7" spans="1:8" s="27" customFormat="1" ht="15" customHeight="1" thickBot="1">
      <c r="A7" s="189"/>
      <c r="B7" s="189"/>
      <c r="C7" s="189"/>
      <c r="D7" s="189"/>
      <c r="E7" s="189"/>
      <c r="F7" s="189"/>
      <c r="G7" s="189"/>
      <c r="H7" s="7"/>
    </row>
    <row r="8" spans="1:8" s="27" customFormat="1">
      <c r="D8" s="6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75"/>
      <c r="C29" s="75"/>
      <c r="D29" s="76"/>
      <c r="E29" s="75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173" t="s">
        <v>78</v>
      </c>
      <c r="C35" s="173" t="s">
        <v>109</v>
      </c>
      <c r="D35" s="173" t="s">
        <v>110</v>
      </c>
      <c r="E35" s="184" t="s">
        <v>111</v>
      </c>
    </row>
    <row r="36" spans="2:6" s="27" customFormat="1">
      <c r="B36" s="118" t="str">
        <f t="shared" ref="B36:D37" si="0">B4</f>
        <v>Іndeks Ukrainskoi Birzhi</v>
      </c>
      <c r="C36" s="119">
        <f t="shared" si="0"/>
        <v>409.3609100000001</v>
      </c>
      <c r="D36" s="144">
        <f t="shared" si="0"/>
        <v>3.2080212308090904E-2</v>
      </c>
      <c r="E36" s="120">
        <f>G4</f>
        <v>0</v>
      </c>
    </row>
    <row r="37" spans="2:6">
      <c r="B37" s="35" t="str">
        <f t="shared" si="0"/>
        <v>ТАSК Universal</v>
      </c>
      <c r="C37" s="36">
        <f t="shared" si="0"/>
        <v>8.6040600000000556</v>
      </c>
      <c r="D37" s="145">
        <f t="shared" si="0"/>
        <v>7.5533653517280905E-3</v>
      </c>
      <c r="E37" s="38">
        <f>G5</f>
        <v>0</v>
      </c>
      <c r="F37" s="19"/>
    </row>
    <row r="38" spans="2:6">
      <c r="B38" s="35"/>
      <c r="C38" s="36"/>
      <c r="D38" s="145"/>
      <c r="E38" s="38"/>
      <c r="F38" s="19"/>
    </row>
    <row r="39" spans="2:6">
      <c r="B39" s="146"/>
      <c r="C39" s="147"/>
      <c r="D39" s="148"/>
      <c r="E39" s="149"/>
      <c r="F39" s="19"/>
    </row>
    <row r="40" spans="2:6">
      <c r="B40" s="27"/>
      <c r="C40" s="150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zoomScale="85" workbookViewId="0">
      <selection activeCell="A46" sqref="A45:A46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78</v>
      </c>
      <c r="B1" s="63" t="s">
        <v>112</v>
      </c>
      <c r="C1" s="10"/>
      <c r="D1" s="10"/>
    </row>
    <row r="2" spans="1:4" ht="14.25">
      <c r="A2" s="165" t="s">
        <v>147</v>
      </c>
      <c r="B2" s="128">
        <v>7.5533653516994814E-3</v>
      </c>
      <c r="C2" s="10"/>
      <c r="D2" s="10"/>
    </row>
    <row r="3" spans="1:4" ht="14.25">
      <c r="A3" s="136" t="s">
        <v>146</v>
      </c>
      <c r="B3" s="129">
        <v>3.2080212308113198E-2</v>
      </c>
      <c r="C3" s="10"/>
      <c r="D3" s="10"/>
    </row>
    <row r="4" spans="1:4" ht="14.25">
      <c r="A4" s="179" t="s">
        <v>115</v>
      </c>
      <c r="B4" s="129">
        <v>1.981678882990634E-2</v>
      </c>
      <c r="C4" s="10"/>
      <c r="D4" s="10"/>
    </row>
    <row r="5" spans="1:4" ht="14.25">
      <c r="A5" s="136" t="s">
        <v>17</v>
      </c>
      <c r="B5" s="129">
        <v>4.3083392213969507E-3</v>
      </c>
      <c r="C5" s="10"/>
      <c r="D5" s="10"/>
    </row>
    <row r="6" spans="1:4" ht="14.25">
      <c r="A6" s="136" t="s">
        <v>16</v>
      </c>
      <c r="B6" s="129">
        <v>2.6929409890051659E-2</v>
      </c>
      <c r="C6" s="10"/>
      <c r="D6" s="10"/>
    </row>
    <row r="7" spans="1:4" ht="14.25">
      <c r="A7" s="136" t="s">
        <v>116</v>
      </c>
      <c r="B7" s="129">
        <v>1.1445550834767948E-2</v>
      </c>
      <c r="C7" s="10"/>
      <c r="D7" s="10"/>
    </row>
    <row r="8" spans="1:4" ht="14.25">
      <c r="A8" s="136" t="s">
        <v>117</v>
      </c>
      <c r="B8" s="129">
        <v>1.1770253270545927E-2</v>
      </c>
      <c r="C8" s="10"/>
      <c r="D8" s="10"/>
    </row>
    <row r="9" spans="1:4" ht="14.25">
      <c r="A9" s="136" t="s">
        <v>118</v>
      </c>
      <c r="B9" s="129">
        <v>1.1917808219178082E-2</v>
      </c>
      <c r="C9" s="10"/>
      <c r="D9" s="10"/>
    </row>
    <row r="10" spans="1:4" ht="15" thickBot="1">
      <c r="A10" s="180" t="s">
        <v>119</v>
      </c>
      <c r="B10" s="130">
        <v>1.529739767609728E-2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3"/>
  <sheetViews>
    <sheetView topLeftCell="A10" zoomScale="80" zoomScaleNormal="40" workbookViewId="0">
      <selection activeCell="A2" sqref="A2:H2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86" t="s">
        <v>38</v>
      </c>
      <c r="B1" s="186"/>
      <c r="C1" s="186"/>
      <c r="D1" s="186"/>
      <c r="E1" s="186"/>
      <c r="F1" s="186"/>
      <c r="G1" s="186"/>
      <c r="H1" s="186"/>
      <c r="I1" s="13"/>
    </row>
    <row r="2" spans="1:9" ht="45.75" thickBot="1">
      <c r="A2" s="15" t="s">
        <v>68</v>
      </c>
      <c r="B2" s="16" t="s">
        <v>69</v>
      </c>
      <c r="C2" s="17" t="s">
        <v>70</v>
      </c>
      <c r="D2" s="17" t="s">
        <v>71</v>
      </c>
      <c r="E2" s="17" t="s">
        <v>72</v>
      </c>
      <c r="F2" s="17" t="s">
        <v>73</v>
      </c>
      <c r="G2" s="17" t="s">
        <v>74</v>
      </c>
      <c r="H2" s="18" t="s">
        <v>75</v>
      </c>
      <c r="I2" s="19"/>
    </row>
    <row r="3" spans="1:9">
      <c r="A3" s="21">
        <v>1</v>
      </c>
      <c r="B3" s="77" t="s">
        <v>39</v>
      </c>
      <c r="C3" s="78">
        <v>31263070.260000002</v>
      </c>
      <c r="D3" s="79">
        <v>48830</v>
      </c>
      <c r="E3" s="78">
        <v>640.2430935900062</v>
      </c>
      <c r="F3" s="79">
        <v>100</v>
      </c>
      <c r="G3" s="166" t="s">
        <v>58</v>
      </c>
      <c r="H3" s="80" t="s">
        <v>7</v>
      </c>
      <c r="I3" s="19"/>
    </row>
    <row r="4" spans="1:9">
      <c r="A4" s="21">
        <v>2</v>
      </c>
      <c r="B4" s="77" t="s">
        <v>40</v>
      </c>
      <c r="C4" s="78">
        <v>13898566.24</v>
      </c>
      <c r="D4" s="79">
        <v>9710640</v>
      </c>
      <c r="E4" s="78">
        <v>1.4312719079277989</v>
      </c>
      <c r="F4" s="79">
        <v>1</v>
      </c>
      <c r="G4" s="77" t="s">
        <v>59</v>
      </c>
      <c r="H4" s="80" t="s">
        <v>3</v>
      </c>
      <c r="I4" s="19"/>
    </row>
    <row r="5" spans="1:9" ht="14.25" customHeight="1">
      <c r="A5" s="21">
        <v>3</v>
      </c>
      <c r="B5" s="77" t="s">
        <v>41</v>
      </c>
      <c r="C5" s="78">
        <v>6811123.5199999996</v>
      </c>
      <c r="D5" s="79">
        <v>2093</v>
      </c>
      <c r="E5" s="78">
        <v>3254.2396177735304</v>
      </c>
      <c r="F5" s="79">
        <v>1000</v>
      </c>
      <c r="G5" s="167" t="s">
        <v>60</v>
      </c>
      <c r="H5" s="80" t="s">
        <v>1</v>
      </c>
      <c r="I5" s="19"/>
    </row>
    <row r="6" spans="1:9" ht="15" customHeight="1">
      <c r="A6" s="21">
        <v>4</v>
      </c>
      <c r="B6" s="77" t="s">
        <v>42</v>
      </c>
      <c r="C6" s="78">
        <v>6107591.4299999997</v>
      </c>
      <c r="D6" s="79">
        <v>3581</v>
      </c>
      <c r="E6" s="78">
        <v>1705.554713767104</v>
      </c>
      <c r="F6" s="79">
        <v>1000</v>
      </c>
      <c r="G6" s="77" t="s">
        <v>61</v>
      </c>
      <c r="H6" s="80" t="s">
        <v>8</v>
      </c>
      <c r="I6" s="19"/>
    </row>
    <row r="7" spans="1:9" ht="14.25" customHeight="1">
      <c r="A7" s="21">
        <v>5</v>
      </c>
      <c r="B7" s="77" t="s">
        <v>47</v>
      </c>
      <c r="C7" s="78">
        <v>5927079.0700000003</v>
      </c>
      <c r="D7" s="79">
        <v>4472</v>
      </c>
      <c r="E7" s="78">
        <v>1325.3754628801432</v>
      </c>
      <c r="F7" s="79">
        <v>1000</v>
      </c>
      <c r="G7" s="166" t="s">
        <v>58</v>
      </c>
      <c r="H7" s="80" t="s">
        <v>7</v>
      </c>
      <c r="I7" s="19"/>
    </row>
    <row r="8" spans="1:9">
      <c r="A8" s="21">
        <v>6</v>
      </c>
      <c r="B8" s="77" t="s">
        <v>43</v>
      </c>
      <c r="C8" s="78">
        <v>4809233.83</v>
      </c>
      <c r="D8" s="79">
        <v>1430</v>
      </c>
      <c r="E8" s="78">
        <v>3363.1005804195806</v>
      </c>
      <c r="F8" s="79">
        <v>1000</v>
      </c>
      <c r="G8" s="77" t="s">
        <v>59</v>
      </c>
      <c r="H8" s="80" t="s">
        <v>3</v>
      </c>
      <c r="I8" s="19"/>
    </row>
    <row r="9" spans="1:9">
      <c r="A9" s="21">
        <v>7</v>
      </c>
      <c r="B9" s="165" t="s">
        <v>44</v>
      </c>
      <c r="C9" s="78">
        <v>4146952.94</v>
      </c>
      <c r="D9" s="79">
        <v>1256</v>
      </c>
      <c r="E9" s="78">
        <v>3301.7141242038215</v>
      </c>
      <c r="F9" s="79">
        <v>1000</v>
      </c>
      <c r="G9" s="168" t="s">
        <v>62</v>
      </c>
      <c r="H9" s="80" t="s">
        <v>5</v>
      </c>
      <c r="I9" s="19"/>
    </row>
    <row r="10" spans="1:9">
      <c r="A10" s="21">
        <v>8</v>
      </c>
      <c r="B10" s="165" t="s">
        <v>45</v>
      </c>
      <c r="C10" s="78">
        <v>3111635.19</v>
      </c>
      <c r="D10" s="79">
        <v>678</v>
      </c>
      <c r="E10" s="78">
        <v>4589.4324336283189</v>
      </c>
      <c r="F10" s="79">
        <v>1000</v>
      </c>
      <c r="G10" s="168" t="s">
        <v>63</v>
      </c>
      <c r="H10" s="80" t="s">
        <v>5</v>
      </c>
      <c r="I10" s="19"/>
    </row>
    <row r="11" spans="1:9">
      <c r="A11" s="21">
        <v>9</v>
      </c>
      <c r="B11" s="77" t="s">
        <v>46</v>
      </c>
      <c r="C11" s="78">
        <v>2730512</v>
      </c>
      <c r="D11" s="79">
        <v>11958</v>
      </c>
      <c r="E11" s="78">
        <v>228.34186318782406</v>
      </c>
      <c r="F11" s="79">
        <v>100</v>
      </c>
      <c r="G11" s="166" t="s">
        <v>58</v>
      </c>
      <c r="H11" s="80" t="s">
        <v>7</v>
      </c>
      <c r="I11" s="19"/>
    </row>
    <row r="12" spans="1:9">
      <c r="A12" s="21">
        <v>10</v>
      </c>
      <c r="B12" s="77" t="s">
        <v>48</v>
      </c>
      <c r="C12" s="78">
        <v>1873986.86</v>
      </c>
      <c r="D12" s="79">
        <v>1367</v>
      </c>
      <c r="E12" s="78">
        <v>1370.8755376737381</v>
      </c>
      <c r="F12" s="79">
        <v>1000</v>
      </c>
      <c r="G12" s="77" t="s">
        <v>64</v>
      </c>
      <c r="H12" s="80" t="s">
        <v>6</v>
      </c>
      <c r="I12" s="19"/>
    </row>
    <row r="13" spans="1:9">
      <c r="A13" s="21">
        <v>11</v>
      </c>
      <c r="B13" s="165" t="s">
        <v>49</v>
      </c>
      <c r="C13" s="78">
        <v>1742560.9</v>
      </c>
      <c r="D13" s="79">
        <v>623</v>
      </c>
      <c r="E13" s="78">
        <v>2797.0479935794542</v>
      </c>
      <c r="F13" s="79">
        <v>1000</v>
      </c>
      <c r="G13" s="167" t="s">
        <v>60</v>
      </c>
      <c r="H13" s="80" t="s">
        <v>1</v>
      </c>
      <c r="I13" s="19"/>
    </row>
    <row r="14" spans="1:9">
      <c r="A14" s="21">
        <v>12</v>
      </c>
      <c r="B14" s="165" t="s">
        <v>50</v>
      </c>
      <c r="C14" s="78">
        <v>1241805.23</v>
      </c>
      <c r="D14" s="79">
        <v>1426</v>
      </c>
      <c r="E14" s="78">
        <v>870.83115708274897</v>
      </c>
      <c r="F14" s="79">
        <v>1000</v>
      </c>
      <c r="G14" s="167" t="s">
        <v>60</v>
      </c>
      <c r="H14" s="80" t="s">
        <v>1</v>
      </c>
      <c r="I14" s="19"/>
    </row>
    <row r="15" spans="1:9">
      <c r="A15" s="21">
        <v>13</v>
      </c>
      <c r="B15" s="77" t="s">
        <v>51</v>
      </c>
      <c r="C15" s="78">
        <v>1203528.98</v>
      </c>
      <c r="D15" s="79">
        <v>955</v>
      </c>
      <c r="E15" s="78">
        <v>1260.2397696335079</v>
      </c>
      <c r="F15" s="79">
        <v>1000</v>
      </c>
      <c r="G15" s="77" t="s">
        <v>65</v>
      </c>
      <c r="H15" s="80" t="s">
        <v>0</v>
      </c>
      <c r="I15" s="19"/>
    </row>
    <row r="16" spans="1:9">
      <c r="A16" s="21">
        <v>14</v>
      </c>
      <c r="B16" s="165" t="s">
        <v>52</v>
      </c>
      <c r="C16" s="78">
        <v>1098177.96</v>
      </c>
      <c r="D16" s="79">
        <v>391</v>
      </c>
      <c r="E16" s="78">
        <v>2808.6392838874681</v>
      </c>
      <c r="F16" s="79">
        <v>1000</v>
      </c>
      <c r="G16" s="167" t="s">
        <v>60</v>
      </c>
      <c r="H16" s="80" t="s">
        <v>1</v>
      </c>
      <c r="I16" s="19"/>
    </row>
    <row r="17" spans="1:9">
      <c r="A17" s="21">
        <v>15</v>
      </c>
      <c r="B17" s="77" t="s">
        <v>53</v>
      </c>
      <c r="C17" s="78">
        <v>892337.39</v>
      </c>
      <c r="D17" s="79">
        <v>8375</v>
      </c>
      <c r="E17" s="78">
        <v>106.54774805970149</v>
      </c>
      <c r="F17" s="79">
        <v>100</v>
      </c>
      <c r="G17" s="77" t="s">
        <v>66</v>
      </c>
      <c r="H17" s="80" t="s">
        <v>11</v>
      </c>
      <c r="I17" s="19"/>
    </row>
    <row r="18" spans="1:9">
      <c r="A18" s="21">
        <v>16</v>
      </c>
      <c r="B18" s="77" t="s">
        <v>54</v>
      </c>
      <c r="C18" s="78">
        <v>447022.2499</v>
      </c>
      <c r="D18" s="79">
        <v>8840</v>
      </c>
      <c r="E18" s="78">
        <v>50.568127816742084</v>
      </c>
      <c r="F18" s="79">
        <v>100</v>
      </c>
      <c r="G18" s="77" t="s">
        <v>67</v>
      </c>
      <c r="H18" s="80" t="s">
        <v>13</v>
      </c>
      <c r="I18" s="19"/>
    </row>
    <row r="19" spans="1:9" ht="15" customHeight="1" thickBot="1">
      <c r="A19" s="187" t="s">
        <v>55</v>
      </c>
      <c r="B19" s="188"/>
      <c r="C19" s="92">
        <f>SUM(C3:C18)</f>
        <v>87305184.049899995</v>
      </c>
      <c r="D19" s="93">
        <f>SUM(D3:D18)</f>
        <v>9806915</v>
      </c>
      <c r="E19" s="53" t="s">
        <v>4</v>
      </c>
      <c r="F19" s="53" t="s">
        <v>4</v>
      </c>
      <c r="G19" s="53" t="s">
        <v>4</v>
      </c>
      <c r="H19" s="53" t="s">
        <v>4</v>
      </c>
    </row>
    <row r="20" spans="1:9" ht="15" customHeight="1">
      <c r="A20" s="190" t="s">
        <v>56</v>
      </c>
      <c r="B20" s="190"/>
      <c r="C20" s="190"/>
      <c r="D20" s="190"/>
      <c r="E20" s="190"/>
      <c r="F20" s="190"/>
      <c r="G20" s="190"/>
      <c r="H20" s="190"/>
    </row>
    <row r="21" spans="1:9" ht="15" customHeight="1" thickBot="1">
      <c r="A21" s="189"/>
      <c r="B21" s="189"/>
      <c r="C21" s="189"/>
      <c r="D21" s="189"/>
      <c r="E21" s="189"/>
      <c r="F21" s="189"/>
      <c r="G21" s="189"/>
      <c r="H21" s="189"/>
    </row>
    <row r="23" spans="1:9">
      <c r="B23" s="20" t="s">
        <v>57</v>
      </c>
      <c r="C23" s="23">
        <f>C19-SUM(C3:C10)</f>
        <v>11229931.569900006</v>
      </c>
      <c r="D23" s="117">
        <f>C23/$C$19</f>
        <v>0.12862846223978461</v>
      </c>
    </row>
    <row r="24" spans="1:9">
      <c r="B24" s="77" t="str">
        <f>B3</f>
        <v>КІNТО-Klasychnyi</v>
      </c>
      <c r="C24" s="78">
        <f>C3</f>
        <v>31263070.260000002</v>
      </c>
      <c r="D24" s="117">
        <f>C24/$C$19</f>
        <v>0.35808950637033576</v>
      </c>
      <c r="H24" s="19"/>
    </row>
    <row r="25" spans="1:9">
      <c r="B25" s="77" t="str">
        <f>B4</f>
        <v>ОТP Fond Aktsii</v>
      </c>
      <c r="C25" s="78">
        <f>C4</f>
        <v>13898566.24</v>
      </c>
      <c r="D25" s="117">
        <f t="shared" ref="D25:D33" si="0">C25/$C$19</f>
        <v>0.15919520004741253</v>
      </c>
      <c r="H25" s="19"/>
    </row>
    <row r="26" spans="1:9">
      <c r="B26" s="77" t="str">
        <f t="shared" ref="B26:C33" si="1">B5</f>
        <v>UNIVER.UA/Myhailo Hrushevskyi: Fond Derzhavnykh Paperiv</v>
      </c>
      <c r="C26" s="78">
        <f t="shared" si="1"/>
        <v>6811123.5199999996</v>
      </c>
      <c r="D26" s="117">
        <f t="shared" si="0"/>
        <v>7.8015109802724275E-2</v>
      </c>
      <c r="H26" s="19"/>
    </row>
    <row r="27" spans="1:9">
      <c r="B27" s="77" t="str">
        <f t="shared" si="1"/>
        <v>Sofiivskyi</v>
      </c>
      <c r="C27" s="78">
        <f t="shared" si="1"/>
        <v>6107591.4299999997</v>
      </c>
      <c r="D27" s="117">
        <f t="shared" si="0"/>
        <v>6.9956801494275023E-2</v>
      </c>
      <c r="H27" s="19"/>
    </row>
    <row r="28" spans="1:9">
      <c r="B28" s="77" t="str">
        <f t="shared" si="1"/>
        <v>КІNTO-Ekviti</v>
      </c>
      <c r="C28" s="78">
        <f t="shared" si="1"/>
        <v>5927079.0700000003</v>
      </c>
      <c r="D28" s="117">
        <f t="shared" si="0"/>
        <v>6.7889199644918324E-2</v>
      </c>
      <c r="H28" s="19"/>
    </row>
    <row r="29" spans="1:9">
      <c r="B29" s="77" t="str">
        <f t="shared" si="1"/>
        <v>ОТP Klasychnyi</v>
      </c>
      <c r="C29" s="78">
        <f t="shared" si="1"/>
        <v>4809233.83</v>
      </c>
      <c r="D29" s="117">
        <f t="shared" si="0"/>
        <v>5.5085318040807782E-2</v>
      </c>
      <c r="H29" s="19"/>
    </row>
    <row r="30" spans="1:9">
      <c r="B30" s="77" t="str">
        <f t="shared" si="1"/>
        <v>Altus – Depozyt</v>
      </c>
      <c r="C30" s="78">
        <f t="shared" si="1"/>
        <v>4146952.94</v>
      </c>
      <c r="D30" s="117">
        <f t="shared" si="0"/>
        <v>4.7499504011465972E-2</v>
      </c>
      <c r="H30" s="19"/>
    </row>
    <row r="31" spans="1:9">
      <c r="B31" s="77" t="str">
        <f t="shared" si="1"/>
        <v>Altus – Zbalansovanyi</v>
      </c>
      <c r="C31" s="78">
        <f t="shared" si="1"/>
        <v>3111635.19</v>
      </c>
      <c r="D31" s="117">
        <f t="shared" si="0"/>
        <v>3.564089834827585E-2</v>
      </c>
      <c r="H31" s="19"/>
    </row>
    <row r="32" spans="1:9">
      <c r="B32" s="77" t="str">
        <f t="shared" si="1"/>
        <v>KINTO-Kaznacheiskyi</v>
      </c>
      <c r="C32" s="78">
        <f t="shared" si="1"/>
        <v>2730512</v>
      </c>
      <c r="D32" s="117">
        <f t="shared" si="0"/>
        <v>3.1275485295802749E-2</v>
      </c>
    </row>
    <row r="33" spans="2:4">
      <c r="B33" s="77" t="str">
        <f t="shared" si="1"/>
        <v>VSI</v>
      </c>
      <c r="C33" s="78">
        <f t="shared" si="1"/>
        <v>1873986.86</v>
      </c>
      <c r="D33" s="117">
        <f t="shared" si="0"/>
        <v>2.1464783338969968E-2</v>
      </c>
    </row>
  </sheetData>
  <mergeCells count="4">
    <mergeCell ref="A1:H1"/>
    <mergeCell ref="A19:B19"/>
    <mergeCell ref="A21:H21"/>
    <mergeCell ref="A20:H20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1"/>
  <sheetViews>
    <sheetView zoomScale="80" workbookViewId="0">
      <selection activeCell="L33" sqref="L33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92" t="s">
        <v>76</v>
      </c>
      <c r="B1" s="192"/>
      <c r="C1" s="192"/>
      <c r="D1" s="192"/>
      <c r="E1" s="192"/>
      <c r="F1" s="192"/>
      <c r="G1" s="192"/>
      <c r="H1" s="192"/>
      <c r="I1" s="192"/>
      <c r="J1" s="162"/>
    </row>
    <row r="2" spans="1:11" s="20" customFormat="1" ht="15.75" customHeight="1" thickBot="1">
      <c r="A2" s="193" t="s">
        <v>68</v>
      </c>
      <c r="B2" s="95"/>
      <c r="C2" s="96"/>
      <c r="D2" s="97"/>
      <c r="E2" s="195" t="s">
        <v>77</v>
      </c>
      <c r="F2" s="195"/>
      <c r="G2" s="195"/>
      <c r="H2" s="195"/>
      <c r="I2" s="195"/>
      <c r="J2" s="195"/>
      <c r="K2" s="195"/>
    </row>
    <row r="3" spans="1:11" s="22" customFormat="1" ht="51.75" thickBot="1">
      <c r="A3" s="194"/>
      <c r="B3" s="169" t="s">
        <v>78</v>
      </c>
      <c r="C3" s="170" t="s">
        <v>79</v>
      </c>
      <c r="D3" s="170" t="s">
        <v>80</v>
      </c>
      <c r="E3" s="17" t="s">
        <v>81</v>
      </c>
      <c r="F3" s="17" t="s">
        <v>82</v>
      </c>
      <c r="G3" s="17" t="s">
        <v>83</v>
      </c>
      <c r="H3" s="17" t="s">
        <v>84</v>
      </c>
      <c r="I3" s="17" t="s">
        <v>85</v>
      </c>
      <c r="J3" s="18" t="s">
        <v>86</v>
      </c>
      <c r="K3" s="171" t="s">
        <v>87</v>
      </c>
    </row>
    <row r="4" spans="1:11" s="20" customFormat="1" collapsed="1">
      <c r="A4" s="21">
        <v>1</v>
      </c>
      <c r="B4" s="165" t="s">
        <v>90</v>
      </c>
      <c r="C4" s="137">
        <v>38118</v>
      </c>
      <c r="D4" s="137">
        <v>38182</v>
      </c>
      <c r="E4" s="138">
        <v>4.9397696399269275E-3</v>
      </c>
      <c r="F4" s="138">
        <v>1.7992944389488841E-2</v>
      </c>
      <c r="G4" s="138">
        <v>6.2659039188003751E-2</v>
      </c>
      <c r="H4" s="138">
        <v>0.17103395533125565</v>
      </c>
      <c r="I4" s="138">
        <v>0.18418382434439851</v>
      </c>
      <c r="J4" s="139">
        <v>5.4024309358998144</v>
      </c>
      <c r="K4" s="110">
        <v>0.13772898207515394</v>
      </c>
    </row>
    <row r="5" spans="1:11" s="20" customFormat="1" collapsed="1">
      <c r="A5" s="21">
        <v>2</v>
      </c>
      <c r="B5" s="136" t="s">
        <v>45</v>
      </c>
      <c r="C5" s="137">
        <v>38828</v>
      </c>
      <c r="D5" s="137">
        <v>39028</v>
      </c>
      <c r="E5" s="138">
        <v>5.6247612654358736E-3</v>
      </c>
      <c r="F5" s="138">
        <v>1.4416661611077242E-2</v>
      </c>
      <c r="G5" s="138">
        <v>4.263437877509757E-2</v>
      </c>
      <c r="H5" s="138">
        <v>8.4100821589964125E-2</v>
      </c>
      <c r="I5" s="138">
        <v>7.4101878632692797E-2</v>
      </c>
      <c r="J5" s="139">
        <v>3.5894324336283443</v>
      </c>
      <c r="K5" s="111">
        <v>0.13454351906111395</v>
      </c>
    </row>
    <row r="6" spans="1:11" s="20" customFormat="1" collapsed="1">
      <c r="A6" s="21">
        <v>3</v>
      </c>
      <c r="B6" s="136" t="s">
        <v>49</v>
      </c>
      <c r="C6" s="137">
        <v>38919</v>
      </c>
      <c r="D6" s="137">
        <v>39092</v>
      </c>
      <c r="E6" s="138">
        <v>1.9747644785983454E-2</v>
      </c>
      <c r="F6" s="138">
        <v>3.3571280264816705E-2</v>
      </c>
      <c r="G6" s="138">
        <v>8.6297090156895351E-2</v>
      </c>
      <c r="H6" s="138">
        <v>0.19164599186892728</v>
      </c>
      <c r="I6" s="138">
        <v>0.18547791322416773</v>
      </c>
      <c r="J6" s="139">
        <v>1.7970479935794264</v>
      </c>
      <c r="K6" s="111">
        <v>9.0311960377432499E-2</v>
      </c>
    </row>
    <row r="7" spans="1:11" s="20" customFormat="1" collapsed="1">
      <c r="A7" s="21">
        <v>4</v>
      </c>
      <c r="B7" s="136" t="s">
        <v>50</v>
      </c>
      <c r="C7" s="137">
        <v>38919</v>
      </c>
      <c r="D7" s="137">
        <v>39092</v>
      </c>
      <c r="E7" s="138">
        <v>6.4575839404035218E-3</v>
      </c>
      <c r="F7" s="138">
        <v>2.9128591780671398E-2</v>
      </c>
      <c r="G7" s="138">
        <v>8.7154277159410265E-2</v>
      </c>
      <c r="H7" s="138">
        <v>0.27289614934661333</v>
      </c>
      <c r="I7" s="138">
        <v>0.25009086645297507</v>
      </c>
      <c r="J7" s="139">
        <v>-0.12916884291728514</v>
      </c>
      <c r="K7" s="111">
        <v>-1.1559140235859577E-2</v>
      </c>
    </row>
    <row r="8" spans="1:11" s="20" customFormat="1" collapsed="1">
      <c r="A8" s="21">
        <v>5</v>
      </c>
      <c r="B8" s="136" t="s">
        <v>54</v>
      </c>
      <c r="C8" s="137">
        <v>38968</v>
      </c>
      <c r="D8" s="137">
        <v>39140</v>
      </c>
      <c r="E8" s="138">
        <v>-2.4466511820385728E-3</v>
      </c>
      <c r="F8" s="138">
        <v>-3.0569985206103878E-2</v>
      </c>
      <c r="G8" s="138">
        <v>-0.36941631865732361</v>
      </c>
      <c r="H8" s="138" t="s">
        <v>89</v>
      </c>
      <c r="I8" s="138">
        <v>-0.37400211150140672</v>
      </c>
      <c r="J8" s="139">
        <v>-0.49431872183258296</v>
      </c>
      <c r="K8" s="111">
        <v>-5.6311104336959183E-2</v>
      </c>
    </row>
    <row r="9" spans="1:11" s="20" customFormat="1" collapsed="1">
      <c r="A9" s="21">
        <v>6</v>
      </c>
      <c r="B9" s="136" t="s">
        <v>43</v>
      </c>
      <c r="C9" s="137">
        <v>39413</v>
      </c>
      <c r="D9" s="137">
        <v>39589</v>
      </c>
      <c r="E9" s="138">
        <v>1.2081632012283627E-2</v>
      </c>
      <c r="F9" s="138">
        <v>2.4655985679701509E-2</v>
      </c>
      <c r="G9" s="138">
        <v>7.2341525626357317E-2</v>
      </c>
      <c r="H9" s="138">
        <v>0.13899867713709324</v>
      </c>
      <c r="I9" s="138">
        <v>0.12783017222106641</v>
      </c>
      <c r="J9" s="139">
        <v>2.3631005804200846</v>
      </c>
      <c r="K9" s="111">
        <v>0.12202520541988982</v>
      </c>
    </row>
    <row r="10" spans="1:11" s="20" customFormat="1" collapsed="1">
      <c r="A10" s="21">
        <v>7</v>
      </c>
      <c r="B10" s="136" t="s">
        <v>51</v>
      </c>
      <c r="C10" s="137">
        <v>39429</v>
      </c>
      <c r="D10" s="137">
        <v>39618</v>
      </c>
      <c r="E10" s="138">
        <v>-1.9123221758477915E-2</v>
      </c>
      <c r="F10" s="138">
        <v>6.6837254812155411E-3</v>
      </c>
      <c r="G10" s="138">
        <v>3.8425620041211639E-2</v>
      </c>
      <c r="H10" s="138">
        <v>0.15587866791271709</v>
      </c>
      <c r="I10" s="138">
        <v>0.12679486914811822</v>
      </c>
      <c r="J10" s="139">
        <v>0.26023976963344864</v>
      </c>
      <c r="K10" s="111">
        <v>2.2370562513554848E-2</v>
      </c>
    </row>
    <row r="11" spans="1:11" s="20" customFormat="1" collapsed="1">
      <c r="A11" s="21">
        <v>8</v>
      </c>
      <c r="B11" s="136" t="s">
        <v>53</v>
      </c>
      <c r="C11" s="137">
        <v>39560</v>
      </c>
      <c r="D11" s="137">
        <v>39770</v>
      </c>
      <c r="E11" s="138">
        <v>1.7681820322832387E-3</v>
      </c>
      <c r="F11" s="138">
        <v>2.6437781152878648E-2</v>
      </c>
      <c r="G11" s="138">
        <v>0.13719157017606509</v>
      </c>
      <c r="H11" s="138">
        <v>6.7163118323654736E-2</v>
      </c>
      <c r="I11" s="138">
        <v>9.2597991297662663E-3</v>
      </c>
      <c r="J11" s="139">
        <v>6.5477480596918936E-2</v>
      </c>
      <c r="K11" s="111">
        <v>6.3380711394369627E-3</v>
      </c>
    </row>
    <row r="12" spans="1:11" s="20" customFormat="1">
      <c r="A12" s="21">
        <v>9</v>
      </c>
      <c r="B12" s="136" t="s">
        <v>91</v>
      </c>
      <c r="C12" s="137">
        <v>39884</v>
      </c>
      <c r="D12" s="137">
        <v>40001</v>
      </c>
      <c r="E12" s="138" t="s">
        <v>89</v>
      </c>
      <c r="F12" s="138">
        <v>2.19680632573791E-2</v>
      </c>
      <c r="G12" s="138">
        <v>6.1450842963899133E-2</v>
      </c>
      <c r="H12" s="138">
        <v>0.2555235390829349</v>
      </c>
      <c r="I12" s="138">
        <v>0.26030997683743617</v>
      </c>
      <c r="J12" s="139">
        <v>0.32537546288030916</v>
      </c>
      <c r="K12" s="111">
        <v>3.0403196336804994E-2</v>
      </c>
    </row>
    <row r="13" spans="1:11" s="20" customFormat="1">
      <c r="A13" s="21">
        <v>10</v>
      </c>
      <c r="B13" s="136" t="s">
        <v>40</v>
      </c>
      <c r="C13" s="137">
        <v>40253</v>
      </c>
      <c r="D13" s="137">
        <v>40366</v>
      </c>
      <c r="E13" s="138">
        <v>1.6428656019971566E-2</v>
      </c>
      <c r="F13" s="138">
        <v>5.401270487463572E-2</v>
      </c>
      <c r="G13" s="138">
        <v>9.022865815995007E-2</v>
      </c>
      <c r="H13" s="138">
        <v>0.23483879967447741</v>
      </c>
      <c r="I13" s="138">
        <v>0.19496714890773292</v>
      </c>
      <c r="J13" s="139">
        <v>0.4312719079278351</v>
      </c>
      <c r="K13" s="111">
        <v>4.3581246051217715E-2</v>
      </c>
    </row>
    <row r="14" spans="1:11" s="20" customFormat="1">
      <c r="A14" s="21">
        <v>11</v>
      </c>
      <c r="B14" s="136" t="s">
        <v>42</v>
      </c>
      <c r="C14" s="137">
        <v>40114</v>
      </c>
      <c r="D14" s="137">
        <v>40401</v>
      </c>
      <c r="E14" s="138">
        <v>2.13184865788274E-3</v>
      </c>
      <c r="F14" s="138">
        <v>8.4254454207366436E-3</v>
      </c>
      <c r="G14" s="138">
        <v>9.6507915706108616E-2</v>
      </c>
      <c r="H14" s="138">
        <v>3.1454096489726524E-2</v>
      </c>
      <c r="I14" s="138">
        <v>-3.505372056414513E-2</v>
      </c>
      <c r="J14" s="139">
        <v>0.70555471376711476</v>
      </c>
      <c r="K14" s="111">
        <v>6.6358866279603301E-2</v>
      </c>
    </row>
    <row r="15" spans="1:11" s="20" customFormat="1" collapsed="1">
      <c r="A15" s="21">
        <v>12</v>
      </c>
      <c r="B15" s="136" t="s">
        <v>44</v>
      </c>
      <c r="C15" s="137">
        <v>40226</v>
      </c>
      <c r="D15" s="137">
        <v>40430</v>
      </c>
      <c r="E15" s="138">
        <v>5.4389701317123507E-3</v>
      </c>
      <c r="F15" s="138">
        <v>1.0450341239442995E-2</v>
      </c>
      <c r="G15" s="138">
        <v>5.0549427499137378E-2</v>
      </c>
      <c r="H15" s="138">
        <v>7.756111803346144E-2</v>
      </c>
      <c r="I15" s="138">
        <v>6.078674521611549E-2</v>
      </c>
      <c r="J15" s="139">
        <v>2.3017141242037575</v>
      </c>
      <c r="K15" s="111">
        <v>0.15619014395025466</v>
      </c>
    </row>
    <row r="16" spans="1:11" s="20" customFormat="1" collapsed="1">
      <c r="A16" s="21">
        <v>13</v>
      </c>
      <c r="B16" s="66" t="s">
        <v>52</v>
      </c>
      <c r="C16" s="137">
        <v>40427</v>
      </c>
      <c r="D16" s="137">
        <v>40543</v>
      </c>
      <c r="E16" s="138">
        <v>1.0101047636179805E-2</v>
      </c>
      <c r="F16" s="138">
        <v>2.2189477103038646E-2</v>
      </c>
      <c r="G16" s="138">
        <v>6.8456253778488518E-2</v>
      </c>
      <c r="H16" s="138">
        <v>0.15314096220974238</v>
      </c>
      <c r="I16" s="138">
        <v>0.14233036889757811</v>
      </c>
      <c r="J16" s="139">
        <v>1.8086392838875396</v>
      </c>
      <c r="K16" s="111">
        <v>0.13926396536823349</v>
      </c>
    </row>
    <row r="17" spans="1:12" s="20" customFormat="1">
      <c r="A17" s="21">
        <v>14</v>
      </c>
      <c r="B17" s="172" t="s">
        <v>48</v>
      </c>
      <c r="C17" s="137">
        <v>40444</v>
      </c>
      <c r="D17" s="137">
        <v>40638</v>
      </c>
      <c r="E17" s="138">
        <v>2.2575138720029031E-3</v>
      </c>
      <c r="F17" s="138">
        <v>1.1484703278710207E-3</v>
      </c>
      <c r="G17" s="138">
        <v>4.2697916374329736E-2</v>
      </c>
      <c r="H17" s="138">
        <v>3.5795050212650281E-2</v>
      </c>
      <c r="I17" s="138">
        <v>-2.9706338306807467E-3</v>
      </c>
      <c r="J17" s="139">
        <v>0.37087553767373294</v>
      </c>
      <c r="K17" s="111">
        <v>4.2039592156801309E-2</v>
      </c>
    </row>
    <row r="18" spans="1:12" s="20" customFormat="1" collapsed="1">
      <c r="A18" s="21">
        <v>15</v>
      </c>
      <c r="B18" s="66" t="s">
        <v>92</v>
      </c>
      <c r="C18" s="137">
        <v>40427</v>
      </c>
      <c r="D18" s="137">
        <v>40708</v>
      </c>
      <c r="E18" s="138">
        <v>1.1516243069102705E-2</v>
      </c>
      <c r="F18" s="138">
        <v>2.5075221759180977E-2</v>
      </c>
      <c r="G18" s="138">
        <v>7.4239797142087172E-2</v>
      </c>
      <c r="H18" s="138">
        <v>0.1327203278963538</v>
      </c>
      <c r="I18" s="138">
        <v>0.124250114231228</v>
      </c>
      <c r="J18" s="139">
        <v>2.2542396177734711</v>
      </c>
      <c r="K18" s="111">
        <v>0.1711562725145761</v>
      </c>
    </row>
    <row r="19" spans="1:12" s="20" customFormat="1" collapsed="1">
      <c r="A19" s="21">
        <v>16</v>
      </c>
      <c r="B19" s="66" t="s">
        <v>93</v>
      </c>
      <c r="C19" s="137">
        <v>41026</v>
      </c>
      <c r="D19" s="137">
        <v>41242</v>
      </c>
      <c r="E19" s="138">
        <v>1.4662313183584352E-2</v>
      </c>
      <c r="F19" s="138">
        <v>2.5286517409163656E-2</v>
      </c>
      <c r="G19" s="138">
        <v>4.7835691458533391E-2</v>
      </c>
      <c r="H19" s="138">
        <v>0.30550314722605965</v>
      </c>
      <c r="I19" s="138">
        <v>0.17303881640094199</v>
      </c>
      <c r="J19" s="139">
        <v>1.2834186318782335</v>
      </c>
      <c r="K19" s="111">
        <v>0.14738647775787328</v>
      </c>
    </row>
    <row r="20" spans="1:12" s="20" customFormat="1" ht="15.75" thickBot="1">
      <c r="A20" s="135"/>
      <c r="B20" s="140" t="s">
        <v>94</v>
      </c>
      <c r="C20" s="141" t="s">
        <v>4</v>
      </c>
      <c r="D20" s="141" t="s">
        <v>4</v>
      </c>
      <c r="E20" s="142">
        <f>AVERAGE(E4:E19)</f>
        <v>6.1057528870824386E-3</v>
      </c>
      <c r="F20" s="142">
        <f>AVERAGE(F4:F19)</f>
        <v>1.8179576659074673E-2</v>
      </c>
      <c r="G20" s="142">
        <f>AVERAGE(G4:G19)</f>
        <v>4.3078355346765712E-2</v>
      </c>
      <c r="H20" s="142">
        <f>AVERAGE(H4:H19)</f>
        <v>0.1538836281557088</v>
      </c>
      <c r="I20" s="142">
        <f>AVERAGE(I4:I19)</f>
        <v>9.3837251734249075E-2</v>
      </c>
      <c r="J20" s="141" t="s">
        <v>4</v>
      </c>
      <c r="K20" s="141" t="s">
        <v>4</v>
      </c>
      <c r="L20" s="143"/>
    </row>
    <row r="21" spans="1:12" s="20" customFormat="1">
      <c r="A21" s="196" t="s">
        <v>88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spans="1:12" s="20" customFormat="1" ht="15" collapsed="1" thickBot="1">
      <c r="A22" s="191"/>
      <c r="B22" s="191"/>
      <c r="C22" s="191"/>
      <c r="D22" s="191"/>
      <c r="E22" s="191"/>
      <c r="F22" s="191"/>
      <c r="G22" s="191"/>
      <c r="H22" s="191"/>
      <c r="I22" s="154"/>
      <c r="J22" s="154"/>
      <c r="K22" s="154"/>
    </row>
    <row r="23" spans="1:12" s="20" customFormat="1" collapsed="1">
      <c r="E23" s="100"/>
      <c r="J23" s="19"/>
    </row>
    <row r="24" spans="1:12" s="20" customFormat="1" collapsed="1">
      <c r="E24" s="101"/>
      <c r="J24" s="19"/>
    </row>
    <row r="25" spans="1:12" s="20" customFormat="1">
      <c r="E25" s="100"/>
      <c r="F25" s="100"/>
      <c r="J25" s="19"/>
    </row>
    <row r="26" spans="1:12" s="20" customFormat="1" collapsed="1">
      <c r="E26" s="101"/>
      <c r="I26" s="101"/>
      <c r="J26" s="19"/>
    </row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/>
    <row r="41" spans="3:8" s="20" customFormat="1"/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</sheetData>
  <mergeCells count="5">
    <mergeCell ref="A22:H22"/>
    <mergeCell ref="A1:I1"/>
    <mergeCell ref="A2:A3"/>
    <mergeCell ref="E2:K2"/>
    <mergeCell ref="A21:K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9"/>
  <sheetViews>
    <sheetView zoomScale="85" workbookViewId="0">
      <selection activeCell="G13" sqref="G13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98" t="s">
        <v>95</v>
      </c>
      <c r="B1" s="198"/>
      <c r="C1" s="198"/>
      <c r="D1" s="198"/>
      <c r="E1" s="198"/>
      <c r="F1" s="198"/>
      <c r="G1" s="198"/>
    </row>
    <row r="2" spans="1:8" ht="15.75" customHeight="1" thickBot="1">
      <c r="A2" s="201" t="s">
        <v>96</v>
      </c>
      <c r="B2" s="84"/>
      <c r="C2" s="199" t="s">
        <v>97</v>
      </c>
      <c r="D2" s="200"/>
      <c r="E2" s="199" t="s">
        <v>98</v>
      </c>
      <c r="F2" s="200"/>
      <c r="G2" s="85"/>
    </row>
    <row r="3" spans="1:8" ht="45.75" thickBot="1">
      <c r="A3" s="202"/>
      <c r="B3" s="173" t="s">
        <v>78</v>
      </c>
      <c r="C3" s="40" t="s">
        <v>99</v>
      </c>
      <c r="D3" s="33" t="s">
        <v>100</v>
      </c>
      <c r="E3" s="33" t="s">
        <v>101</v>
      </c>
      <c r="F3" s="33" t="s">
        <v>100</v>
      </c>
      <c r="G3" s="174" t="s">
        <v>102</v>
      </c>
    </row>
    <row r="4" spans="1:8" ht="15" customHeight="1">
      <c r="A4" s="21">
        <v>1</v>
      </c>
      <c r="B4" s="35" t="s">
        <v>48</v>
      </c>
      <c r="C4" s="36">
        <v>350.27132000000006</v>
      </c>
      <c r="D4" s="90">
        <v>0.22987973201349646</v>
      </c>
      <c r="E4" s="37">
        <v>253</v>
      </c>
      <c r="F4" s="90">
        <v>0.22710951526032316</v>
      </c>
      <c r="G4" s="38">
        <v>345.51563190396325</v>
      </c>
      <c r="H4" s="50"/>
    </row>
    <row r="5" spans="1:8" ht="14.25" customHeight="1">
      <c r="A5" s="21">
        <v>2</v>
      </c>
      <c r="B5" s="126" t="s">
        <v>105</v>
      </c>
      <c r="C5" s="36">
        <v>192.53611000000313</v>
      </c>
      <c r="D5" s="90">
        <v>6.1967428390671273E-3</v>
      </c>
      <c r="E5" s="37">
        <v>61</v>
      </c>
      <c r="F5" s="90">
        <v>1.2507945621193792E-3</v>
      </c>
      <c r="G5" s="38">
        <v>38.756858074628354</v>
      </c>
      <c r="H5" s="50"/>
    </row>
    <row r="6" spans="1:8">
      <c r="A6" s="21">
        <v>3</v>
      </c>
      <c r="B6" s="35" t="s">
        <v>46</v>
      </c>
      <c r="C6" s="36">
        <v>57.685509999999773</v>
      </c>
      <c r="D6" s="90">
        <v>2.1582212768326677E-2</v>
      </c>
      <c r="E6" s="37">
        <v>81</v>
      </c>
      <c r="F6" s="90">
        <v>6.819904016165698E-3</v>
      </c>
      <c r="G6" s="38">
        <v>18.452045751599513</v>
      </c>
    </row>
    <row r="7" spans="1:8">
      <c r="A7" s="21">
        <v>4</v>
      </c>
      <c r="B7" s="35" t="s">
        <v>92</v>
      </c>
      <c r="C7" s="36">
        <v>87.197089999999847</v>
      </c>
      <c r="D7" s="90">
        <v>1.2968180260116239E-2</v>
      </c>
      <c r="E7" s="37">
        <v>3</v>
      </c>
      <c r="F7" s="90">
        <v>1.4354066985645933E-3</v>
      </c>
      <c r="G7" s="38">
        <v>9.6660391004790434</v>
      </c>
    </row>
    <row r="8" spans="1:8">
      <c r="A8" s="21">
        <v>5</v>
      </c>
      <c r="B8" s="35" t="s">
        <v>44</v>
      </c>
      <c r="C8" s="36">
        <v>22.43314000000013</v>
      </c>
      <c r="D8" s="90">
        <v>5.4389701317472472E-3</v>
      </c>
      <c r="E8" s="37">
        <v>0</v>
      </c>
      <c r="F8" s="90">
        <v>0</v>
      </c>
      <c r="G8" s="38">
        <v>0</v>
      </c>
    </row>
    <row r="9" spans="1:8">
      <c r="A9" s="21">
        <v>6</v>
      </c>
      <c r="B9" s="175" t="s">
        <v>45</v>
      </c>
      <c r="C9" s="36">
        <v>17.404310000000056</v>
      </c>
      <c r="D9" s="90">
        <v>5.6247612653907899E-3</v>
      </c>
      <c r="E9" s="37">
        <v>0</v>
      </c>
      <c r="F9" s="90">
        <v>0</v>
      </c>
      <c r="G9" s="38">
        <v>0</v>
      </c>
    </row>
    <row r="10" spans="1:8" ht="15">
      <c r="A10" s="21">
        <v>7</v>
      </c>
      <c r="B10" s="176" t="s">
        <v>106</v>
      </c>
      <c r="C10" s="36">
        <v>10.981820000000065</v>
      </c>
      <c r="D10" s="90">
        <v>1.0101047636169924E-2</v>
      </c>
      <c r="E10" s="37">
        <v>0</v>
      </c>
      <c r="F10" s="90">
        <v>0</v>
      </c>
      <c r="G10" s="38">
        <v>0</v>
      </c>
      <c r="H10" s="50"/>
    </row>
    <row r="11" spans="1:8">
      <c r="A11" s="21">
        <v>8</v>
      </c>
      <c r="B11" s="35" t="s">
        <v>40</v>
      </c>
      <c r="C11" s="36">
        <v>7.9676099999998709</v>
      </c>
      <c r="D11" s="90">
        <v>6.4575839404214875E-3</v>
      </c>
      <c r="E11" s="37">
        <v>0</v>
      </c>
      <c r="F11" s="90">
        <v>0</v>
      </c>
      <c r="G11" s="38">
        <v>0</v>
      </c>
    </row>
    <row r="12" spans="1:8">
      <c r="A12" s="21">
        <v>9</v>
      </c>
      <c r="B12" s="35" t="s">
        <v>53</v>
      </c>
      <c r="C12" s="36">
        <v>1.5750300000000279</v>
      </c>
      <c r="D12" s="90">
        <v>1.7681820322987469E-3</v>
      </c>
      <c r="E12" s="37">
        <v>0</v>
      </c>
      <c r="F12" s="90">
        <v>0</v>
      </c>
      <c r="G12" s="38">
        <v>0</v>
      </c>
    </row>
    <row r="13" spans="1:8">
      <c r="A13" s="21">
        <v>10</v>
      </c>
      <c r="B13" s="35" t="s">
        <v>54</v>
      </c>
      <c r="C13" s="36">
        <v>-1.0963900000000137</v>
      </c>
      <c r="D13" s="90">
        <v>-2.4466511820277746E-3</v>
      </c>
      <c r="E13" s="37">
        <v>0</v>
      </c>
      <c r="F13" s="90">
        <v>0</v>
      </c>
      <c r="G13" s="38">
        <v>0</v>
      </c>
    </row>
    <row r="14" spans="1:8">
      <c r="A14" s="21">
        <v>11</v>
      </c>
      <c r="B14" s="177" t="s">
        <v>107</v>
      </c>
      <c r="C14" s="36">
        <v>-23.464060000000057</v>
      </c>
      <c r="D14" s="90">
        <v>-1.9123221758454354E-2</v>
      </c>
      <c r="E14" s="37">
        <v>0</v>
      </c>
      <c r="F14" s="90">
        <v>0</v>
      </c>
      <c r="G14" s="38">
        <v>0</v>
      </c>
    </row>
    <row r="15" spans="1:8">
      <c r="A15" s="21">
        <v>12</v>
      </c>
      <c r="B15" s="165" t="s">
        <v>49</v>
      </c>
      <c r="C15" s="36">
        <v>14.544909999999916</v>
      </c>
      <c r="D15" s="90">
        <v>8.4171153994934481E-3</v>
      </c>
      <c r="E15" s="37">
        <v>-7</v>
      </c>
      <c r="F15" s="90">
        <v>-1.1111111111111112E-2</v>
      </c>
      <c r="G15" s="38">
        <v>-20.150041444444373</v>
      </c>
    </row>
    <row r="16" spans="1:8" ht="13.5" customHeight="1">
      <c r="A16" s="21">
        <v>13</v>
      </c>
      <c r="B16" s="35" t="s">
        <v>40</v>
      </c>
      <c r="C16" s="36">
        <v>192.13307000000029</v>
      </c>
      <c r="D16" s="90">
        <v>1.4017729311264741E-2</v>
      </c>
      <c r="E16" s="37">
        <v>-23088</v>
      </c>
      <c r="F16" s="90">
        <v>-2.3719586164725375E-3</v>
      </c>
      <c r="G16" s="38">
        <v>-32.838396621404719</v>
      </c>
    </row>
    <row r="17" spans="1:8">
      <c r="A17" s="21">
        <v>14</v>
      </c>
      <c r="B17" s="126" t="s">
        <v>42</v>
      </c>
      <c r="C17" s="36">
        <v>-82.315120000000107</v>
      </c>
      <c r="D17" s="90">
        <v>-1.3298281538676883E-2</v>
      </c>
      <c r="E17" s="37">
        <v>-56</v>
      </c>
      <c r="F17" s="90">
        <v>-1.539730547154248E-2</v>
      </c>
      <c r="G17" s="38">
        <v>-97.05267585961019</v>
      </c>
    </row>
    <row r="18" spans="1:8">
      <c r="A18" s="21">
        <v>15</v>
      </c>
      <c r="B18" s="35" t="s">
        <v>108</v>
      </c>
      <c r="C18" s="36">
        <v>-328.05286000000035</v>
      </c>
      <c r="D18" s="90">
        <v>-6.3857222653851992E-2</v>
      </c>
      <c r="E18" s="37">
        <v>-116</v>
      </c>
      <c r="F18" s="90">
        <v>-7.5032341526520052E-2</v>
      </c>
      <c r="G18" s="38">
        <v>-388.62547819862391</v>
      </c>
    </row>
    <row r="19" spans="1:8">
      <c r="A19" s="21">
        <v>16</v>
      </c>
      <c r="B19" s="35" t="s">
        <v>91</v>
      </c>
      <c r="C19" s="36" t="s">
        <v>89</v>
      </c>
      <c r="D19" s="36" t="s">
        <v>89</v>
      </c>
      <c r="E19" s="36" t="s">
        <v>89</v>
      </c>
      <c r="F19" s="36" t="s">
        <v>89</v>
      </c>
      <c r="G19" s="38" t="s">
        <v>89</v>
      </c>
    </row>
    <row r="20" spans="1:8" ht="15.75" thickBot="1">
      <c r="A20" s="83"/>
      <c r="B20" s="86" t="s">
        <v>55</v>
      </c>
      <c r="C20" s="87">
        <v>519.80149000000267</v>
      </c>
      <c r="D20" s="91">
        <v>6.4285480595685646E-3</v>
      </c>
      <c r="E20" s="88">
        <v>-22869</v>
      </c>
      <c r="F20" s="91">
        <v>-2.3275596744408728E-3</v>
      </c>
      <c r="G20" s="89">
        <f>SUM(G4:G19)</f>
        <v>-126.27601729341308</v>
      </c>
      <c r="H20" s="50"/>
    </row>
    <row r="21" spans="1:8" ht="15" customHeight="1" thickBot="1">
      <c r="A21" s="197"/>
      <c r="B21" s="197"/>
      <c r="C21" s="197"/>
      <c r="D21" s="197"/>
      <c r="E21" s="197"/>
      <c r="F21" s="197"/>
      <c r="G21" s="197"/>
      <c r="H21" s="153"/>
    </row>
    <row r="23" spans="1:8">
      <c r="A23" s="27" t="s">
        <v>103</v>
      </c>
    </row>
    <row r="24" spans="1:8">
      <c r="A24" s="27" t="s">
        <v>104</v>
      </c>
    </row>
    <row r="43" spans="2:5" ht="15">
      <c r="B43" s="56"/>
      <c r="C43" s="57"/>
      <c r="D43" s="58"/>
      <c r="E43" s="59"/>
    </row>
    <row r="44" spans="2:5" ht="15">
      <c r="B44" s="56"/>
      <c r="C44" s="57"/>
      <c r="D44" s="58"/>
      <c r="E44" s="59"/>
    </row>
    <row r="45" spans="2:5" ht="15">
      <c r="B45" s="56"/>
      <c r="C45" s="57"/>
      <c r="D45" s="58"/>
      <c r="E45" s="59"/>
    </row>
    <row r="46" spans="2:5" ht="15">
      <c r="B46" s="56"/>
      <c r="C46" s="57"/>
      <c r="D46" s="58"/>
      <c r="E46" s="59"/>
    </row>
    <row r="47" spans="2:5" ht="15">
      <c r="B47" s="56"/>
      <c r="C47" s="57"/>
      <c r="D47" s="58"/>
      <c r="E47" s="59"/>
    </row>
    <row r="48" spans="2:5" ht="15">
      <c r="B48" s="56"/>
      <c r="C48" s="57"/>
      <c r="D48" s="58"/>
      <c r="E48" s="59"/>
    </row>
    <row r="49" spans="2:6" ht="15.75" thickBot="1">
      <c r="B49" s="74"/>
      <c r="C49" s="74"/>
      <c r="D49" s="74"/>
      <c r="E49" s="74"/>
    </row>
    <row r="52" spans="2:6" ht="14.25" customHeight="1"/>
    <row r="53" spans="2:6">
      <c r="F53" s="50"/>
    </row>
    <row r="55" spans="2:6">
      <c r="F55"/>
    </row>
    <row r="56" spans="2:6">
      <c r="F56"/>
    </row>
    <row r="57" spans="2:6" ht="30.75" thickBot="1">
      <c r="B57" s="40" t="s">
        <v>78</v>
      </c>
      <c r="C57" s="33" t="s">
        <v>109</v>
      </c>
      <c r="D57" s="33" t="s">
        <v>110</v>
      </c>
      <c r="E57" s="34" t="s">
        <v>111</v>
      </c>
      <c r="F57"/>
    </row>
    <row r="58" spans="2:6">
      <c r="B58" s="35" t="str">
        <f t="shared" ref="B58:D62" si="0">B4</f>
        <v>VSI</v>
      </c>
      <c r="C58" s="36">
        <f t="shared" si="0"/>
        <v>350.27132000000006</v>
      </c>
      <c r="D58" s="90">
        <f t="shared" si="0"/>
        <v>0.22987973201349646</v>
      </c>
      <c r="E58" s="38">
        <f>G4</f>
        <v>345.51563190396325</v>
      </c>
    </row>
    <row r="59" spans="2:6">
      <c r="B59" s="35" t="str">
        <f t="shared" si="0"/>
        <v>KINTO- Кlasychnyi</v>
      </c>
      <c r="C59" s="36">
        <f t="shared" si="0"/>
        <v>192.53611000000313</v>
      </c>
      <c r="D59" s="90">
        <f t="shared" si="0"/>
        <v>6.1967428390671273E-3</v>
      </c>
      <c r="E59" s="38">
        <f>G5</f>
        <v>38.756858074628354</v>
      </c>
    </row>
    <row r="60" spans="2:6">
      <c r="B60" s="35" t="str">
        <f t="shared" si="0"/>
        <v>KINTO-Kaznacheiskyi</v>
      </c>
      <c r="C60" s="36">
        <f t="shared" si="0"/>
        <v>57.685509999999773</v>
      </c>
      <c r="D60" s="90">
        <f t="shared" si="0"/>
        <v>2.1582212768326677E-2</v>
      </c>
      <c r="E60" s="38">
        <f>G6</f>
        <v>18.452045751599513</v>
      </c>
    </row>
    <row r="61" spans="2:6">
      <c r="B61" s="35" t="str">
        <f t="shared" si="0"/>
        <v xml:space="preserve">UNIVER.UA/Myhailo Hrushevskyi: Fond Derzhavnykh Paperiv   </v>
      </c>
      <c r="C61" s="36">
        <f t="shared" si="0"/>
        <v>87.197089999999847</v>
      </c>
      <c r="D61" s="90">
        <f t="shared" si="0"/>
        <v>1.2968180260116239E-2</v>
      </c>
      <c r="E61" s="38">
        <f>G7</f>
        <v>9.6660391004790434</v>
      </c>
    </row>
    <row r="62" spans="2:6">
      <c r="B62" s="113" t="str">
        <f t="shared" si="0"/>
        <v>Altus – Depozyt</v>
      </c>
      <c r="C62" s="114">
        <f t="shared" si="0"/>
        <v>22.43314000000013</v>
      </c>
      <c r="D62" s="115">
        <f t="shared" si="0"/>
        <v>5.4389701317472472E-3</v>
      </c>
      <c r="E62" s="116">
        <f>G8</f>
        <v>0</v>
      </c>
    </row>
    <row r="63" spans="2:6">
      <c r="B63" s="112" t="str">
        <f t="shared" ref="B63:D66" si="1">B14</f>
        <v>ТАSК Resurs</v>
      </c>
      <c r="C63" s="36">
        <f t="shared" si="1"/>
        <v>-23.464060000000057</v>
      </c>
      <c r="D63" s="90">
        <f t="shared" si="1"/>
        <v>-1.9123221758454354E-2</v>
      </c>
      <c r="E63" s="38">
        <f>G14</f>
        <v>0</v>
      </c>
    </row>
    <row r="64" spans="2:6">
      <c r="B64" s="112" t="str">
        <f t="shared" si="1"/>
        <v>UNIVER.UA/Volodymyr Velykyi: Fond Zbalansovanyi</v>
      </c>
      <c r="C64" s="36">
        <f t="shared" si="1"/>
        <v>14.544909999999916</v>
      </c>
      <c r="D64" s="90">
        <f t="shared" si="1"/>
        <v>8.4171153994934481E-3</v>
      </c>
      <c r="E64" s="38">
        <f>G15</f>
        <v>-20.150041444444373</v>
      </c>
    </row>
    <row r="65" spans="2:5">
      <c r="B65" s="112" t="str">
        <f t="shared" si="1"/>
        <v>ОТP Fond Aktsii</v>
      </c>
      <c r="C65" s="36">
        <f t="shared" si="1"/>
        <v>192.13307000000029</v>
      </c>
      <c r="D65" s="90">
        <f t="shared" si="1"/>
        <v>1.4017729311264741E-2</v>
      </c>
      <c r="E65" s="38">
        <f>G16</f>
        <v>-32.838396621404719</v>
      </c>
    </row>
    <row r="66" spans="2:5">
      <c r="B66" s="112" t="str">
        <f t="shared" si="1"/>
        <v>Sofiivskyi</v>
      </c>
      <c r="C66" s="36">
        <f t="shared" si="1"/>
        <v>-82.315120000000107</v>
      </c>
      <c r="D66" s="90">
        <f t="shared" si="1"/>
        <v>-1.3298281538676883E-2</v>
      </c>
      <c r="E66" s="38">
        <f>G17</f>
        <v>-97.05267585961019</v>
      </c>
    </row>
    <row r="67" spans="2:5">
      <c r="B67" s="112" t="str">
        <f>B18</f>
        <v>ОТP - Кlasychnyi</v>
      </c>
      <c r="C67" s="36">
        <f>C18</f>
        <v>-328.05286000000035</v>
      </c>
      <c r="D67" s="90">
        <f>D18</f>
        <v>-6.3857222653851992E-2</v>
      </c>
      <c r="E67" s="38">
        <f>G18</f>
        <v>-388.62547819862391</v>
      </c>
    </row>
    <row r="68" spans="2:5">
      <c r="B68" s="123" t="s">
        <v>57</v>
      </c>
      <c r="C68" s="124">
        <f>C20-SUM(C58:C67)</f>
        <v>36.83237999999983</v>
      </c>
      <c r="D68" s="125"/>
      <c r="E68" s="124">
        <f>G20-SUM(E58:E67)</f>
        <v>0</v>
      </c>
    </row>
    <row r="69" spans="2:5" ht="15">
      <c r="B69" s="121" t="s">
        <v>55</v>
      </c>
      <c r="C69" s="122">
        <f>SUM(C58:C68)</f>
        <v>519.80149000000267</v>
      </c>
      <c r="D69" s="122"/>
      <c r="E69" s="122">
        <f>SUM(E58:E68)</f>
        <v>-126.27601729341308</v>
      </c>
    </row>
  </sheetData>
  <mergeCells count="5">
    <mergeCell ref="A21:G21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A52" sqref="A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2" t="s">
        <v>78</v>
      </c>
      <c r="B1" s="63" t="s">
        <v>112</v>
      </c>
      <c r="C1" s="10"/>
    </row>
    <row r="2" spans="1:3" ht="14.25">
      <c r="A2" s="177" t="s">
        <v>107</v>
      </c>
      <c r="B2" s="160">
        <v>-1.9123221758477915E-2</v>
      </c>
      <c r="C2" s="10"/>
    </row>
    <row r="3" spans="1:3" ht="14.25">
      <c r="A3" s="126" t="s">
        <v>54</v>
      </c>
      <c r="B3" s="131">
        <v>-2.4466511820385728E-3</v>
      </c>
      <c r="C3" s="10"/>
    </row>
    <row r="4" spans="1:3" ht="14.25">
      <c r="A4" s="126" t="s">
        <v>53</v>
      </c>
      <c r="B4" s="131">
        <v>1.7681820322832387E-3</v>
      </c>
      <c r="C4" s="10"/>
    </row>
    <row r="5" spans="1:3" ht="14.25">
      <c r="A5" s="126" t="s">
        <v>42</v>
      </c>
      <c r="B5" s="133">
        <v>2.13184865788274E-3</v>
      </c>
      <c r="C5" s="10"/>
    </row>
    <row r="6" spans="1:3" ht="14.25">
      <c r="A6" s="126" t="s">
        <v>48</v>
      </c>
      <c r="B6" s="132">
        <v>2.2575138720029031E-3</v>
      </c>
      <c r="C6" s="10"/>
    </row>
    <row r="7" spans="1:3" ht="14.25">
      <c r="A7" s="126" t="s">
        <v>105</v>
      </c>
      <c r="B7" s="132">
        <v>4.9397696399269275E-3</v>
      </c>
      <c r="C7" s="10"/>
    </row>
    <row r="8" spans="1:3" ht="14.25">
      <c r="A8" s="35" t="s">
        <v>44</v>
      </c>
      <c r="B8" s="133">
        <v>5.4389701317123507E-3</v>
      </c>
      <c r="C8" s="10"/>
    </row>
    <row r="9" spans="1:3" ht="14.25">
      <c r="A9" s="126" t="s">
        <v>113</v>
      </c>
      <c r="B9" s="132">
        <v>5.6247612654358736E-3</v>
      </c>
      <c r="C9" s="10"/>
    </row>
    <row r="10" spans="1:3" ht="14.25">
      <c r="A10" s="126" t="s">
        <v>50</v>
      </c>
      <c r="B10" s="132">
        <v>6.4575839404035218E-3</v>
      </c>
      <c r="C10" s="10"/>
    </row>
    <row r="11" spans="1:3" ht="15">
      <c r="A11" s="176" t="s">
        <v>106</v>
      </c>
      <c r="B11" s="133">
        <v>1.0101047636179805E-2</v>
      </c>
      <c r="C11" s="10"/>
    </row>
    <row r="12" spans="1:3" ht="14.25">
      <c r="A12" s="178" t="s">
        <v>92</v>
      </c>
      <c r="B12" s="132">
        <v>1.1516243069102705E-2</v>
      </c>
      <c r="C12" s="10"/>
    </row>
    <row r="13" spans="1:3" ht="14.25">
      <c r="A13" s="126" t="s">
        <v>114</v>
      </c>
      <c r="B13" s="132">
        <v>1.2081632012283627E-2</v>
      </c>
      <c r="C13" s="10"/>
    </row>
    <row r="14" spans="1:3" ht="14.25">
      <c r="A14" s="126" t="s">
        <v>46</v>
      </c>
      <c r="B14" s="133">
        <v>1.4662313183584352E-2</v>
      </c>
      <c r="C14" s="10"/>
    </row>
    <row r="15" spans="1:3" ht="14.25">
      <c r="A15" s="127" t="s">
        <v>40</v>
      </c>
      <c r="B15" s="132">
        <v>1.6428656019971566E-2</v>
      </c>
      <c r="C15" s="10"/>
    </row>
    <row r="16" spans="1:3" ht="14.25">
      <c r="A16" s="165" t="s">
        <v>49</v>
      </c>
      <c r="B16" s="133">
        <v>1.9747644785983454E-2</v>
      </c>
      <c r="C16" s="10"/>
    </row>
    <row r="17" spans="1:3" ht="14.25">
      <c r="A17" s="179" t="s">
        <v>115</v>
      </c>
      <c r="B17" s="131">
        <v>6.1057528870824386E-3</v>
      </c>
      <c r="C17" s="10"/>
    </row>
    <row r="18" spans="1:3" ht="14.25">
      <c r="A18" s="136" t="s">
        <v>17</v>
      </c>
      <c r="B18" s="131">
        <v>4.3083392213969507E-3</v>
      </c>
      <c r="C18" s="10"/>
    </row>
    <row r="19" spans="1:3" ht="14.25">
      <c r="A19" s="136" t="s">
        <v>16</v>
      </c>
      <c r="B19" s="131">
        <v>2.6929409890051659E-2</v>
      </c>
      <c r="C19" s="54"/>
    </row>
    <row r="20" spans="1:3" ht="14.25">
      <c r="A20" s="136" t="s">
        <v>116</v>
      </c>
      <c r="B20" s="131">
        <v>1.1445550834767948E-2</v>
      </c>
      <c r="C20" s="9"/>
    </row>
    <row r="21" spans="1:3" ht="14.25">
      <c r="A21" s="136" t="s">
        <v>117</v>
      </c>
      <c r="B21" s="131">
        <v>1.1770253270545927E-2</v>
      </c>
      <c r="C21" s="69"/>
    </row>
    <row r="22" spans="1:3" ht="14.25">
      <c r="A22" s="136" t="s">
        <v>118</v>
      </c>
      <c r="B22" s="131">
        <v>1.1917808219178082E-2</v>
      </c>
      <c r="C22" s="10"/>
    </row>
    <row r="23" spans="1:3" ht="15" thickBot="1">
      <c r="A23" s="180" t="s">
        <v>119</v>
      </c>
      <c r="B23" s="134">
        <v>1.529739767609728E-2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O23" sqref="O23"/>
    </sheetView>
  </sheetViews>
  <sheetFormatPr defaultRowHeight="14.25"/>
  <cols>
    <col min="1" max="1" width="4.7109375" style="29" customWidth="1"/>
    <col min="2" max="2" width="35.85546875" style="27" customWidth="1"/>
    <col min="3" max="4" width="12.7109375" style="29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86" t="s">
        <v>120</v>
      </c>
      <c r="B1" s="186"/>
      <c r="C1" s="186"/>
      <c r="D1" s="186"/>
      <c r="E1" s="186"/>
      <c r="F1" s="186"/>
      <c r="G1" s="186"/>
      <c r="H1" s="186"/>
      <c r="I1" s="186"/>
      <c r="J1" s="186"/>
      <c r="K1" s="13"/>
      <c r="L1" s="14"/>
      <c r="M1" s="14"/>
    </row>
    <row r="2" spans="1:13" ht="45.75" thickBot="1">
      <c r="A2" s="15" t="s">
        <v>96</v>
      </c>
      <c r="B2" s="15" t="s">
        <v>78</v>
      </c>
      <c r="C2" s="42" t="s">
        <v>121</v>
      </c>
      <c r="D2" s="42" t="s">
        <v>122</v>
      </c>
      <c r="E2" s="42" t="s">
        <v>70</v>
      </c>
      <c r="F2" s="42" t="s">
        <v>71</v>
      </c>
      <c r="G2" s="42" t="s">
        <v>72</v>
      </c>
      <c r="H2" s="42" t="s">
        <v>73</v>
      </c>
      <c r="I2" s="17" t="s">
        <v>74</v>
      </c>
      <c r="J2" s="18" t="s">
        <v>75</v>
      </c>
    </row>
    <row r="3" spans="1:13" ht="19.5" customHeight="1">
      <c r="A3" s="21">
        <v>1</v>
      </c>
      <c r="B3" s="165" t="s">
        <v>123</v>
      </c>
      <c r="C3" s="182" t="s">
        <v>126</v>
      </c>
      <c r="D3" s="183" t="s">
        <v>127</v>
      </c>
      <c r="E3" s="78">
        <v>1517622.71</v>
      </c>
      <c r="F3" s="79">
        <v>706</v>
      </c>
      <c r="G3" s="78">
        <v>2149.6072379603397</v>
      </c>
      <c r="H3" s="49">
        <v>1000</v>
      </c>
      <c r="I3" s="165" t="s">
        <v>129</v>
      </c>
      <c r="J3" s="80" t="s">
        <v>11</v>
      </c>
    </row>
    <row r="4" spans="1:13">
      <c r="A4" s="21">
        <v>2</v>
      </c>
      <c r="B4" s="165" t="s">
        <v>124</v>
      </c>
      <c r="C4" s="182" t="s">
        <v>126</v>
      </c>
      <c r="D4" s="183" t="s">
        <v>128</v>
      </c>
      <c r="E4" s="78">
        <v>1051113.0800999999</v>
      </c>
      <c r="F4" s="79">
        <v>1975</v>
      </c>
      <c r="G4" s="78">
        <v>532.20915448101266</v>
      </c>
      <c r="H4" s="49">
        <v>1000</v>
      </c>
      <c r="I4" s="165" t="s">
        <v>130</v>
      </c>
      <c r="J4" s="80" t="s">
        <v>0</v>
      </c>
    </row>
    <row r="5" spans="1:13">
      <c r="A5" s="21">
        <v>3</v>
      </c>
      <c r="B5" s="181" t="s">
        <v>125</v>
      </c>
      <c r="C5" s="182" t="s">
        <v>126</v>
      </c>
      <c r="D5" s="183" t="s">
        <v>127</v>
      </c>
      <c r="E5" s="78">
        <v>328841.83</v>
      </c>
      <c r="F5" s="79">
        <v>679</v>
      </c>
      <c r="G5" s="78">
        <v>484.30313696612666</v>
      </c>
      <c r="H5" s="49">
        <v>1000</v>
      </c>
      <c r="I5" s="165" t="s">
        <v>131</v>
      </c>
      <c r="J5" s="80" t="s">
        <v>2</v>
      </c>
    </row>
    <row r="6" spans="1:13" ht="15.75" customHeight="1" thickBot="1">
      <c r="A6" s="187" t="s">
        <v>55</v>
      </c>
      <c r="B6" s="188"/>
      <c r="C6" s="102" t="s">
        <v>4</v>
      </c>
      <c r="D6" s="102" t="s">
        <v>4</v>
      </c>
      <c r="E6" s="92">
        <f>SUM(E3:E5)</f>
        <v>2897577.6200999999</v>
      </c>
      <c r="F6" s="93">
        <f>SUM(F3:F5)</f>
        <v>3360</v>
      </c>
      <c r="G6" s="102" t="s">
        <v>4</v>
      </c>
      <c r="H6" s="102" t="s">
        <v>4</v>
      </c>
      <c r="I6" s="102" t="s">
        <v>4</v>
      </c>
      <c r="J6" s="102" t="s">
        <v>4</v>
      </c>
    </row>
    <row r="7" spans="1:13">
      <c r="A7" s="190"/>
      <c r="B7" s="190"/>
      <c r="C7" s="190"/>
      <c r="D7" s="190"/>
      <c r="E7" s="190"/>
      <c r="F7" s="190"/>
      <c r="G7" s="190"/>
      <c r="H7" s="190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A8" sqref="A8:K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04" t="s">
        <v>132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customFormat="1" ht="15.75" customHeight="1" thickBot="1">
      <c r="A2" s="193" t="s">
        <v>68</v>
      </c>
      <c r="B2" s="95"/>
      <c r="C2" s="96"/>
      <c r="D2" s="97"/>
      <c r="E2" s="195" t="s">
        <v>133</v>
      </c>
      <c r="F2" s="195"/>
      <c r="G2" s="195"/>
      <c r="H2" s="195"/>
      <c r="I2" s="195"/>
      <c r="J2" s="195"/>
      <c r="K2" s="195"/>
    </row>
    <row r="3" spans="1:11" customFormat="1" ht="64.5" thickBot="1">
      <c r="A3" s="194"/>
      <c r="B3" s="169" t="s">
        <v>78</v>
      </c>
      <c r="C3" s="170" t="s">
        <v>79</v>
      </c>
      <c r="D3" s="170" t="s">
        <v>134</v>
      </c>
      <c r="E3" s="17" t="s">
        <v>81</v>
      </c>
      <c r="F3" s="17" t="s">
        <v>82</v>
      </c>
      <c r="G3" s="17" t="s">
        <v>83</v>
      </c>
      <c r="H3" s="17" t="s">
        <v>84</v>
      </c>
      <c r="I3" s="17" t="s">
        <v>85</v>
      </c>
      <c r="J3" s="18" t="s">
        <v>86</v>
      </c>
      <c r="K3" s="171" t="s">
        <v>87</v>
      </c>
    </row>
    <row r="4" spans="1:11" customFormat="1" collapsed="1">
      <c r="A4" s="21">
        <v>1</v>
      </c>
      <c r="B4" s="136" t="s">
        <v>135</v>
      </c>
      <c r="C4" s="98">
        <v>38441</v>
      </c>
      <c r="D4" s="98">
        <v>38625</v>
      </c>
      <c r="E4" s="94">
        <v>1.7806152264732145E-3</v>
      </c>
      <c r="F4" s="94">
        <v>-5.0684926840445566E-2</v>
      </c>
      <c r="G4" s="94">
        <v>-5.7957636740213481E-5</v>
      </c>
      <c r="H4" s="94">
        <v>-0.20700018356285999</v>
      </c>
      <c r="I4" s="94">
        <v>-0.14908719771241452</v>
      </c>
      <c r="J4" s="99">
        <v>-0.51569686303387408</v>
      </c>
      <c r="K4" s="151">
        <v>-5.3543616586130049E-2</v>
      </c>
    </row>
    <row r="5" spans="1:11" customFormat="1" collapsed="1">
      <c r="A5" s="21">
        <v>2</v>
      </c>
      <c r="B5" s="165" t="s">
        <v>124</v>
      </c>
      <c r="C5" s="98">
        <v>39048</v>
      </c>
      <c r="D5" s="98">
        <v>39140</v>
      </c>
      <c r="E5" s="94">
        <v>1.2842218922989979E-2</v>
      </c>
      <c r="F5" s="94">
        <v>-2.9450864386451614E-2</v>
      </c>
      <c r="G5" s="94">
        <v>9.3723291627489935E-4</v>
      </c>
      <c r="H5" s="94">
        <v>0.22580911178448049</v>
      </c>
      <c r="I5" s="94">
        <v>0.17329291815406256</v>
      </c>
      <c r="J5" s="99">
        <v>-0.4677908455189641</v>
      </c>
      <c r="K5" s="152">
        <v>-5.2200749269800006E-2</v>
      </c>
    </row>
    <row r="6" spans="1:11" customFormat="1">
      <c r="A6" s="21">
        <v>3</v>
      </c>
      <c r="B6" s="165" t="s">
        <v>123</v>
      </c>
      <c r="C6" s="98">
        <v>39100</v>
      </c>
      <c r="D6" s="98">
        <v>39268</v>
      </c>
      <c r="E6" s="94">
        <v>6.3175052244672791E-3</v>
      </c>
      <c r="F6" s="94">
        <v>2.2163763298437056E-2</v>
      </c>
      <c r="G6" s="94">
        <v>9.0129504514418812E-2</v>
      </c>
      <c r="H6" s="94">
        <v>6.6939101647571997E-2</v>
      </c>
      <c r="I6" s="94">
        <v>3.3308263041380126E-2</v>
      </c>
      <c r="J6" s="99">
        <v>1.1496072379602977</v>
      </c>
      <c r="K6" s="152">
        <v>6.9348630637674935E-2</v>
      </c>
    </row>
    <row r="7" spans="1:11" ht="15.75" thickBot="1">
      <c r="A7" s="135"/>
      <c r="B7" s="140" t="s">
        <v>94</v>
      </c>
      <c r="C7" s="141" t="s">
        <v>4</v>
      </c>
      <c r="D7" s="141" t="s">
        <v>4</v>
      </c>
      <c r="E7" s="142">
        <f>AVERAGE(E4:E6)</f>
        <v>6.9801131246434904E-3</v>
      </c>
      <c r="F7" s="142">
        <f>AVERAGE(F4:F6)</f>
        <v>-1.9324009309486707E-2</v>
      </c>
      <c r="G7" s="142">
        <f>AVERAGE(G4:G6)</f>
        <v>3.0336259931317833E-2</v>
      </c>
      <c r="H7" s="142">
        <f>AVERAGE(H4:H6)</f>
        <v>2.8582676623064168E-2</v>
      </c>
      <c r="I7" s="142">
        <f>AVERAGE(I4:I6)</f>
        <v>1.9171327827676055E-2</v>
      </c>
      <c r="J7" s="141" t="s">
        <v>4</v>
      </c>
      <c r="K7" s="141" t="s">
        <v>4</v>
      </c>
    </row>
    <row r="8" spans="1:11">
      <c r="A8" s="205" t="s">
        <v>88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</row>
    <row r="9" spans="1:11" ht="15" thickBo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1">
      <c r="B10" s="27"/>
      <c r="C10" s="28"/>
      <c r="D10" s="28"/>
      <c r="E10" s="27"/>
      <c r="F10" s="27"/>
      <c r="G10" s="27"/>
      <c r="H10" s="27"/>
      <c r="I10" s="27"/>
    </row>
    <row r="11" spans="1:11">
      <c r="B11" s="27"/>
      <c r="C11" s="28"/>
      <c r="D11" s="28"/>
      <c r="E11" s="107"/>
      <c r="F11" s="27"/>
      <c r="G11" s="27"/>
      <c r="H11" s="27"/>
      <c r="I11" s="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8"/>
  <sheetViews>
    <sheetView zoomScale="85" workbookViewId="0">
      <selection activeCell="B35" sqref="B35:E35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98" t="s">
        <v>136</v>
      </c>
      <c r="B1" s="198"/>
      <c r="C1" s="198"/>
      <c r="D1" s="198"/>
      <c r="E1" s="198"/>
      <c r="F1" s="198"/>
      <c r="G1" s="198"/>
    </row>
    <row r="2" spans="1:11" s="29" customFormat="1" ht="15.75" customHeight="1" thickBot="1">
      <c r="A2" s="193" t="s">
        <v>96</v>
      </c>
      <c r="B2" s="84"/>
      <c r="C2" s="199" t="s">
        <v>97</v>
      </c>
      <c r="D2" s="200"/>
      <c r="E2" s="199" t="s">
        <v>98</v>
      </c>
      <c r="F2" s="200"/>
      <c r="G2" s="85"/>
    </row>
    <row r="3" spans="1:11" s="29" customFormat="1" ht="45.75" thickBot="1">
      <c r="A3" s="194"/>
      <c r="B3" s="33" t="s">
        <v>78</v>
      </c>
      <c r="C3" s="33" t="s">
        <v>99</v>
      </c>
      <c r="D3" s="33" t="s">
        <v>100</v>
      </c>
      <c r="E3" s="33" t="s">
        <v>101</v>
      </c>
      <c r="F3" s="33" t="s">
        <v>100</v>
      </c>
      <c r="G3" s="34" t="s">
        <v>137</v>
      </c>
    </row>
    <row r="4" spans="1:11" s="29" customFormat="1">
      <c r="A4" s="21">
        <v>1</v>
      </c>
      <c r="B4" s="35" t="s">
        <v>124</v>
      </c>
      <c r="C4" s="36">
        <v>13.327469999999856</v>
      </c>
      <c r="D4" s="94">
        <v>1.2842218922958117E-2</v>
      </c>
      <c r="E4" s="37">
        <v>0</v>
      </c>
      <c r="F4" s="94">
        <v>0</v>
      </c>
      <c r="G4" s="38">
        <v>0</v>
      </c>
    </row>
    <row r="5" spans="1:11" s="29" customFormat="1">
      <c r="A5" s="21">
        <v>2</v>
      </c>
      <c r="B5" s="35" t="s">
        <v>123</v>
      </c>
      <c r="C5" s="36">
        <v>9.5273999999999077</v>
      </c>
      <c r="D5" s="94">
        <v>6.3175052245205291E-3</v>
      </c>
      <c r="E5" s="37">
        <v>0</v>
      </c>
      <c r="F5" s="94">
        <v>0</v>
      </c>
      <c r="G5" s="38">
        <v>0</v>
      </c>
    </row>
    <row r="6" spans="1:11" s="29" customFormat="1">
      <c r="A6" s="21">
        <v>3</v>
      </c>
      <c r="B6" s="136" t="s">
        <v>135</v>
      </c>
      <c r="C6" s="36">
        <v>0.58450000000000002</v>
      </c>
      <c r="D6" s="94">
        <v>1.7806152264749121E-3</v>
      </c>
      <c r="E6" s="37">
        <v>0</v>
      </c>
      <c r="F6" s="94">
        <v>0</v>
      </c>
      <c r="G6" s="38">
        <v>0</v>
      </c>
    </row>
    <row r="7" spans="1:11" s="29" customFormat="1" ht="15.75" thickBot="1">
      <c r="A7" s="103"/>
      <c r="B7" s="86" t="s">
        <v>55</v>
      </c>
      <c r="C7" s="104">
        <v>23.439369999999762</v>
      </c>
      <c r="D7" s="91">
        <v>8.155268800721132E-3</v>
      </c>
      <c r="E7" s="88">
        <v>0</v>
      </c>
      <c r="F7" s="91">
        <v>0</v>
      </c>
      <c r="G7" s="89">
        <v>0</v>
      </c>
    </row>
    <row r="8" spans="1:11" s="29" customFormat="1" ht="15" customHeight="1" thickBot="1">
      <c r="A8" s="203"/>
      <c r="B8" s="203"/>
      <c r="C8" s="203"/>
      <c r="D8" s="203"/>
      <c r="E8" s="203"/>
      <c r="F8" s="203"/>
      <c r="G8" s="203"/>
      <c r="H8" s="7"/>
      <c r="I8" s="7"/>
      <c r="J8" s="7"/>
      <c r="K8" s="7"/>
    </row>
    <row r="9" spans="1:11" s="29" customFormat="1">
      <c r="D9" s="39"/>
    </row>
    <row r="10" spans="1:11" s="29" customFormat="1">
      <c r="A10" s="27"/>
      <c r="D10" s="39"/>
    </row>
    <row r="11" spans="1:11" s="29" customFormat="1">
      <c r="A11" s="27"/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9" s="29" customFormat="1">
      <c r="D17" s="39"/>
    </row>
    <row r="18" spans="4:9" s="29" customFormat="1">
      <c r="D18" s="39"/>
    </row>
    <row r="19" spans="4:9" s="29" customFormat="1">
      <c r="D19" s="39"/>
    </row>
    <row r="20" spans="4:9" s="29" customFormat="1">
      <c r="D20" s="39"/>
    </row>
    <row r="21" spans="4:9" s="29" customFormat="1">
      <c r="D21" s="39"/>
    </row>
    <row r="22" spans="4:9" s="29" customFormat="1">
      <c r="D22" s="39"/>
    </row>
    <row r="23" spans="4:9" s="29" customFormat="1">
      <c r="D23" s="39"/>
    </row>
    <row r="24" spans="4:9" s="29" customFormat="1">
      <c r="D24" s="39"/>
    </row>
    <row r="25" spans="4:9" s="29" customFormat="1">
      <c r="D25" s="39"/>
    </row>
    <row r="26" spans="4:9" s="29" customFormat="1">
      <c r="D26" s="39"/>
    </row>
    <row r="27" spans="4:9" s="29" customFormat="1">
      <c r="D27" s="39"/>
    </row>
    <row r="28" spans="4:9" s="29" customFormat="1">
      <c r="D28" s="39"/>
    </row>
    <row r="29" spans="4:9" s="29" customFormat="1">
      <c r="D29" s="39"/>
    </row>
    <row r="30" spans="4:9" s="29" customFormat="1"/>
    <row r="31" spans="4:9" s="29" customFormat="1"/>
    <row r="32" spans="4:9" s="29" customFormat="1">
      <c r="H32" s="22"/>
      <c r="I32" s="22"/>
    </row>
    <row r="35" spans="1:5" ht="30.75" thickBot="1">
      <c r="B35" s="40" t="s">
        <v>78</v>
      </c>
      <c r="C35" s="33" t="s">
        <v>138</v>
      </c>
      <c r="D35" s="33" t="s">
        <v>139</v>
      </c>
      <c r="E35" s="34" t="s">
        <v>140</v>
      </c>
    </row>
    <row r="36" spans="1:5">
      <c r="A36" s="22">
        <v>1</v>
      </c>
      <c r="B36" s="35" t="str">
        <f t="shared" ref="B36:D38" si="0">B4</f>
        <v>ТАSК Ukrainskyi Kapital</v>
      </c>
      <c r="C36" s="108">
        <f t="shared" si="0"/>
        <v>13.327469999999856</v>
      </c>
      <c r="D36" s="94">
        <f t="shared" si="0"/>
        <v>1.2842218922958117E-2</v>
      </c>
      <c r="E36" s="109">
        <f>G4</f>
        <v>0</v>
      </c>
    </row>
    <row r="37" spans="1:5">
      <c r="A37" s="22">
        <v>2</v>
      </c>
      <c r="B37" s="35" t="str">
        <f t="shared" si="0"/>
        <v>Zbalansovanyi Fond "Parytet"</v>
      </c>
      <c r="C37" s="108">
        <f t="shared" si="0"/>
        <v>9.5273999999999077</v>
      </c>
      <c r="D37" s="94">
        <f t="shared" si="0"/>
        <v>6.3175052245205291E-3</v>
      </c>
      <c r="E37" s="109">
        <f>G5</f>
        <v>0</v>
      </c>
    </row>
    <row r="38" spans="1:5">
      <c r="A38" s="22">
        <v>3</v>
      </c>
      <c r="B38" s="35" t="str">
        <f t="shared" si="0"/>
        <v>Оptimum</v>
      </c>
      <c r="C38" s="108">
        <f t="shared" si="0"/>
        <v>0.58450000000000002</v>
      </c>
      <c r="D38" s="94">
        <f t="shared" si="0"/>
        <v>1.7806152264749121E-3</v>
      </c>
      <c r="E38" s="109">
        <f>G6</f>
        <v>0</v>
      </c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A25" sqref="A25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78</v>
      </c>
      <c r="B1" s="63" t="s">
        <v>112</v>
      </c>
      <c r="C1" s="10"/>
      <c r="D1" s="10"/>
    </row>
    <row r="2" spans="1:4" ht="14.25">
      <c r="A2" s="70" t="s">
        <v>141</v>
      </c>
      <c r="B2" s="128">
        <v>1.7806152264732145E-3</v>
      </c>
      <c r="C2" s="10"/>
      <c r="D2" s="10"/>
    </row>
    <row r="3" spans="1:4" ht="14.25">
      <c r="A3" s="136" t="s">
        <v>123</v>
      </c>
      <c r="B3" s="128">
        <v>6.3175052244672791E-3</v>
      </c>
      <c r="C3" s="10"/>
      <c r="D3" s="10"/>
    </row>
    <row r="4" spans="1:4" ht="14.25">
      <c r="A4" s="25" t="s">
        <v>12</v>
      </c>
      <c r="B4" s="128">
        <v>1.2842218922989979E-2</v>
      </c>
      <c r="C4" s="10"/>
      <c r="D4" s="10"/>
    </row>
    <row r="5" spans="1:4" ht="14.25">
      <c r="A5" s="179" t="s">
        <v>115</v>
      </c>
      <c r="B5" s="129">
        <v>6.9801131246434904E-3</v>
      </c>
      <c r="C5" s="10"/>
      <c r="D5" s="10"/>
    </row>
    <row r="6" spans="1:4" ht="14.25">
      <c r="A6" s="136" t="s">
        <v>17</v>
      </c>
      <c r="B6" s="129">
        <v>4.3083392213969507E-3</v>
      </c>
      <c r="C6" s="10"/>
      <c r="D6" s="10"/>
    </row>
    <row r="7" spans="1:4" ht="14.25">
      <c r="A7" s="136" t="s">
        <v>16</v>
      </c>
      <c r="B7" s="129">
        <v>2.6929409890051659E-2</v>
      </c>
      <c r="C7" s="10"/>
      <c r="D7" s="10"/>
    </row>
    <row r="8" spans="1:4" ht="14.25">
      <c r="A8" s="136" t="s">
        <v>116</v>
      </c>
      <c r="B8" s="129">
        <v>1.1445550834767948E-2</v>
      </c>
      <c r="C8" s="10"/>
      <c r="D8" s="10"/>
    </row>
    <row r="9" spans="1:4" ht="14.25">
      <c r="A9" s="136" t="s">
        <v>117</v>
      </c>
      <c r="B9" s="129">
        <v>1.1770253270545927E-2</v>
      </c>
      <c r="C9" s="10"/>
      <c r="D9" s="10"/>
    </row>
    <row r="10" spans="1:4" ht="14.25">
      <c r="A10" s="136" t="s">
        <v>118</v>
      </c>
      <c r="B10" s="129">
        <v>1.1917808219178082E-2</v>
      </c>
      <c r="C10" s="10"/>
      <c r="D10" s="10"/>
    </row>
    <row r="11" spans="1:4" ht="15" thickBot="1">
      <c r="A11" s="180" t="s">
        <v>119</v>
      </c>
      <c r="B11" s="130">
        <v>1.529739767609728E-2</v>
      </c>
      <c r="C11" s="10"/>
      <c r="D11" s="10"/>
    </row>
    <row r="12" spans="1:4">
      <c r="B12" s="10"/>
      <c r="C12" s="10"/>
      <c r="D12" s="10"/>
    </row>
    <row r="13" spans="1:4" ht="14.25">
      <c r="A13" s="51"/>
      <c r="B13" s="52"/>
      <c r="C13" s="10"/>
      <c r="D13" s="10"/>
    </row>
    <row r="14" spans="1:4" ht="14.25">
      <c r="A14" s="51"/>
      <c r="B14" s="52"/>
      <c r="C14" s="10"/>
      <c r="D14" s="10"/>
    </row>
    <row r="15" spans="1:4" ht="14.25">
      <c r="A15" s="51"/>
      <c r="B15" s="52"/>
      <c r="C15" s="10"/>
      <c r="D15" s="10"/>
    </row>
    <row r="16" spans="1:4" ht="14.25">
      <c r="A16" s="51"/>
      <c r="B16" s="52"/>
      <c r="C16" s="10"/>
      <c r="D16" s="10"/>
    </row>
    <row r="17" spans="1:4" ht="14.25">
      <c r="A17" s="51"/>
      <c r="B17" s="52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2018-12-17T09:51:54Z</dcterms:modified>
</cp:coreProperties>
</file>