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75" yWindow="75" windowWidth="10650" windowHeight="11805" tabRatio="904" activeTab="12"/>
  </bookViews>
  <sheets>
    <sheet name="інд+дох" sheetId="1" r:id="rId1"/>
    <sheet name="В_ВЧА" sheetId="12" r:id="rId2"/>
    <sheet name="В_дох" sheetId="21" r:id="rId3"/>
    <sheet name="В_динаміка ВЧА" sheetId="14" r:id="rId4"/>
    <sheet name="В_діаграма(дох)" sheetId="25" r:id="rId5"/>
    <sheet name="І_ВЧА" sheetId="22" r:id="rId6"/>
    <sheet name="І_дох" sheetId="16" r:id="rId7"/>
    <sheet name="І_динаміка ВЧА" sheetId="17" r:id="rId8"/>
    <sheet name="І_діаграма(дох)" sheetId="7" r:id="rId9"/>
    <sheet name="3_ВЧА" sheetId="23" r:id="rId10"/>
    <sheet name="З_дох" sheetId="24" r:id="rId11"/>
    <sheet name="3_динаміка ВЧА" sheetId="20" r:id="rId12"/>
    <sheet name="З_діаграма(дох)" sheetId="10" r:id="rId13"/>
  </sheets>
  <definedNames>
    <definedName name="_18_Лют_09">#REF!</definedName>
    <definedName name="_19_Лют_09">#REF!</definedName>
    <definedName name="_19_Лют_09_ВЧА">#REF!</definedName>
    <definedName name="_xlnm._FilterDatabase" localSheetId="9" hidden="1">'3_ВЧА'!$A$2:$J$2</definedName>
    <definedName name="_xlnm._FilterDatabase" localSheetId="11" hidden="1">'3_динаміка ВЧА'!$B$35:$E$35</definedName>
    <definedName name="_xlnm._FilterDatabase" localSheetId="1" hidden="1">В_ВЧА!#REF!</definedName>
    <definedName name="_xlnm._FilterDatabase" localSheetId="3" hidden="1">'В_динаміка ВЧА'!$B$3:$G$20</definedName>
    <definedName name="_xlnm._FilterDatabase" localSheetId="4" hidden="1">'В_діаграма(дох)'!$A$1:$B$1</definedName>
    <definedName name="_xlnm._FilterDatabase" localSheetId="12" hidden="1">'З_діаграма(дох)'!$A$1:$B$1</definedName>
    <definedName name="_xlnm._FilterDatabase" localSheetId="5" hidden="1">І_ВЧА!$A$2:$J$2</definedName>
    <definedName name="_xlnm._FilterDatabase" localSheetId="7" hidden="1">'І_динаміка ВЧА'!$B$35:$E$35</definedName>
    <definedName name="_xlnm._FilterDatabase" localSheetId="8" hidden="1">'І_діаграма(дох)'!$A$1:$B$1</definedName>
    <definedName name="_xlnm._FilterDatabase" localSheetId="6" hidden="1">І_дох!$B$3:$I$3</definedName>
    <definedName name="_xlnm._FilterDatabase" localSheetId="0" hidden="1">'інд+дох'!$A$22:$C$22</definedName>
    <definedName name="cevv">#REF!</definedName>
    <definedName name="_xlnm.Print_Area" localSheetId="1">В_ВЧА!#REF!</definedName>
  </definedNames>
  <calcPr calcId="125725"/>
</workbook>
</file>

<file path=xl/calcChain.xml><?xml version="1.0" encoding="utf-8"?>
<calcChain xmlns="http://schemas.openxmlformats.org/spreadsheetml/2006/main">
  <c r="E61" i="14"/>
  <c r="E62"/>
  <c r="E63"/>
  <c r="E64"/>
  <c r="D61"/>
  <c r="D62"/>
  <c r="D63"/>
  <c r="D64"/>
  <c r="C61"/>
  <c r="C62"/>
  <c r="C63"/>
  <c r="C64"/>
  <c r="E65"/>
  <c r="D65"/>
  <c r="C65"/>
  <c r="B65"/>
  <c r="C56"/>
  <c r="C57"/>
  <c r="C58"/>
  <c r="C59"/>
  <c r="C60"/>
  <c r="C66"/>
  <c r="E38" i="17"/>
  <c r="D38"/>
  <c r="C38"/>
  <c r="B38"/>
  <c r="B37"/>
  <c r="E37"/>
  <c r="D37"/>
  <c r="C37"/>
  <c r="E60" i="14"/>
  <c r="E59"/>
  <c r="E58"/>
  <c r="E57"/>
  <c r="E56"/>
  <c r="D60"/>
  <c r="D59"/>
  <c r="D58"/>
  <c r="D57"/>
  <c r="D56"/>
  <c r="B60"/>
  <c r="B59"/>
  <c r="B58"/>
  <c r="B57"/>
  <c r="B56"/>
  <c r="C33" i="12"/>
  <c r="C32"/>
  <c r="C31"/>
  <c r="C30"/>
  <c r="C29"/>
  <c r="C28"/>
  <c r="C27"/>
  <c r="C26"/>
  <c r="C25"/>
  <c r="B33"/>
  <c r="B32"/>
  <c r="B31"/>
  <c r="B30"/>
  <c r="B29"/>
  <c r="B28"/>
  <c r="B27"/>
  <c r="B26"/>
  <c r="B25"/>
  <c r="C24"/>
  <c r="B24"/>
  <c r="E38" i="20"/>
  <c r="E37"/>
  <c r="D38"/>
  <c r="D37"/>
  <c r="C38"/>
  <c r="C37"/>
  <c r="B38"/>
  <c r="B37"/>
  <c r="E36"/>
  <c r="D36"/>
  <c r="C36"/>
  <c r="B36"/>
  <c r="I7" i="24"/>
  <c r="H7"/>
  <c r="G7"/>
  <c r="F7"/>
  <c r="E7"/>
  <c r="E36" i="17"/>
  <c r="D36"/>
  <c r="C36"/>
  <c r="B36"/>
  <c r="I8" i="16"/>
  <c r="H8"/>
  <c r="G8"/>
  <c r="F8"/>
  <c r="E8"/>
  <c r="E7" i="22"/>
  <c r="I21" i="21"/>
  <c r="H21"/>
  <c r="G21"/>
  <c r="F21"/>
  <c r="E21"/>
  <c r="E66" i="14"/>
  <c r="E67" s="1"/>
  <c r="C67"/>
  <c r="C20" i="12"/>
  <c r="C23" s="1"/>
  <c r="D23" s="1"/>
  <c r="D25"/>
  <c r="D26"/>
  <c r="D27"/>
  <c r="D28"/>
  <c r="D29"/>
  <c r="D30"/>
  <c r="D31"/>
  <c r="D32"/>
  <c r="D33"/>
  <c r="D24"/>
  <c r="F6" i="23"/>
  <c r="E6"/>
  <c r="F7" i="22"/>
  <c r="D20" i="12"/>
</calcChain>
</file>

<file path=xl/sharedStrings.xml><?xml version="1.0" encoding="utf-8"?>
<sst xmlns="http://schemas.openxmlformats.org/spreadsheetml/2006/main" count="372" uniqueCount="161">
  <si>
    <t>http://www.task.ua/</t>
  </si>
  <si>
    <t>http://univer.ua/</t>
  </si>
  <si>
    <t>http://www.sem.biz.ua/</t>
  </si>
  <si>
    <t>http://otpcapital.com.ua/</t>
  </si>
  <si>
    <t>х</t>
  </si>
  <si>
    <t>http://www.altus.ua/</t>
  </si>
  <si>
    <t>http://www.vseswit.com.ua/</t>
  </si>
  <si>
    <t>http://www.kinto.com/</t>
  </si>
  <si>
    <t>http://bonum-group.com/</t>
  </si>
  <si>
    <t>http://www.am.eavex.com.ua/</t>
  </si>
  <si>
    <t>http://am.artcapital.ua/</t>
  </si>
  <si>
    <t>http://www.universalna-am.com/</t>
  </si>
  <si>
    <t>Rates of Return</t>
  </si>
  <si>
    <t>Period</t>
  </si>
  <si>
    <t>PFTS Index</t>
  </si>
  <si>
    <t>UX Index</t>
  </si>
  <si>
    <t>Open-ended CII</t>
  </si>
  <si>
    <t>Interval CII</t>
  </si>
  <si>
    <t>Closed-end CII</t>
  </si>
  <si>
    <t>February</t>
  </si>
  <si>
    <t>March</t>
  </si>
  <si>
    <t>YTD 2017</t>
  </si>
  <si>
    <t>Index</t>
  </si>
  <si>
    <t>Monthly change</t>
  </si>
  <si>
    <t>YTD change</t>
  </si>
  <si>
    <t>MICEX (Russia)</t>
  </si>
  <si>
    <t>NIKKEI 225 (Japan)</t>
  </si>
  <si>
    <t>DJIA (USA)</t>
  </si>
  <si>
    <t>WIG20 (Poland)</t>
  </si>
  <si>
    <t>SHANGHAI SE COMPOSITE (China)</t>
  </si>
  <si>
    <t>S&amp;P 500 (USA)</t>
  </si>
  <si>
    <t>FTSE 100 (Great Britain)</t>
  </si>
  <si>
    <t>RTSI (Russia)</t>
  </si>
  <si>
    <t>HANG SENG (Hong Kong)</t>
  </si>
  <si>
    <t>DAX (Germany)</t>
  </si>
  <si>
    <t>CAC 40 (France)</t>
  </si>
  <si>
    <t>Open-Ended Funds. Ranking by NAV</t>
  </si>
  <si>
    <t>No.</t>
  </si>
  <si>
    <t>Fund*</t>
  </si>
  <si>
    <t>NAV, UAH</t>
  </si>
  <si>
    <t>NAV per one IC, UAH</t>
  </si>
  <si>
    <t>IC nominal, UAH</t>
  </si>
  <si>
    <t>AMC</t>
  </si>
  <si>
    <t>AMC official site</t>
  </si>
  <si>
    <t>(*) All funds are diversified unit funds.</t>
  </si>
  <si>
    <t>Others</t>
  </si>
  <si>
    <t>KINTO-Klasychnyi</t>
  </si>
  <si>
    <t>Sofiivskyi</t>
  </si>
  <si>
    <t>UNIVER.UA/Myhailo Hrushevskyi: Fond Derzhavnykh Paperiv</t>
  </si>
  <si>
    <t>KINTO-Ekviti</t>
  </si>
  <si>
    <t>Altus – Depozyt</t>
  </si>
  <si>
    <t>UNIVER.UA/Taras Shevchenko: Fond Zaoshchadzhen</t>
  </si>
  <si>
    <t>OTP Fond Aktsii</t>
  </si>
  <si>
    <t>ОТP Klasychnyi</t>
  </si>
  <si>
    <t>Altus – Zbalansovanyi</t>
  </si>
  <si>
    <t>VSI</t>
  </si>
  <si>
    <t>KINTO-Kaznacheiskyi</t>
  </si>
  <si>
    <t>UNIVER.UA/Volodymyr Velykyi: Fond Zbalansovanyi</t>
  </si>
  <si>
    <t>ТАSK Resurs</t>
  </si>
  <si>
    <t>UNIVER.UA/Iaroslav Mudryi: Fond Aktsii</t>
  </si>
  <si>
    <t>Nadbannia</t>
  </si>
  <si>
    <t>Bonum Optimum</t>
  </si>
  <si>
    <t>Altus-Stratehichnyi</t>
  </si>
  <si>
    <t>Total</t>
  </si>
  <si>
    <t>PrJSC “KINTO”</t>
  </si>
  <si>
    <t>LLC AMC  "IVEKS ESSET MENEDZHMENT"</t>
  </si>
  <si>
    <t>LLC AMC “Univer Menedzhment”</t>
  </si>
  <si>
    <t>LLC AMC "Altus Assets Activitis"</t>
  </si>
  <si>
    <t>LLC AMC "OTP Kapital"</t>
  </si>
  <si>
    <t>LLC AMC "Altus Essets Activitis"</t>
  </si>
  <si>
    <t>LLC AMC "Vsesvit"</t>
  </si>
  <si>
    <t>LLC AMC "TASK-Invest"</t>
  </si>
  <si>
    <t>LLC AMC "АRТ - КАPITAL  Menedzhment"</t>
  </si>
  <si>
    <t>LLC AMC "Bonum Grup"</t>
  </si>
  <si>
    <t>Open-Ended Funds' Rates of Return. Sorting by the Date of Reaching Compliance with the Standards</t>
  </si>
  <si>
    <t>Rates of Return of Investment Certificates</t>
  </si>
  <si>
    <t>Fund</t>
  </si>
  <si>
    <t>Registration date</t>
  </si>
  <si>
    <t>Date of reaching compliance with the standards</t>
  </si>
  <si>
    <t xml:space="preserve">1 month </t>
  </si>
  <si>
    <t>6 months</t>
  </si>
  <si>
    <t>1 year</t>
  </si>
  <si>
    <t>3 months (YTD)</t>
  </si>
  <si>
    <t>since the fund's inception</t>
  </si>
  <si>
    <t>since the fund's inception, % per annum (average)*</t>
  </si>
  <si>
    <t>ОТP klasychnyi</t>
  </si>
  <si>
    <t>ОТP Fond Aktsii</t>
  </si>
  <si>
    <t xml:space="preserve">UNIVER.UA/Myhailo Hrushevskyi: Fond Derzhavnykh Paperiv   </t>
  </si>
  <si>
    <t>KINTO-Kaznacheyskyi</t>
  </si>
  <si>
    <t>Average</t>
  </si>
  <si>
    <t>no data</t>
  </si>
  <si>
    <t>* The indicator "since the fund's inception, % per annum (average)" is calculated based on compound interest formula.</t>
  </si>
  <si>
    <t>Open-Ended Funds Dynamics.  Ranking by Net Inflow</t>
  </si>
  <si>
    <t>No</t>
  </si>
  <si>
    <t>Net Asset Value</t>
  </si>
  <si>
    <t>Number of Investment Certificates in Circulation</t>
  </si>
  <si>
    <t>Change, UAH thsd.</t>
  </si>
  <si>
    <t>Change, %</t>
  </si>
  <si>
    <t>Net inflow/outflow of capital over the month, UAH thsd.</t>
  </si>
  <si>
    <t>KINTO- Kaznacheiskyi</t>
  </si>
  <si>
    <t>Altus-Zbalansovanyi</t>
  </si>
  <si>
    <r>
      <t xml:space="preserve">UNIVER.UA/Taras Shevchenko: </t>
    </r>
    <r>
      <rPr>
        <sz val="11"/>
        <rFont val="Calibri"/>
        <family val="2"/>
        <charset val="204"/>
      </rPr>
      <t>Fond Zaoshchadzhen</t>
    </r>
  </si>
  <si>
    <t>NAV change, UAH thsd.</t>
  </si>
  <si>
    <t>NAV change, %</t>
  </si>
  <si>
    <t>Net inflow/ outflow of capital, UAH thsd.</t>
  </si>
  <si>
    <t>1 month*</t>
  </si>
  <si>
    <t>KINTO- Кlasychnyi</t>
  </si>
  <si>
    <t>OTP Кlasychnyi</t>
  </si>
  <si>
    <t>ТАSК Resurs</t>
  </si>
  <si>
    <t>Funds' average rate of return</t>
  </si>
  <si>
    <t>EURO Deposits</t>
  </si>
  <si>
    <t>USD Deposits</t>
  </si>
  <si>
    <t>UAH Deposits</t>
  </si>
  <si>
    <t>"Gold" deposit (at official rate of gold)</t>
  </si>
  <si>
    <t>Interval Funds. Ranking by NAV</t>
  </si>
  <si>
    <t>Form</t>
  </si>
  <si>
    <t>Type</t>
  </si>
  <si>
    <t>Number of IC in circulation, pcs.</t>
  </si>
  <si>
    <t>Change, pcs.</t>
  </si>
  <si>
    <t>ТАSК Ukrainskyi Kapital</t>
  </si>
  <si>
    <t>Zbalansovanyi Fond "Parytet"</t>
  </si>
  <si>
    <t xml:space="preserve">Optimum </t>
  </si>
  <si>
    <t>Zaporizki Ferosplavy</t>
  </si>
  <si>
    <t>unit</t>
  </si>
  <si>
    <t>specialized</t>
  </si>
  <si>
    <t>diversified</t>
  </si>
  <si>
    <t>LLC AMC "ТАSК-Іnvest"</t>
  </si>
  <si>
    <t>LLC AMC "ART-KAPITAL Menedzhment"</t>
  </si>
  <si>
    <t>LLC AMC "SЕМ"</t>
  </si>
  <si>
    <t>LLC AMC "SLAVUTYCH-INVEST"</t>
  </si>
  <si>
    <t>Interval Funds' Rates of Return. Sorting by the Date of Reaching Compliance with the Standards</t>
  </si>
  <si>
    <t xml:space="preserve">6 month </t>
  </si>
  <si>
    <t>3 months  (YTD)</t>
  </si>
  <si>
    <t>Оptimum</t>
  </si>
  <si>
    <t>Interval Funds' Dynamics.  Ranking by Net Inflow</t>
  </si>
  <si>
    <t xml:space="preserve">Net inflow/outflow of capital over the month, UAH thsd </t>
  </si>
  <si>
    <t>NAV Change, UAH thsd.</t>
  </si>
  <si>
    <t>NAV Change, %</t>
  </si>
  <si>
    <t>Net inflow-outflow,   UAH thsd.</t>
  </si>
  <si>
    <t>ТАSК Ukrainckyi Kapital</t>
  </si>
  <si>
    <t>Optimum</t>
  </si>
  <si>
    <t>EURO deposits</t>
  </si>
  <si>
    <t>USD deposits</t>
  </si>
  <si>
    <t>UAH deposits</t>
  </si>
  <si>
    <t>Gold deposit (at official rate of gold)</t>
  </si>
  <si>
    <t>Closed-End Funds. Ranking by NAV</t>
  </si>
  <si>
    <t>NAV per one security, UAH</t>
  </si>
  <si>
    <t>Security nominal, UAH</t>
  </si>
  <si>
    <t>Number of securities in circulation, pcs.</t>
  </si>
  <si>
    <t>Indeks Ukrainskoi Birzhi</t>
  </si>
  <si>
    <t>AntyBank</t>
  </si>
  <si>
    <t>ТАSК Universal</t>
  </si>
  <si>
    <t>non-diversified</t>
  </si>
  <si>
    <t>PrJSC "Kinto"</t>
  </si>
  <si>
    <t>LLC AMC "ART KAPITAL Menedzhment"</t>
  </si>
  <si>
    <t>Closed-End Funds' Rates of Return. Sorting by the Date of Reaching Compliance with the Standards</t>
  </si>
  <si>
    <t xml:space="preserve">6 months </t>
  </si>
  <si>
    <t>Closed-End Funds' Dynamics/  Sorting by Net Inflows</t>
  </si>
  <si>
    <t>Number of Securities in Circulation</t>
  </si>
  <si>
    <t>Net inflow/ outflow of capital during month, UAH thsd.</t>
  </si>
  <si>
    <t>1 Month*</t>
  </si>
</sst>
</file>

<file path=xl/styles.xml><?xml version="1.0" encoding="utf-8"?>
<styleSheet xmlns="http://schemas.openxmlformats.org/spreadsheetml/2006/main">
  <numFmts count="1">
    <numFmt numFmtId="182" formatCode="#,##0.00&quot; грн.&quot;;\-#,##0.00&quot; грн.&quot;"/>
  </numFmts>
  <fonts count="25">
    <font>
      <sz val="10"/>
      <name val="Arial Cyr"/>
      <charset val="204"/>
    </font>
    <font>
      <sz val="10"/>
      <name val="Arial Cyr"/>
      <charset val="204"/>
    </font>
    <font>
      <u/>
      <sz val="10"/>
      <color indexed="12"/>
      <name val="Arial Cyr"/>
      <charset val="204"/>
    </font>
    <font>
      <sz val="10"/>
      <color indexed="8"/>
      <name val="MS Sans Serif"/>
      <charset val="204"/>
    </font>
    <font>
      <b/>
      <sz val="10"/>
      <name val="Arial Cyr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sz val="12"/>
      <name val="Arial Cyr"/>
      <charset val="204"/>
    </font>
    <font>
      <sz val="10"/>
      <name val="Arial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sz val="8"/>
      <name val="Arial Cyr"/>
      <charset val="204"/>
    </font>
    <font>
      <sz val="11"/>
      <name val="Arial Cyr"/>
      <charset val="204"/>
    </font>
    <font>
      <sz val="10"/>
      <color indexed="8"/>
      <name val="Arial"/>
      <charset val="204"/>
    </font>
    <font>
      <sz val="11"/>
      <color indexed="8"/>
      <name val="Arial"/>
      <charset val="204"/>
    </font>
    <font>
      <u/>
      <sz val="11"/>
      <color indexed="12"/>
      <name val="Arial Cyr"/>
      <charset val="204"/>
    </font>
    <font>
      <u/>
      <sz val="11"/>
      <color indexed="12"/>
      <name val="Arial"/>
      <family val="2"/>
      <charset val="204"/>
    </font>
    <font>
      <b/>
      <sz val="10"/>
      <name val="Arial"/>
      <family val="2"/>
      <charset val="204"/>
    </font>
    <font>
      <b/>
      <sz val="11"/>
      <name val="Arial Cyr"/>
      <family val="2"/>
      <charset val="204"/>
    </font>
    <font>
      <sz val="11"/>
      <name val="Arial Cyr"/>
      <family val="2"/>
      <charset val="204"/>
    </font>
    <font>
      <b/>
      <sz val="11"/>
      <color indexed="8"/>
      <name val="Arial"/>
      <family val="2"/>
      <charset val="204"/>
    </font>
    <font>
      <sz val="11"/>
      <color indexed="8"/>
      <name val="Arial"/>
      <family val="2"/>
      <charset val="204"/>
    </font>
    <font>
      <b/>
      <sz val="10"/>
      <name val="Arial Cyr"/>
      <family val="2"/>
      <charset val="204"/>
    </font>
    <font>
      <sz val="11"/>
      <name val="Calibri"/>
      <family val="2"/>
      <charset val="204"/>
    </font>
    <font>
      <b/>
      <sz val="11"/>
      <color rgb="FF00808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69">
    <border>
      <left/>
      <right/>
      <top/>
      <bottom/>
      <diagonal/>
    </border>
    <border>
      <left/>
      <right style="dotted">
        <color indexed="55"/>
      </right>
      <top style="medium">
        <color indexed="21"/>
      </top>
      <bottom style="medium">
        <color indexed="21"/>
      </bottom>
      <diagonal/>
    </border>
    <border>
      <left style="dotted">
        <color indexed="55"/>
      </left>
      <right style="dotted">
        <color indexed="23"/>
      </right>
      <top style="medium">
        <color indexed="21"/>
      </top>
      <bottom style="medium">
        <color indexed="21"/>
      </bottom>
      <diagonal/>
    </border>
    <border>
      <left style="dotted">
        <color indexed="23"/>
      </left>
      <right style="dotted">
        <color indexed="23"/>
      </right>
      <top style="medium">
        <color indexed="21"/>
      </top>
      <bottom style="medium">
        <color indexed="21"/>
      </bottom>
      <diagonal/>
    </border>
    <border>
      <left style="dotted">
        <color indexed="23"/>
      </left>
      <right/>
      <top style="medium">
        <color indexed="21"/>
      </top>
      <bottom style="medium">
        <color indexed="21"/>
      </bottom>
      <diagonal/>
    </border>
    <border>
      <left/>
      <right style="dotted">
        <color indexed="55"/>
      </right>
      <top style="dotted">
        <color indexed="55"/>
      </top>
      <bottom style="dotted">
        <color indexed="55"/>
      </bottom>
      <diagonal/>
    </border>
    <border>
      <left/>
      <right/>
      <top style="medium">
        <color indexed="21"/>
      </top>
      <bottom style="medium">
        <color indexed="21"/>
      </bottom>
      <diagonal/>
    </border>
    <border>
      <left style="dotted">
        <color indexed="23"/>
      </left>
      <right style="dotted">
        <color indexed="23"/>
      </right>
      <top/>
      <bottom style="medium">
        <color indexed="21"/>
      </bottom>
      <diagonal/>
    </border>
    <border>
      <left style="dotted">
        <color indexed="55"/>
      </left>
      <right style="dotted">
        <color indexed="55"/>
      </right>
      <top style="dotted">
        <color indexed="55"/>
      </top>
      <bottom style="dotted">
        <color indexed="55"/>
      </bottom>
      <diagonal/>
    </border>
    <border>
      <left style="dotted">
        <color indexed="23"/>
      </left>
      <right/>
      <top/>
      <bottom style="medium">
        <color indexed="21"/>
      </bottom>
      <diagonal/>
    </border>
    <border>
      <left/>
      <right style="dotted">
        <color indexed="23"/>
      </right>
      <top style="dotted">
        <color indexed="23"/>
      </top>
      <bottom style="dotted">
        <color indexed="23"/>
      </bottom>
      <diagonal/>
    </border>
    <border>
      <left style="dotted">
        <color indexed="23"/>
      </left>
      <right style="dotted">
        <color indexed="23"/>
      </right>
      <top style="dotted">
        <color indexed="23"/>
      </top>
      <bottom style="dotted">
        <color indexed="23"/>
      </bottom>
      <diagonal/>
    </border>
    <border>
      <left style="dotted">
        <color indexed="23"/>
      </left>
      <right/>
      <top style="dotted">
        <color indexed="23"/>
      </top>
      <bottom style="dotted">
        <color indexed="23"/>
      </bottom>
      <diagonal/>
    </border>
    <border>
      <left/>
      <right style="dotted">
        <color indexed="23"/>
      </right>
      <top/>
      <bottom style="medium">
        <color indexed="21"/>
      </bottom>
      <diagonal/>
    </border>
    <border>
      <left style="dotted">
        <color indexed="55"/>
      </left>
      <right style="dotted">
        <color indexed="55"/>
      </right>
      <top style="medium">
        <color indexed="21"/>
      </top>
      <bottom style="medium">
        <color indexed="21"/>
      </bottom>
      <diagonal/>
    </border>
    <border>
      <left/>
      <right style="dotted">
        <color indexed="23"/>
      </right>
      <top style="medium">
        <color indexed="21"/>
      </top>
      <bottom style="medium">
        <color indexed="21"/>
      </bottom>
      <diagonal/>
    </border>
    <border>
      <left style="dotted">
        <color indexed="55"/>
      </left>
      <right style="dotted">
        <color indexed="55"/>
      </right>
      <top/>
      <bottom style="medium">
        <color indexed="21"/>
      </bottom>
      <diagonal/>
    </border>
    <border>
      <left/>
      <right style="dotted">
        <color indexed="23"/>
      </right>
      <top/>
      <bottom/>
      <diagonal/>
    </border>
    <border>
      <left style="dotted">
        <color indexed="23"/>
      </left>
      <right style="dotted">
        <color indexed="23"/>
      </right>
      <top/>
      <bottom/>
      <diagonal/>
    </border>
    <border>
      <left style="dotted">
        <color indexed="23"/>
      </left>
      <right/>
      <top/>
      <bottom/>
      <diagonal/>
    </border>
    <border>
      <left style="dotted">
        <color indexed="55"/>
      </left>
      <right/>
      <top style="dotted">
        <color indexed="55"/>
      </top>
      <bottom style="dotted">
        <color indexed="55"/>
      </bottom>
      <diagonal/>
    </border>
    <border>
      <left/>
      <right style="dotted">
        <color indexed="55"/>
      </right>
      <top style="dotted">
        <color indexed="55"/>
      </top>
      <bottom style="medium">
        <color indexed="21"/>
      </bottom>
      <diagonal/>
    </border>
    <border>
      <left style="dotted">
        <color indexed="55"/>
      </left>
      <right/>
      <top style="dotted">
        <color indexed="55"/>
      </top>
      <bottom style="medium">
        <color indexed="21"/>
      </bottom>
      <diagonal/>
    </border>
    <border>
      <left/>
      <right/>
      <top/>
      <bottom style="medium">
        <color indexed="21"/>
      </bottom>
      <diagonal/>
    </border>
    <border>
      <left/>
      <right style="dotted">
        <color indexed="55"/>
      </right>
      <top style="dotted">
        <color indexed="55"/>
      </top>
      <bottom/>
      <diagonal/>
    </border>
    <border>
      <left style="dotted">
        <color indexed="55"/>
      </left>
      <right/>
      <top style="dotted">
        <color indexed="55"/>
      </top>
      <bottom/>
      <diagonal/>
    </border>
    <border>
      <left/>
      <right/>
      <top style="dotted">
        <color indexed="55"/>
      </top>
      <bottom style="medium">
        <color indexed="38"/>
      </bottom>
      <diagonal/>
    </border>
    <border>
      <left style="dotted">
        <color indexed="23"/>
      </left>
      <right style="dotted">
        <color indexed="23"/>
      </right>
      <top style="medium">
        <color indexed="38"/>
      </top>
      <bottom/>
      <diagonal/>
    </border>
    <border>
      <left style="dotted">
        <color indexed="23"/>
      </left>
      <right/>
      <top style="medium">
        <color indexed="38"/>
      </top>
      <bottom/>
      <diagonal/>
    </border>
    <border>
      <left/>
      <right style="dotted">
        <color indexed="23"/>
      </right>
      <top style="dotted">
        <color indexed="55"/>
      </top>
      <bottom style="medium">
        <color indexed="21"/>
      </bottom>
      <diagonal/>
    </border>
    <border>
      <left style="dotted">
        <color indexed="23"/>
      </left>
      <right style="dotted">
        <color indexed="23"/>
      </right>
      <top style="dotted">
        <color indexed="23"/>
      </top>
      <bottom style="medium">
        <color indexed="21"/>
      </bottom>
      <diagonal/>
    </border>
    <border>
      <left style="dotted">
        <color indexed="23"/>
      </left>
      <right style="dotted">
        <color indexed="23"/>
      </right>
      <top style="dotted">
        <color indexed="55"/>
      </top>
      <bottom style="medium">
        <color indexed="21"/>
      </bottom>
      <diagonal/>
    </border>
    <border>
      <left style="dotted">
        <color indexed="23"/>
      </left>
      <right/>
      <top style="dotted">
        <color indexed="23"/>
      </top>
      <bottom style="medium">
        <color indexed="21"/>
      </bottom>
      <diagonal/>
    </border>
    <border>
      <left style="dotted">
        <color indexed="23"/>
      </left>
      <right style="dotted">
        <color indexed="23"/>
      </right>
      <top style="medium">
        <color indexed="21"/>
      </top>
      <bottom/>
      <diagonal/>
    </border>
    <border>
      <left style="dotted">
        <color indexed="23"/>
      </left>
      <right/>
      <top style="medium">
        <color indexed="21"/>
      </top>
      <bottom/>
      <diagonal/>
    </border>
    <border>
      <left/>
      <right/>
      <top style="dotted">
        <color indexed="55"/>
      </top>
      <bottom style="dotted">
        <color indexed="55"/>
      </bottom>
      <diagonal/>
    </border>
    <border>
      <left/>
      <right/>
      <top/>
      <bottom style="medium">
        <color indexed="38"/>
      </bottom>
      <diagonal/>
    </border>
    <border>
      <left/>
      <right style="dotted">
        <color indexed="23"/>
      </right>
      <top/>
      <bottom style="dotted">
        <color indexed="23"/>
      </bottom>
      <diagonal/>
    </border>
    <border>
      <left/>
      <right style="dotted">
        <color indexed="23"/>
      </right>
      <top style="dotted">
        <color indexed="23"/>
      </top>
      <bottom style="thin">
        <color indexed="10"/>
      </bottom>
      <diagonal/>
    </border>
    <border>
      <left style="dotted">
        <color indexed="23"/>
      </left>
      <right style="dotted">
        <color indexed="23"/>
      </right>
      <top style="dotted">
        <color indexed="23"/>
      </top>
      <bottom style="thin">
        <color indexed="10"/>
      </bottom>
      <diagonal/>
    </border>
    <border>
      <left style="dotted">
        <color indexed="23"/>
      </left>
      <right/>
      <top style="dotted">
        <color indexed="23"/>
      </top>
      <bottom style="thin">
        <color indexed="10"/>
      </bottom>
      <diagonal/>
    </border>
    <border>
      <left/>
      <right style="dotted">
        <color indexed="23"/>
      </right>
      <top style="medium">
        <color indexed="21"/>
      </top>
      <bottom style="dotted">
        <color indexed="23"/>
      </bottom>
      <diagonal/>
    </border>
    <border>
      <left style="dotted">
        <color indexed="23"/>
      </left>
      <right style="dotted">
        <color indexed="23"/>
      </right>
      <top style="medium">
        <color indexed="21"/>
      </top>
      <bottom style="dotted">
        <color indexed="23"/>
      </bottom>
      <diagonal/>
    </border>
    <border>
      <left style="dotted">
        <color indexed="23"/>
      </left>
      <right/>
      <top style="medium">
        <color indexed="21"/>
      </top>
      <bottom style="dotted">
        <color indexed="23"/>
      </bottom>
      <diagonal/>
    </border>
    <border>
      <left/>
      <right style="dotted">
        <color indexed="23"/>
      </right>
      <top style="dotted">
        <color indexed="23"/>
      </top>
      <bottom style="thin">
        <color indexed="64"/>
      </bottom>
      <diagonal/>
    </border>
    <border>
      <left style="dotted">
        <color indexed="23"/>
      </left>
      <right style="dotted">
        <color indexed="23"/>
      </right>
      <top style="dotted">
        <color indexed="23"/>
      </top>
      <bottom style="thin">
        <color indexed="64"/>
      </bottom>
      <diagonal/>
    </border>
    <border>
      <left style="dotted">
        <color indexed="23"/>
      </left>
      <right style="dotted">
        <color indexed="55"/>
      </right>
      <top style="dotted">
        <color indexed="23"/>
      </top>
      <bottom style="dotted">
        <color indexed="23"/>
      </bottom>
      <diagonal/>
    </border>
    <border>
      <left style="dotted">
        <color indexed="55"/>
      </left>
      <right style="dotted">
        <color indexed="55"/>
      </right>
      <top style="dotted">
        <color indexed="55"/>
      </top>
      <bottom style="dotted">
        <color indexed="23"/>
      </bottom>
      <diagonal/>
    </border>
    <border>
      <left style="dotted">
        <color indexed="55"/>
      </left>
      <right/>
      <top style="dotted">
        <color indexed="55"/>
      </top>
      <bottom style="dotted">
        <color indexed="23"/>
      </bottom>
      <diagonal/>
    </border>
    <border>
      <left/>
      <right/>
      <top style="dotted">
        <color indexed="23"/>
      </top>
      <bottom style="medium">
        <color indexed="38"/>
      </bottom>
      <diagonal/>
    </border>
    <border>
      <left/>
      <right style="dotted">
        <color indexed="55"/>
      </right>
      <top/>
      <bottom style="medium">
        <color indexed="21"/>
      </bottom>
      <diagonal/>
    </border>
    <border>
      <left/>
      <right style="dotted">
        <color indexed="23"/>
      </right>
      <top style="medium">
        <color indexed="21"/>
      </top>
      <bottom/>
      <diagonal/>
    </border>
    <border>
      <left/>
      <right/>
      <top style="medium">
        <color indexed="38"/>
      </top>
      <bottom/>
      <diagonal/>
    </border>
    <border>
      <left/>
      <right/>
      <top style="medium">
        <color indexed="38"/>
      </top>
      <bottom style="medium">
        <color indexed="38"/>
      </bottom>
      <diagonal/>
    </border>
    <border>
      <left/>
      <right style="dotted">
        <color indexed="23"/>
      </right>
      <top style="medium">
        <color indexed="38"/>
      </top>
      <bottom/>
      <diagonal/>
    </border>
    <border>
      <left style="thin">
        <color indexed="64"/>
      </left>
      <right style="thin">
        <color indexed="64"/>
      </right>
      <top style="medium">
        <color rgb="FF006666"/>
      </top>
      <bottom style="medium">
        <color rgb="FF006666"/>
      </bottom>
      <diagonal/>
    </border>
    <border>
      <left/>
      <right style="dotted">
        <color indexed="55"/>
      </right>
      <top/>
      <bottom/>
      <diagonal/>
    </border>
    <border>
      <left style="dotted">
        <color indexed="55"/>
      </left>
      <right style="dotted">
        <color indexed="55"/>
      </right>
      <top style="dotted">
        <color indexed="55"/>
      </top>
      <bottom/>
      <diagonal/>
    </border>
    <border>
      <left style="dotted">
        <color indexed="55"/>
      </left>
      <right style="dotted">
        <color indexed="55"/>
      </right>
      <top/>
      <bottom/>
      <diagonal/>
    </border>
    <border>
      <left style="dotted">
        <color indexed="55"/>
      </left>
      <right style="dotted">
        <color indexed="55"/>
      </right>
      <top style="dotted">
        <color indexed="55"/>
      </top>
      <bottom style="hair">
        <color indexed="64"/>
      </bottom>
      <diagonal/>
    </border>
    <border>
      <left/>
      <right/>
      <top style="medium">
        <color indexed="21"/>
      </top>
      <bottom/>
      <diagonal/>
    </border>
    <border>
      <left style="medium">
        <color rgb="FF006666"/>
      </left>
      <right style="medium">
        <color rgb="FF006666"/>
      </right>
      <top style="medium">
        <color rgb="FF006666"/>
      </top>
      <bottom style="medium">
        <color rgb="FF006666"/>
      </bottom>
      <diagonal/>
    </border>
    <border>
      <left style="dotted">
        <color indexed="23"/>
      </left>
      <right/>
      <top style="medium">
        <color rgb="FF008080"/>
      </top>
      <bottom style="medium">
        <color indexed="21"/>
      </bottom>
      <diagonal/>
    </border>
    <border>
      <left style="dotted">
        <color indexed="55"/>
      </left>
      <right style="dotted">
        <color indexed="23"/>
      </right>
      <top style="dotted">
        <color indexed="23"/>
      </top>
      <bottom style="dotted">
        <color indexed="64"/>
      </bottom>
      <diagonal/>
    </border>
    <border>
      <left style="dotted">
        <color indexed="23"/>
      </left>
      <right style="dotted">
        <color indexed="23"/>
      </right>
      <top/>
      <bottom style="dotted">
        <color indexed="23"/>
      </bottom>
      <diagonal/>
    </border>
    <border>
      <left style="dotted">
        <color indexed="55"/>
      </left>
      <right style="dotted">
        <color indexed="23"/>
      </right>
      <top/>
      <bottom style="dotted">
        <color indexed="64"/>
      </bottom>
      <diagonal/>
    </border>
    <border>
      <left/>
      <right style="dotted">
        <color indexed="55"/>
      </right>
      <top/>
      <bottom style="dotted">
        <color indexed="55"/>
      </bottom>
      <diagonal/>
    </border>
    <border>
      <left style="dotted">
        <color indexed="55"/>
      </left>
      <right style="dotted">
        <color indexed="55"/>
      </right>
      <top style="dotted">
        <color indexed="64"/>
      </top>
      <bottom style="dotted">
        <color indexed="64"/>
      </bottom>
      <diagonal/>
    </border>
    <border>
      <left style="medium">
        <color rgb="FF008080"/>
      </left>
      <right style="medium">
        <color rgb="FF008080"/>
      </right>
      <top style="medium">
        <color rgb="FF008080"/>
      </top>
      <bottom style="medium">
        <color rgb="FF008080"/>
      </bottom>
      <diagonal/>
    </border>
  </borders>
  <cellStyleXfs count="10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08">
    <xf numFmtId="0" fontId="0" fillId="0" borderId="0" xfId="0"/>
    <xf numFmtId="0" fontId="4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10" fontId="1" fillId="0" borderId="0" xfId="0" applyNumberFormat="1" applyFont="1" applyBorder="1"/>
    <xf numFmtId="0" fontId="9" fillId="0" borderId="0" xfId="0" applyFont="1" applyFill="1" applyBorder="1"/>
    <xf numFmtId="4" fontId="9" fillId="0" borderId="0" xfId="0" applyNumberFormat="1" applyFont="1" applyFill="1" applyBorder="1" applyAlignment="1">
      <alignment horizontal="right" vertical="center"/>
    </xf>
    <xf numFmtId="0" fontId="8" fillId="0" borderId="0" xfId="0" applyFont="1" applyBorder="1" applyAlignment="1">
      <alignment horizontal="left" vertical="center" wrapText="1"/>
    </xf>
    <xf numFmtId="10" fontId="8" fillId="0" borderId="0" xfId="8" applyNumberFormat="1" applyFont="1" applyFill="1" applyBorder="1" applyAlignment="1">
      <alignment horizontal="right" vertical="center"/>
    </xf>
    <xf numFmtId="10" fontId="4" fillId="0" borderId="0" xfId="0" applyNumberFormat="1" applyFont="1" applyBorder="1"/>
    <xf numFmtId="0" fontId="0" fillId="0" borderId="0" xfId="0" applyBorder="1"/>
    <xf numFmtId="0" fontId="7" fillId="0" borderId="0" xfId="0" applyFont="1"/>
    <xf numFmtId="3" fontId="9" fillId="0" borderId="0" xfId="0" applyNumberFormat="1" applyFont="1" applyFill="1" applyBorder="1" applyAlignment="1">
      <alignment horizontal="right" vertical="center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9" fillId="0" borderId="0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9" fillId="0" borderId="5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4" fontId="9" fillId="0" borderId="0" xfId="0" applyNumberFormat="1" applyFont="1" applyAlignment="1">
      <alignment horizontal="right" vertical="center" indent="1"/>
    </xf>
    <xf numFmtId="3" fontId="9" fillId="0" borderId="0" xfId="0" applyNumberFormat="1" applyFont="1" applyAlignment="1">
      <alignment horizontal="right" vertical="center" indent="1"/>
    </xf>
    <xf numFmtId="0" fontId="10" fillId="0" borderId="6" xfId="0" applyFont="1" applyBorder="1" applyAlignment="1">
      <alignment horizontal="center" vertical="center" wrapText="1"/>
    </xf>
    <xf numFmtId="0" fontId="14" fillId="0" borderId="5" xfId="4" applyFont="1" applyFill="1" applyBorder="1" applyAlignment="1">
      <alignment vertical="center" wrapText="1"/>
    </xf>
    <xf numFmtId="10" fontId="14" fillId="0" borderId="8" xfId="5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vertical="center"/>
    </xf>
    <xf numFmtId="14" fontId="9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12" fillId="0" borderId="0" xfId="0" applyFont="1" applyFill="1" applyBorder="1"/>
    <xf numFmtId="14" fontId="12" fillId="0" borderId="0" xfId="0" applyNumberFormat="1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0" fillId="0" borderId="7" xfId="0" applyFont="1" applyFill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left" vertical="center" wrapText="1" shrinkToFit="1"/>
    </xf>
    <xf numFmtId="4" fontId="9" fillId="0" borderId="11" xfId="0" applyNumberFormat="1" applyFont="1" applyFill="1" applyBorder="1" applyAlignment="1">
      <alignment horizontal="right" vertical="center" indent="1"/>
    </xf>
    <xf numFmtId="3" fontId="9" fillId="0" borderId="11" xfId="0" applyNumberFormat="1" applyFont="1" applyFill="1" applyBorder="1" applyAlignment="1">
      <alignment horizontal="right" vertical="center" indent="1"/>
    </xf>
    <xf numFmtId="4" fontId="9" fillId="0" borderId="12" xfId="0" applyNumberFormat="1" applyFont="1" applyFill="1" applyBorder="1" applyAlignment="1">
      <alignment horizontal="right" vertical="center" indent="1"/>
    </xf>
    <xf numFmtId="4" fontId="9" fillId="0" borderId="0" xfId="0" applyNumberFormat="1" applyFont="1" applyFill="1" applyBorder="1" applyAlignment="1">
      <alignment horizontal="right" vertical="center" indent="1"/>
    </xf>
    <xf numFmtId="0" fontId="10" fillId="0" borderId="13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/>
    </xf>
    <xf numFmtId="0" fontId="10" fillId="0" borderId="14" xfId="0" applyFont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/>
    </xf>
    <xf numFmtId="3" fontId="9" fillId="0" borderId="0" xfId="0" applyNumberFormat="1" applyFont="1" applyFill="1" applyBorder="1" applyAlignment="1">
      <alignment horizontal="right" vertical="center" indent="1"/>
    </xf>
    <xf numFmtId="14" fontId="9" fillId="0" borderId="0" xfId="0" applyNumberFormat="1" applyFont="1" applyFill="1" applyBorder="1" applyAlignment="1">
      <alignment horizontal="center"/>
    </xf>
    <xf numFmtId="0" fontId="16" fillId="0" borderId="0" xfId="1" applyFont="1" applyFill="1" applyBorder="1" applyAlignment="1" applyProtection="1">
      <alignment horizontal="left" vertical="center"/>
    </xf>
    <xf numFmtId="0" fontId="16" fillId="0" borderId="0" xfId="1" applyFont="1" applyFill="1" applyBorder="1" applyAlignment="1" applyProtection="1">
      <alignment horizontal="left" vertical="center" wrapText="1"/>
    </xf>
    <xf numFmtId="0" fontId="16" fillId="0" borderId="0" xfId="1" applyNumberFormat="1" applyFont="1" applyFill="1" applyBorder="1" applyAlignment="1" applyProtection="1">
      <alignment horizontal="left" vertical="center"/>
    </xf>
    <xf numFmtId="0" fontId="6" fillId="0" borderId="0" xfId="0" applyFont="1" applyAlignment="1">
      <alignment horizontal="center" vertical="center"/>
    </xf>
    <xf numFmtId="4" fontId="9" fillId="0" borderId="0" xfId="0" applyNumberFormat="1" applyFont="1" applyAlignment="1">
      <alignment horizontal="right" vertical="center"/>
    </xf>
    <xf numFmtId="3" fontId="9" fillId="0" borderId="8" xfId="0" applyNumberFormat="1" applyFont="1" applyBorder="1" applyAlignment="1">
      <alignment horizontal="right" vertical="center" indent="1"/>
    </xf>
    <xf numFmtId="4" fontId="9" fillId="0" borderId="0" xfId="0" applyNumberFormat="1" applyFont="1" applyFill="1" applyBorder="1" applyAlignment="1">
      <alignment vertical="center"/>
    </xf>
    <xf numFmtId="0" fontId="14" fillId="0" borderId="0" xfId="4" applyFont="1" applyFill="1" applyBorder="1" applyAlignment="1">
      <alignment vertical="center" wrapText="1"/>
    </xf>
    <xf numFmtId="10" fontId="14" fillId="0" borderId="0" xfId="5" applyNumberFormat="1" applyFont="1" applyFill="1" applyBorder="1" applyAlignment="1">
      <alignment horizontal="center" vertical="center" wrapText="1"/>
    </xf>
    <xf numFmtId="4" fontId="17" fillId="0" borderId="16" xfId="0" applyNumberFormat="1" applyFont="1" applyFill="1" applyBorder="1" applyAlignment="1">
      <alignment horizontal="center" vertical="center"/>
    </xf>
    <xf numFmtId="10" fontId="4" fillId="0" borderId="0" xfId="0" applyNumberFormat="1" applyFont="1" applyBorder="1" applyAlignment="1">
      <alignment horizontal="center"/>
    </xf>
    <xf numFmtId="10" fontId="0" fillId="0" borderId="0" xfId="0" applyNumberFormat="1" applyFill="1" applyBorder="1"/>
    <xf numFmtId="0" fontId="10" fillId="0" borderId="17" xfId="0" applyFont="1" applyFill="1" applyBorder="1" applyAlignment="1">
      <alignment horizontal="center" vertical="center" wrapText="1"/>
    </xf>
    <xf numFmtId="0" fontId="10" fillId="0" borderId="18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14" fontId="9" fillId="0" borderId="0" xfId="0" applyNumberFormat="1" applyFont="1" applyAlignment="1">
      <alignment horizontal="center" vertical="center"/>
    </xf>
    <xf numFmtId="10" fontId="14" fillId="0" borderId="20" xfId="5" applyNumberFormat="1" applyFont="1" applyFill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 shrinkToFit="1"/>
    </xf>
    <xf numFmtId="4" fontId="17" fillId="0" borderId="0" xfId="0" applyNumberFormat="1" applyFont="1" applyFill="1" applyBorder="1" applyAlignment="1">
      <alignment horizontal="right" vertical="center" indent="1"/>
    </xf>
    <xf numFmtId="10" fontId="17" fillId="0" borderId="0" xfId="0" applyNumberFormat="1" applyFont="1" applyFill="1" applyBorder="1" applyAlignment="1">
      <alignment horizontal="center" vertical="center"/>
    </xf>
    <xf numFmtId="3" fontId="17" fillId="0" borderId="0" xfId="0" applyNumberFormat="1" applyFont="1" applyFill="1" applyBorder="1" applyAlignment="1">
      <alignment horizontal="right" vertical="center" indent="1"/>
    </xf>
    <xf numFmtId="10" fontId="9" fillId="0" borderId="0" xfId="0" applyNumberFormat="1" applyFont="1" applyFill="1" applyBorder="1"/>
    <xf numFmtId="0" fontId="9" fillId="0" borderId="0" xfId="0" applyFont="1" applyAlignment="1">
      <alignment horizontal="left"/>
    </xf>
    <xf numFmtId="0" fontId="9" fillId="0" borderId="0" xfId="0" applyFont="1"/>
    <xf numFmtId="0" fontId="5" fillId="0" borderId="6" xfId="0" applyFont="1" applyBorder="1" applyAlignment="1">
      <alignment vertical="center" wrapText="1"/>
    </xf>
    <xf numFmtId="0" fontId="6" fillId="0" borderId="0" xfId="0" applyFont="1"/>
    <xf numFmtId="182" fontId="3" fillId="0" borderId="0" xfId="2" applyNumberFormat="1" applyFont="1" applyFill="1" applyBorder="1" applyAlignment="1">
      <alignment horizontal="right" wrapText="1"/>
    </xf>
    <xf numFmtId="0" fontId="9" fillId="0" borderId="0" xfId="0" applyFont="1" applyBorder="1"/>
    <xf numFmtId="0" fontId="14" fillId="0" borderId="21" xfId="4" applyFont="1" applyFill="1" applyBorder="1" applyAlignment="1">
      <alignment vertical="center" wrapText="1"/>
    </xf>
    <xf numFmtId="10" fontId="14" fillId="0" borderId="22" xfId="5" applyNumberFormat="1" applyFont="1" applyFill="1" applyBorder="1" applyAlignment="1">
      <alignment horizontal="center" vertical="center" wrapText="1"/>
    </xf>
    <xf numFmtId="0" fontId="10" fillId="0" borderId="23" xfId="0" applyFont="1" applyFill="1" applyBorder="1" applyAlignment="1">
      <alignment horizontal="center" vertical="center" wrapText="1"/>
    </xf>
    <xf numFmtId="0" fontId="9" fillId="0" borderId="23" xfId="0" applyFont="1" applyFill="1" applyBorder="1" applyAlignment="1">
      <alignment vertical="center"/>
    </xf>
    <xf numFmtId="4" fontId="9" fillId="0" borderId="23" xfId="0" applyNumberFormat="1" applyFont="1" applyFill="1" applyBorder="1" applyAlignment="1">
      <alignment horizontal="right" vertical="center"/>
    </xf>
    <xf numFmtId="4" fontId="9" fillId="0" borderId="8" xfId="0" applyNumberFormat="1" applyFont="1" applyBorder="1" applyAlignment="1">
      <alignment horizontal="right" vertical="center" indent="1"/>
    </xf>
    <xf numFmtId="0" fontId="14" fillId="0" borderId="8" xfId="3" applyFont="1" applyFill="1" applyBorder="1" applyAlignment="1">
      <alignment vertical="center" wrapText="1"/>
    </xf>
    <xf numFmtId="4" fontId="14" fillId="0" borderId="8" xfId="3" applyNumberFormat="1" applyFont="1" applyFill="1" applyBorder="1" applyAlignment="1">
      <alignment horizontal="right" vertical="center" wrapText="1" indent="1"/>
    </xf>
    <xf numFmtId="3" fontId="14" fillId="0" borderId="8" xfId="3" applyNumberFormat="1" applyFont="1" applyFill="1" applyBorder="1" applyAlignment="1">
      <alignment horizontal="right" vertical="center" wrapText="1" indent="1"/>
    </xf>
    <xf numFmtId="0" fontId="15" fillId="0" borderId="20" xfId="1" applyFont="1" applyFill="1" applyBorder="1" applyAlignment="1" applyProtection="1">
      <alignment vertical="center" wrapText="1"/>
    </xf>
    <xf numFmtId="0" fontId="14" fillId="0" borderId="24" xfId="4" applyFont="1" applyFill="1" applyBorder="1" applyAlignment="1">
      <alignment vertical="center" wrapText="1"/>
    </xf>
    <xf numFmtId="10" fontId="14" fillId="0" borderId="25" xfId="5" applyNumberFormat="1" applyFont="1" applyFill="1" applyBorder="1" applyAlignment="1">
      <alignment horizontal="center" vertical="center" wrapText="1"/>
    </xf>
    <xf numFmtId="0" fontId="9" fillId="0" borderId="26" xfId="0" applyFont="1" applyFill="1" applyBorder="1" applyAlignment="1">
      <alignment vertical="center"/>
    </xf>
    <xf numFmtId="0" fontId="9" fillId="0" borderId="27" xfId="0" applyFont="1" applyBorder="1" applyAlignment="1">
      <alignment vertical="center"/>
    </xf>
    <xf numFmtId="0" fontId="0" fillId="0" borderId="28" xfId="0" applyBorder="1"/>
    <xf numFmtId="0" fontId="10" fillId="0" borderId="29" xfId="0" applyFont="1" applyFill="1" applyBorder="1" applyAlignment="1">
      <alignment horizontal="center" vertical="center" wrapText="1" shrinkToFit="1"/>
    </xf>
    <xf numFmtId="4" fontId="10" fillId="0" borderId="30" xfId="0" applyNumberFormat="1" applyFont="1" applyFill="1" applyBorder="1" applyAlignment="1">
      <alignment horizontal="right" vertical="center" indent="1"/>
    </xf>
    <xf numFmtId="3" fontId="10" fillId="0" borderId="31" xfId="0" applyNumberFormat="1" applyFont="1" applyFill="1" applyBorder="1" applyAlignment="1">
      <alignment horizontal="right" vertical="center" indent="1"/>
    </xf>
    <xf numFmtId="4" fontId="10" fillId="0" borderId="32" xfId="0" applyNumberFormat="1" applyFont="1" applyFill="1" applyBorder="1" applyAlignment="1">
      <alignment horizontal="right" vertical="center" indent="1"/>
    </xf>
    <xf numFmtId="10" fontId="9" fillId="0" borderId="11" xfId="9" applyNumberFormat="1" applyFont="1" applyFill="1" applyBorder="1" applyAlignment="1">
      <alignment horizontal="right" vertical="center" indent="1"/>
    </xf>
    <xf numFmtId="10" fontId="10" fillId="0" borderId="16" xfId="0" applyNumberFormat="1" applyFont="1" applyFill="1" applyBorder="1" applyAlignment="1">
      <alignment horizontal="right" vertical="center" indent="1"/>
    </xf>
    <xf numFmtId="4" fontId="20" fillId="0" borderId="16" xfId="6" applyNumberFormat="1" applyFont="1" applyFill="1" applyBorder="1" applyAlignment="1">
      <alignment horizontal="right" vertical="center" wrapText="1" indent="1"/>
    </xf>
    <xf numFmtId="3" fontId="20" fillId="0" borderId="16" xfId="6" applyNumberFormat="1" applyFont="1" applyFill="1" applyBorder="1" applyAlignment="1">
      <alignment horizontal="right" vertical="center" wrapText="1" indent="1"/>
    </xf>
    <xf numFmtId="10" fontId="14" fillId="0" borderId="8" xfId="5" applyNumberFormat="1" applyFont="1" applyFill="1" applyBorder="1" applyAlignment="1">
      <alignment horizontal="right" vertical="center" wrapText="1" indent="1"/>
    </xf>
    <xf numFmtId="0" fontId="5" fillId="0" borderId="0" xfId="0" applyFont="1" applyBorder="1" applyAlignment="1">
      <alignment horizontal="left" vertical="center"/>
    </xf>
    <xf numFmtId="0" fontId="9" fillId="0" borderId="33" xfId="0" applyFont="1" applyBorder="1" applyAlignment="1">
      <alignment vertical="center"/>
    </xf>
    <xf numFmtId="14" fontId="9" fillId="0" borderId="33" xfId="0" applyNumberFormat="1" applyFont="1" applyBorder="1" applyAlignment="1">
      <alignment horizontal="center" vertical="center"/>
    </xf>
    <xf numFmtId="14" fontId="9" fillId="0" borderId="34" xfId="0" applyNumberFormat="1" applyFont="1" applyBorder="1" applyAlignment="1">
      <alignment horizontal="center" vertical="center"/>
    </xf>
    <xf numFmtId="14" fontId="14" fillId="0" borderId="8" xfId="4" applyNumberFormat="1" applyFont="1" applyFill="1" applyBorder="1" applyAlignment="1">
      <alignment horizontal="center" vertical="center" wrapText="1"/>
    </xf>
    <xf numFmtId="10" fontId="14" fillId="0" borderId="35" xfId="7" applyNumberFormat="1" applyFont="1" applyFill="1" applyBorder="1" applyAlignment="1">
      <alignment horizontal="right" vertical="center" wrapText="1" indent="1"/>
    </xf>
    <xf numFmtId="10" fontId="9" fillId="0" borderId="0" xfId="0" applyNumberFormat="1" applyFont="1" applyFill="1" applyBorder="1" applyAlignment="1">
      <alignment horizontal="center" vertical="center"/>
    </xf>
    <xf numFmtId="4" fontId="10" fillId="0" borderId="16" xfId="0" applyNumberFormat="1" applyFont="1" applyFill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4" fontId="10" fillId="0" borderId="31" xfId="0" applyNumberFormat="1" applyFont="1" applyFill="1" applyBorder="1" applyAlignment="1">
      <alignment horizontal="right" vertical="center" indent="1"/>
    </xf>
    <xf numFmtId="0" fontId="9" fillId="0" borderId="36" xfId="0" applyFont="1" applyFill="1" applyBorder="1" applyAlignment="1">
      <alignment vertical="center"/>
    </xf>
    <xf numFmtId="4" fontId="10" fillId="0" borderId="22" xfId="0" applyNumberFormat="1" applyFont="1" applyFill="1" applyBorder="1" applyAlignment="1">
      <alignment horizontal="right" vertical="center" indent="1"/>
    </xf>
    <xf numFmtId="10" fontId="9" fillId="0" borderId="0" xfId="0" applyNumberFormat="1" applyFont="1" applyFill="1" applyBorder="1" applyAlignment="1">
      <alignment vertical="center"/>
    </xf>
    <xf numFmtId="4" fontId="9" fillId="0" borderId="11" xfId="0" applyNumberFormat="1" applyFont="1" applyFill="1" applyBorder="1" applyAlignment="1">
      <alignment vertical="center"/>
    </xf>
    <xf numFmtId="4" fontId="9" fillId="0" borderId="12" xfId="0" applyNumberFormat="1" applyFont="1" applyFill="1" applyBorder="1" applyAlignment="1">
      <alignment vertical="center"/>
    </xf>
    <xf numFmtId="0" fontId="9" fillId="0" borderId="37" xfId="0" applyFont="1" applyFill="1" applyBorder="1" applyAlignment="1">
      <alignment horizontal="left" vertical="center" wrapText="1" shrinkToFit="1"/>
    </xf>
    <xf numFmtId="0" fontId="9" fillId="0" borderId="38" xfId="0" applyFont="1" applyFill="1" applyBorder="1" applyAlignment="1">
      <alignment horizontal="left" vertical="center" wrapText="1" shrinkToFit="1"/>
    </xf>
    <xf numFmtId="4" fontId="9" fillId="0" borderId="39" xfId="0" applyNumberFormat="1" applyFont="1" applyFill="1" applyBorder="1" applyAlignment="1">
      <alignment horizontal="right" vertical="center" indent="1"/>
    </xf>
    <xf numFmtId="10" fontId="9" fillId="0" borderId="39" xfId="9" applyNumberFormat="1" applyFont="1" applyFill="1" applyBorder="1" applyAlignment="1">
      <alignment horizontal="right" vertical="center" indent="1"/>
    </xf>
    <xf numFmtId="4" fontId="9" fillId="0" borderId="40" xfId="0" applyNumberFormat="1" applyFont="1" applyFill="1" applyBorder="1" applyAlignment="1">
      <alignment horizontal="right" vertical="center" indent="1"/>
    </xf>
    <xf numFmtId="10" fontId="9" fillId="0" borderId="0" xfId="0" applyNumberFormat="1" applyFont="1" applyAlignment="1">
      <alignment horizontal="right" vertical="center" indent="1"/>
    </xf>
    <xf numFmtId="0" fontId="9" fillId="0" borderId="41" xfId="0" applyFont="1" applyFill="1" applyBorder="1" applyAlignment="1">
      <alignment horizontal="left" vertical="center" wrapText="1" shrinkToFit="1"/>
    </xf>
    <xf numFmtId="4" fontId="9" fillId="0" borderId="42" xfId="0" applyNumberFormat="1" applyFont="1" applyFill="1" applyBorder="1" applyAlignment="1">
      <alignment horizontal="right" vertical="center" indent="1"/>
    </xf>
    <xf numFmtId="4" fontId="9" fillId="0" borderId="43" xfId="0" applyNumberFormat="1" applyFont="1" applyFill="1" applyBorder="1" applyAlignment="1">
      <alignment horizontal="right" vertical="center" indent="1"/>
    </xf>
    <xf numFmtId="0" fontId="10" fillId="0" borderId="0" xfId="0" applyFont="1" applyFill="1" applyBorder="1" applyAlignment="1">
      <alignment vertical="center"/>
    </xf>
    <xf numFmtId="4" fontId="10" fillId="0" borderId="0" xfId="0" applyNumberFormat="1" applyFont="1" applyFill="1" applyBorder="1" applyAlignment="1">
      <alignment horizontal="right" vertical="center" indent="1"/>
    </xf>
    <xf numFmtId="0" fontId="9" fillId="0" borderId="44" xfId="0" applyFont="1" applyFill="1" applyBorder="1" applyAlignment="1">
      <alignment horizontal="left" vertical="center" wrapText="1" shrinkToFit="1"/>
    </xf>
    <xf numFmtId="4" fontId="9" fillId="0" borderId="45" xfId="0" applyNumberFormat="1" applyFont="1" applyFill="1" applyBorder="1" applyAlignment="1">
      <alignment horizontal="right" vertical="center" indent="1"/>
    </xf>
    <xf numFmtId="10" fontId="9" fillId="0" borderId="45" xfId="9" applyNumberFormat="1" applyFont="1" applyFill="1" applyBorder="1" applyAlignment="1">
      <alignment horizontal="right" vertical="center" indent="1"/>
    </xf>
    <xf numFmtId="0" fontId="14" fillId="0" borderId="10" xfId="4" applyFont="1" applyFill="1" applyBorder="1" applyAlignment="1">
      <alignment horizontal="left" vertical="center" wrapText="1"/>
    </xf>
    <xf numFmtId="10" fontId="14" fillId="0" borderId="8" xfId="5" applyNumberFormat="1" applyFont="1" applyFill="1" applyBorder="1" applyAlignment="1">
      <alignment horizontal="right" vertical="center" indent="1"/>
    </xf>
    <xf numFmtId="10" fontId="14" fillId="0" borderId="20" xfId="5" applyNumberFormat="1" applyFont="1" applyFill="1" applyBorder="1" applyAlignment="1">
      <alignment horizontal="right" vertical="center" indent="1"/>
    </xf>
    <xf numFmtId="10" fontId="14" fillId="0" borderId="22" xfId="5" applyNumberFormat="1" applyFont="1" applyFill="1" applyBorder="1" applyAlignment="1">
      <alignment horizontal="right" vertical="center" indent="1"/>
    </xf>
    <xf numFmtId="10" fontId="14" fillId="0" borderId="12" xfId="5" applyNumberFormat="1" applyFont="1" applyFill="1" applyBorder="1" applyAlignment="1">
      <alignment horizontal="right" vertical="center" indent="1"/>
    </xf>
    <xf numFmtId="10" fontId="14" fillId="0" borderId="46" xfId="5" applyNumberFormat="1" applyFont="1" applyFill="1" applyBorder="1" applyAlignment="1">
      <alignment horizontal="right" vertical="center" indent="1"/>
    </xf>
    <xf numFmtId="10" fontId="19" fillId="0" borderId="46" xfId="0" applyNumberFormat="1" applyFont="1" applyBorder="1" applyAlignment="1">
      <alignment horizontal="right" vertical="center" indent="1"/>
    </xf>
    <xf numFmtId="10" fontId="14" fillId="0" borderId="32" xfId="5" applyNumberFormat="1" applyFont="1" applyFill="1" applyBorder="1" applyAlignment="1">
      <alignment horizontal="right" vertical="center" indent="1"/>
    </xf>
    <xf numFmtId="0" fontId="9" fillId="0" borderId="0" xfId="0" applyFont="1" applyBorder="1" applyAlignment="1">
      <alignment horizontal="center" vertical="center"/>
    </xf>
    <xf numFmtId="0" fontId="21" fillId="0" borderId="5" xfId="4" applyFont="1" applyFill="1" applyBorder="1" applyAlignment="1">
      <alignment vertical="center" wrapText="1"/>
    </xf>
    <xf numFmtId="14" fontId="21" fillId="0" borderId="8" xfId="4" applyNumberFormat="1" applyFont="1" applyFill="1" applyBorder="1" applyAlignment="1">
      <alignment horizontal="center" vertical="center" wrapText="1"/>
    </xf>
    <xf numFmtId="10" fontId="21" fillId="0" borderId="8" xfId="5" applyNumberFormat="1" applyFont="1" applyFill="1" applyBorder="1" applyAlignment="1">
      <alignment horizontal="right" vertical="center" wrapText="1" indent="1"/>
    </xf>
    <xf numFmtId="10" fontId="21" fillId="0" borderId="35" xfId="7" applyNumberFormat="1" applyFont="1" applyFill="1" applyBorder="1" applyAlignment="1">
      <alignment horizontal="right" vertical="center" wrapText="1" indent="1"/>
    </xf>
    <xf numFmtId="0" fontId="20" fillId="0" borderId="0" xfId="4" applyFont="1" applyFill="1" applyBorder="1" applyAlignment="1">
      <alignment vertical="center" wrapText="1"/>
    </xf>
    <xf numFmtId="10" fontId="20" fillId="0" borderId="0" xfId="5" applyNumberFormat="1" applyFont="1" applyFill="1" applyBorder="1" applyAlignment="1">
      <alignment horizontal="center" vertical="center" wrapText="1"/>
    </xf>
    <xf numFmtId="10" fontId="20" fillId="0" borderId="0" xfId="5" applyNumberFormat="1" applyFont="1" applyFill="1" applyBorder="1" applyAlignment="1">
      <alignment horizontal="right" vertical="center" wrapText="1" indent="1"/>
    </xf>
    <xf numFmtId="10" fontId="20" fillId="0" borderId="0" xfId="7" applyNumberFormat="1" applyFont="1" applyFill="1" applyBorder="1" applyAlignment="1">
      <alignment horizontal="center" vertical="center" wrapText="1"/>
    </xf>
    <xf numFmtId="10" fontId="14" fillId="0" borderId="43" xfId="5" applyNumberFormat="1" applyFont="1" applyFill="1" applyBorder="1" applyAlignment="1">
      <alignment horizontal="right" vertical="center" indent="1"/>
    </xf>
    <xf numFmtId="10" fontId="14" fillId="0" borderId="42" xfId="5" applyNumberFormat="1" applyFont="1" applyFill="1" applyBorder="1" applyAlignment="1">
      <alignment horizontal="right" vertical="center" wrapText="1" indent="1"/>
    </xf>
    <xf numFmtId="10" fontId="14" fillId="0" borderId="11" xfId="5" applyNumberFormat="1" applyFont="1" applyFill="1" applyBorder="1" applyAlignment="1">
      <alignment horizontal="right" vertical="center" wrapText="1" indent="1"/>
    </xf>
    <xf numFmtId="4" fontId="9" fillId="0" borderId="18" xfId="0" applyNumberFormat="1" applyFont="1" applyFill="1" applyBorder="1" applyAlignment="1">
      <alignment horizontal="right" vertical="center" indent="1"/>
    </xf>
    <xf numFmtId="10" fontId="14" fillId="0" borderId="47" xfId="5" applyNumberFormat="1" applyFont="1" applyFill="1" applyBorder="1" applyAlignment="1">
      <alignment horizontal="center" vertical="center" wrapText="1"/>
    </xf>
    <xf numFmtId="10" fontId="14" fillId="0" borderId="48" xfId="5" applyNumberFormat="1" applyFont="1" applyFill="1" applyBorder="1" applyAlignment="1">
      <alignment horizontal="center" vertical="center" wrapText="1"/>
    </xf>
    <xf numFmtId="10" fontId="14" fillId="0" borderId="49" xfId="5" applyNumberFormat="1" applyFont="1" applyFill="1" applyBorder="1" applyAlignment="1">
      <alignment horizontal="center" vertical="center" wrapText="1"/>
    </xf>
    <xf numFmtId="0" fontId="5" fillId="0" borderId="23" xfId="0" applyFont="1" applyBorder="1" applyAlignment="1">
      <alignment horizontal="left" vertical="center"/>
    </xf>
    <xf numFmtId="0" fontId="20" fillId="0" borderId="23" xfId="6" applyFont="1" applyFill="1" applyBorder="1" applyAlignment="1">
      <alignment horizontal="center" vertical="center" wrapText="1"/>
    </xf>
    <xf numFmtId="0" fontId="20" fillId="0" borderId="50" xfId="6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left" vertical="center" wrapText="1"/>
    </xf>
    <xf numFmtId="0" fontId="5" fillId="0" borderId="0" xfId="0" applyFont="1" applyAlignment="1">
      <alignment vertical="center"/>
    </xf>
    <xf numFmtId="0" fontId="10" fillId="0" borderId="51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9" fillId="0" borderId="52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10" fillId="0" borderId="4" xfId="0" applyFont="1" applyFill="1" applyBorder="1" applyAlignment="1">
      <alignment horizontal="center" vertical="center" wrapText="1"/>
    </xf>
    <xf numFmtId="0" fontId="10" fillId="0" borderId="15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/>
    </xf>
    <xf numFmtId="0" fontId="0" fillId="0" borderId="53" xfId="0" applyBorder="1" applyAlignment="1"/>
    <xf numFmtId="0" fontId="8" fillId="0" borderId="52" xfId="0" applyFont="1" applyFill="1" applyBorder="1" applyAlignment="1">
      <alignment horizontal="left" vertical="center"/>
    </xf>
    <xf numFmtId="0" fontId="10" fillId="0" borderId="54" xfId="0" applyFont="1" applyBorder="1" applyAlignment="1">
      <alignment horizontal="center" vertical="center" wrapText="1"/>
    </xf>
    <xf numFmtId="0" fontId="10" fillId="0" borderId="55" xfId="0" applyFont="1" applyBorder="1" applyAlignment="1">
      <alignment horizontal="center" vertical="center" wrapText="1"/>
    </xf>
    <xf numFmtId="0" fontId="22" fillId="0" borderId="6" xfId="0" applyFont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/>
    </xf>
    <xf numFmtId="0" fontId="21" fillId="0" borderId="0" xfId="4" applyFont="1" applyFill="1" applyBorder="1" applyAlignment="1">
      <alignment vertical="center" wrapText="1"/>
    </xf>
    <xf numFmtId="0" fontId="14" fillId="0" borderId="56" xfId="4" applyFont="1" applyFill="1" applyBorder="1" applyAlignment="1">
      <alignment vertical="center" wrapText="1"/>
    </xf>
    <xf numFmtId="0" fontId="21" fillId="0" borderId="8" xfId="3" applyFont="1" applyFill="1" applyBorder="1" applyAlignment="1">
      <alignment vertical="center" wrapText="1"/>
    </xf>
    <xf numFmtId="0" fontId="21" fillId="0" borderId="57" xfId="3" applyFont="1" applyFill="1" applyBorder="1" applyAlignment="1">
      <alignment vertical="center" wrapText="1"/>
    </xf>
    <xf numFmtId="0" fontId="21" fillId="0" borderId="58" xfId="0" applyFont="1" applyBorder="1"/>
    <xf numFmtId="0" fontId="21" fillId="0" borderId="0" xfId="0" applyFont="1"/>
    <xf numFmtId="0" fontId="17" fillId="0" borderId="13" xfId="0" applyFont="1" applyBorder="1" applyAlignment="1">
      <alignment horizontal="center" vertical="center" wrapText="1"/>
    </xf>
    <xf numFmtId="14" fontId="17" fillId="0" borderId="7" xfId="0" applyNumberFormat="1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9" fillId="0" borderId="59" xfId="0" applyFont="1" applyBorder="1"/>
    <xf numFmtId="0" fontId="10" fillId="0" borderId="60" xfId="0" applyFont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 wrapText="1"/>
    </xf>
    <xf numFmtId="0" fontId="10" fillId="0" borderId="61" xfId="0" applyFont="1" applyFill="1" applyBorder="1" applyAlignment="1">
      <alignment horizontal="center" vertical="center" wrapText="1"/>
    </xf>
    <xf numFmtId="0" fontId="10" fillId="0" borderId="62" xfId="0" applyFont="1" applyBorder="1" applyAlignment="1">
      <alignment horizontal="center" vertical="center" wrapText="1"/>
    </xf>
    <xf numFmtId="0" fontId="9" fillId="0" borderId="63" xfId="0" applyFont="1" applyBorder="1"/>
    <xf numFmtId="0" fontId="9" fillId="0" borderId="0" xfId="0" applyFont="1" applyFill="1" applyBorder="1" applyAlignment="1">
      <alignment horizontal="left" vertical="center" wrapText="1" shrinkToFit="1"/>
    </xf>
    <xf numFmtId="0" fontId="9" fillId="0" borderId="64" xfId="0" applyFont="1" applyBorder="1" applyAlignment="1">
      <alignment vertical="top" wrapText="1"/>
    </xf>
    <xf numFmtId="0" fontId="9" fillId="0" borderId="65" xfId="0" applyFont="1" applyBorder="1"/>
    <xf numFmtId="0" fontId="21" fillId="0" borderId="10" xfId="4" applyFont="1" applyFill="1" applyBorder="1" applyAlignment="1">
      <alignment horizontal="left" vertical="center" wrapText="1"/>
    </xf>
    <xf numFmtId="0" fontId="21" fillId="0" borderId="66" xfId="4" applyFont="1" applyFill="1" applyBorder="1" applyAlignment="1">
      <alignment vertical="center" wrapText="1"/>
    </xf>
    <xf numFmtId="10" fontId="21" fillId="0" borderId="22" xfId="5" applyNumberFormat="1" applyFont="1" applyFill="1" applyBorder="1" applyAlignment="1">
      <alignment horizontal="left" vertical="center" wrapText="1"/>
    </xf>
    <xf numFmtId="0" fontId="9" fillId="0" borderId="67" xfId="0" applyFont="1" applyBorder="1"/>
    <xf numFmtId="4" fontId="21" fillId="0" borderId="8" xfId="3" applyNumberFormat="1" applyFont="1" applyFill="1" applyBorder="1" applyAlignment="1">
      <alignment horizontal="center" vertical="center" wrapText="1"/>
    </xf>
    <xf numFmtId="3" fontId="21" fillId="0" borderId="8" xfId="3" applyNumberFormat="1" applyFont="1" applyFill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20" fillId="0" borderId="5" xfId="4" applyFont="1" applyFill="1" applyBorder="1" applyAlignment="1">
      <alignment horizontal="center" vertical="center" wrapText="1"/>
    </xf>
    <xf numFmtId="0" fontId="21" fillId="0" borderId="21" xfId="4" applyFont="1" applyFill="1" applyBorder="1" applyAlignment="1">
      <alignment vertical="center" wrapText="1"/>
    </xf>
    <xf numFmtId="0" fontId="24" fillId="0" borderId="68" xfId="0" applyFont="1" applyBorder="1" applyAlignment="1">
      <alignment horizontal="center" vertical="center" wrapText="1"/>
    </xf>
    <xf numFmtId="0" fontId="9" fillId="0" borderId="58" xfId="0" applyFont="1" applyBorder="1"/>
    <xf numFmtId="0" fontId="20" fillId="0" borderId="0" xfId="4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61" xfId="0" applyFont="1" applyBorder="1" applyAlignment="1">
      <alignment horizontal="center" vertical="center" wrapText="1"/>
    </xf>
  </cellXfs>
  <cellStyles count="10">
    <cellStyle name="Гиперссылка" xfId="1" builtinId="8"/>
    <cellStyle name="Обычный" xfId="0" builtinId="0"/>
    <cellStyle name="Обычный_Nastya_Otkrit" xfId="2"/>
    <cellStyle name="Обычный_Відкр_1" xfId="3"/>
    <cellStyle name="Обычный_Відкр_2" xfId="4"/>
    <cellStyle name="Обычный_З_2_28.10" xfId="5"/>
    <cellStyle name="Обычный_Лист2" xfId="6"/>
    <cellStyle name="Обычный_Лист5" xfId="7"/>
    <cellStyle name="Процентный" xfId="8" builtinId="5"/>
    <cellStyle name="Процентный 2" xfId="9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15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en-US" sz="1400" b="1" i="1" baseline="0"/>
              <a:t>Dynamics of the Ukrainian Equity Indexes and  Rates of Return of Public Funds over the Month</a:t>
            </a:r>
            <a:endParaRPr lang="ru-RU" sz="1400" b="1" i="1" baseline="0"/>
          </a:p>
        </c:rich>
      </c:tx>
      <c:layout>
        <c:manualLayout>
          <c:xMode val="edge"/>
          <c:yMode val="edge"/>
          <c:x val="0.24871815631523464"/>
          <c:y val="1.9157159801394132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3.3333361155650006E-2"/>
          <c:y val="0.29118882898119081"/>
          <c:w val="0.95042814372007189"/>
          <c:h val="0.32567171662370026"/>
        </c:manualLayout>
      </c:layout>
      <c:barChart>
        <c:barDir val="col"/>
        <c:grouping val="clustered"/>
        <c:ser>
          <c:idx val="0"/>
          <c:order val="0"/>
          <c:tx>
            <c:strRef>
              <c:f>'інд+дох'!$B$2</c:f>
              <c:strCache>
                <c:ptCount val="1"/>
                <c:pt idx="0">
                  <c:v>PFTS Index</c:v>
                </c:pt>
              </c:strCache>
            </c:strRef>
          </c:tx>
          <c:spPr>
            <a:solidFill>
              <a:srgbClr val="99CCFF"/>
            </a:solidFill>
            <a:ln w="25400">
              <a:noFill/>
            </a:ln>
          </c:spPr>
          <c:dLbls>
            <c:dLbl>
              <c:idx val="2"/>
              <c:layout>
                <c:manualLayout>
                  <c:x val="-2.6012541142939639E-3"/>
                  <c:y val="1.0009675674701299E-2"/>
                </c:manualLayout>
              </c:layout>
              <c:dLblPos val="outEnd"/>
              <c:showVal val="1"/>
            </c:dLbl>
            <c:dLbl>
              <c:idx val="3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RU"/>
                </a:p>
              </c:txPr>
            </c:dLbl>
            <c:dLbl>
              <c:idx val="4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FF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RU"/>
                </a:p>
              </c:txPr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75" b="1" i="0" u="none" strike="noStrike" baseline="0">
                    <a:solidFill>
                      <a:srgbClr val="3366FF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ru-RU"/>
              </a:p>
            </c:txPr>
            <c:showVal val="1"/>
          </c:dLbls>
          <c:cat>
            <c:strRef>
              <c:f>'інд+дох'!$A$3:$A$5</c:f>
              <c:strCache>
                <c:ptCount val="3"/>
                <c:pt idx="0">
                  <c:v>February</c:v>
                </c:pt>
                <c:pt idx="1">
                  <c:v>March</c:v>
                </c:pt>
                <c:pt idx="2">
                  <c:v>YTD 2017</c:v>
                </c:pt>
              </c:strCache>
            </c:strRef>
          </c:cat>
          <c:val>
            <c:numRef>
              <c:f>'інд+дох'!$B$3:$B$5</c:f>
              <c:numCache>
                <c:formatCode>0.00%</c:formatCode>
                <c:ptCount val="3"/>
                <c:pt idx="0">
                  <c:v>1.5685694202952183E-2</c:v>
                </c:pt>
                <c:pt idx="1">
                  <c:v>-7.5031870333273076E-3</c:v>
                </c:pt>
                <c:pt idx="2">
                  <c:v>2.7682443899679443E-2</c:v>
                </c:pt>
              </c:numCache>
            </c:numRef>
          </c:val>
        </c:ser>
        <c:ser>
          <c:idx val="1"/>
          <c:order val="1"/>
          <c:tx>
            <c:strRef>
              <c:f>'інд+дох'!$C$2</c:f>
              <c:strCache>
                <c:ptCount val="1"/>
                <c:pt idx="0">
                  <c:v>UX Index</c:v>
                </c:pt>
              </c:strCache>
            </c:strRef>
          </c:tx>
          <c:spPr>
            <a:solidFill>
              <a:srgbClr val="CCFFCC"/>
            </a:solidFill>
            <a:ln w="25400">
              <a:noFill/>
            </a:ln>
          </c:spPr>
          <c:dLbls>
            <c:dLbl>
              <c:idx val="2"/>
              <c:layout>
                <c:manualLayout>
                  <c:x val="6.7002012308576813E-3"/>
                  <c:y val="9.3467247440410899E-3"/>
                </c:manualLayout>
              </c:layout>
              <c:dLblPos val="outEnd"/>
              <c:showVal val="1"/>
            </c:dLbl>
            <c:dLbl>
              <c:idx val="3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RU"/>
                </a:p>
              </c:txPr>
            </c:dLbl>
            <c:dLbl>
              <c:idx val="4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8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RU"/>
                </a:p>
              </c:txPr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75" b="1" i="0" u="none" strike="noStrike" baseline="0">
                    <a:solidFill>
                      <a:srgbClr val="00800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ru-RU"/>
              </a:p>
            </c:txPr>
            <c:showVal val="1"/>
          </c:dLbls>
          <c:cat>
            <c:strRef>
              <c:f>'інд+дох'!$A$3:$A$5</c:f>
              <c:strCache>
                <c:ptCount val="3"/>
                <c:pt idx="0">
                  <c:v>February</c:v>
                </c:pt>
                <c:pt idx="1">
                  <c:v>March</c:v>
                </c:pt>
                <c:pt idx="2">
                  <c:v>YTD 2017</c:v>
                </c:pt>
              </c:strCache>
            </c:strRef>
          </c:cat>
          <c:val>
            <c:numRef>
              <c:f>'інд+дох'!$C$3:$C$5</c:f>
              <c:numCache>
                <c:formatCode>0.00%</c:formatCode>
                <c:ptCount val="3"/>
                <c:pt idx="0">
                  <c:v>7.9529633763275154E-2</c:v>
                </c:pt>
                <c:pt idx="1">
                  <c:v>0.11066582820843496</c:v>
                </c:pt>
                <c:pt idx="2">
                  <c:v>0.3093837957378367</c:v>
                </c:pt>
              </c:numCache>
            </c:numRef>
          </c:val>
        </c:ser>
        <c:ser>
          <c:idx val="2"/>
          <c:order val="2"/>
          <c:tx>
            <c:strRef>
              <c:f>'інд+дох'!$D$2</c:f>
              <c:strCache>
                <c:ptCount val="1"/>
                <c:pt idx="0">
                  <c:v>Open-ended CII</c:v>
                </c:pt>
              </c:strCache>
            </c:strRef>
          </c:tx>
          <c:spPr>
            <a:solidFill>
              <a:srgbClr val="CC99FF"/>
            </a:solidFill>
            <a:ln w="25400">
              <a:noFill/>
            </a:ln>
          </c:spPr>
          <c:dLbls>
            <c:dLbl>
              <c:idx val="0"/>
              <c:layout>
                <c:manualLayout>
                  <c:x val="-3.9471514190190875E-4"/>
                  <c:y val="-2.6277189697987993E-2"/>
                </c:manualLayout>
              </c:layout>
              <c:dLblPos val="outEnd"/>
              <c:showVal val="1"/>
            </c:dLbl>
            <c:dLbl>
              <c:idx val="1"/>
              <c:layout>
                <c:manualLayout>
                  <c:x val="7.4488338383126777E-4"/>
                  <c:y val="-2.6774847338758453E-2"/>
                </c:manualLayout>
              </c:layout>
              <c:dLblPos val="outEnd"/>
              <c:showVal val="1"/>
            </c:dLbl>
            <c:dLbl>
              <c:idx val="2"/>
              <c:layout>
                <c:manualLayout>
                  <c:x val="1.7507877337713469E-4"/>
                  <c:y val="-1.8422541540616486E-2"/>
                </c:manualLayout>
              </c:layout>
              <c:dLblPos val="outEnd"/>
              <c:showVal val="1"/>
            </c:dLbl>
            <c:dLbl>
              <c:idx val="3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RU"/>
                </a:p>
              </c:txPr>
            </c:dLbl>
            <c:dLbl>
              <c:idx val="4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80008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RU"/>
                </a:p>
              </c:txPr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75" b="1" i="0" u="none" strike="noStrike" baseline="0">
                    <a:solidFill>
                      <a:srgbClr val="80008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ru-RU"/>
              </a:p>
            </c:txPr>
            <c:dLblPos val="outEnd"/>
            <c:showVal val="1"/>
          </c:dLbls>
          <c:cat>
            <c:strRef>
              <c:f>'інд+дох'!$A$3:$A$5</c:f>
              <c:strCache>
                <c:ptCount val="3"/>
                <c:pt idx="0">
                  <c:v>February</c:v>
                </c:pt>
                <c:pt idx="1">
                  <c:v>March</c:v>
                </c:pt>
                <c:pt idx="2">
                  <c:v>YTD 2017</c:v>
                </c:pt>
              </c:strCache>
            </c:strRef>
          </c:cat>
          <c:val>
            <c:numRef>
              <c:f>'інд+дох'!$D$3:$D$5</c:f>
              <c:numCache>
                <c:formatCode>0.00%</c:formatCode>
                <c:ptCount val="3"/>
                <c:pt idx="0">
                  <c:v>2.9674586991769263E-2</c:v>
                </c:pt>
                <c:pt idx="1">
                  <c:v>3.2950471592591637E-2</c:v>
                </c:pt>
                <c:pt idx="2">
                  <c:v>8.2568983128351162E-2</c:v>
                </c:pt>
              </c:numCache>
            </c:numRef>
          </c:val>
        </c:ser>
        <c:ser>
          <c:idx val="3"/>
          <c:order val="3"/>
          <c:tx>
            <c:strRef>
              <c:f>'інд+дох'!$E$2</c:f>
              <c:strCache>
                <c:ptCount val="1"/>
                <c:pt idx="0">
                  <c:v>Interval CII</c:v>
                </c:pt>
              </c:strCache>
            </c:strRef>
          </c:tx>
          <c:spPr>
            <a:solidFill>
              <a:srgbClr val="969696"/>
            </a:solidFill>
            <a:ln w="25400">
              <a:noFill/>
            </a:ln>
          </c:spPr>
          <c:dLbls>
            <c:dLbl>
              <c:idx val="0"/>
              <c:layout>
                <c:manualLayout>
                  <c:x val="1.3609211393114369E-3"/>
                  <c:y val="-1.730364726087771E-2"/>
                </c:manualLayout>
              </c:layout>
              <c:dLblPos val="outEnd"/>
              <c:showVal val="1"/>
            </c:dLbl>
            <c:dLbl>
              <c:idx val="1"/>
              <c:layout>
                <c:manualLayout>
                  <c:x val="7.9111652885744256E-4"/>
                  <c:y val="-8.9897660953760592E-3"/>
                </c:manualLayout>
              </c:layout>
              <c:dLblPos val="outEnd"/>
              <c:showVal val="1"/>
            </c:dLbl>
            <c:dLbl>
              <c:idx val="3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RU"/>
                </a:p>
              </c:txPr>
            </c:dLbl>
            <c:dLbl>
              <c:idx val="4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80808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RU"/>
                </a:p>
              </c:txPr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1" i="0" u="none" strike="noStrike" baseline="0">
                    <a:solidFill>
                      <a:srgbClr val="80808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ru-RU"/>
              </a:p>
            </c:txPr>
            <c:dLblPos val="outEnd"/>
            <c:showVal val="1"/>
          </c:dLbls>
          <c:cat>
            <c:strRef>
              <c:f>'інд+дох'!$A$3:$A$5</c:f>
              <c:strCache>
                <c:ptCount val="3"/>
                <c:pt idx="0">
                  <c:v>February</c:v>
                </c:pt>
                <c:pt idx="1">
                  <c:v>March</c:v>
                </c:pt>
                <c:pt idx="2">
                  <c:v>YTD 2017</c:v>
                </c:pt>
              </c:strCache>
            </c:strRef>
          </c:cat>
          <c:val>
            <c:numRef>
              <c:f>'інд+дох'!$E$3:$E$5</c:f>
              <c:numCache>
                <c:formatCode>0.00%</c:formatCode>
                <c:ptCount val="3"/>
                <c:pt idx="0">
                  <c:v>4.1640514325652411E-2</c:v>
                </c:pt>
                <c:pt idx="1">
                  <c:v>8.7456699926830986E-2</c:v>
                </c:pt>
                <c:pt idx="2">
                  <c:v>0.14543987122443958</c:v>
                </c:pt>
              </c:numCache>
            </c:numRef>
          </c:val>
        </c:ser>
        <c:ser>
          <c:idx val="4"/>
          <c:order val="4"/>
          <c:tx>
            <c:strRef>
              <c:f>'інд+дох'!$F$2</c:f>
              <c:strCache>
                <c:ptCount val="1"/>
                <c:pt idx="0">
                  <c:v>Closed-end CII</c:v>
                </c:pt>
              </c:strCache>
            </c:strRef>
          </c:tx>
          <c:spPr>
            <a:solidFill>
              <a:srgbClr val="000080"/>
            </a:solidFill>
            <a:ln w="25400">
              <a:noFill/>
            </a:ln>
          </c:spPr>
          <c:dLbls>
            <c:dLbl>
              <c:idx val="3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RU"/>
                </a:p>
              </c:txPr>
            </c:dLbl>
            <c:dLbl>
              <c:idx val="4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8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RU"/>
                </a:p>
              </c:txPr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75" b="1" i="0" u="none" strike="noStrike" baseline="0">
                    <a:solidFill>
                      <a:srgbClr val="00008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ru-RU"/>
              </a:p>
            </c:txPr>
            <c:dLblPos val="outEnd"/>
            <c:showVal val="1"/>
          </c:dLbls>
          <c:cat>
            <c:strRef>
              <c:f>'інд+дох'!$A$3:$A$5</c:f>
              <c:strCache>
                <c:ptCount val="3"/>
                <c:pt idx="0">
                  <c:v>February</c:v>
                </c:pt>
                <c:pt idx="1">
                  <c:v>March</c:v>
                </c:pt>
                <c:pt idx="2">
                  <c:v>YTD 2017</c:v>
                </c:pt>
              </c:strCache>
            </c:strRef>
          </c:cat>
          <c:val>
            <c:numRef>
              <c:f>'інд+дох'!$F$3:$F$5</c:f>
              <c:numCache>
                <c:formatCode>0.00%</c:formatCode>
                <c:ptCount val="3"/>
                <c:pt idx="0">
                  <c:v>4.663921951924991E-2</c:v>
                </c:pt>
                <c:pt idx="1">
                  <c:v>5.4315435225497123E-2</c:v>
                </c:pt>
                <c:pt idx="2">
                  <c:v>0.14712605770536916</c:v>
                </c:pt>
              </c:numCache>
            </c:numRef>
          </c:val>
        </c:ser>
        <c:dLbls>
          <c:showVal val="1"/>
        </c:dLbls>
        <c:gapWidth val="400"/>
        <c:overlap val="-10"/>
        <c:axId val="63253504"/>
        <c:axId val="63300352"/>
      </c:barChart>
      <c:catAx>
        <c:axId val="63253504"/>
        <c:scaling>
          <c:orientation val="minMax"/>
        </c:scaling>
        <c:axPos val="b"/>
        <c:numFmt formatCode="General" sourceLinked="0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63300352"/>
        <c:crosses val="autoZero"/>
        <c:auto val="1"/>
        <c:lblAlgn val="ctr"/>
        <c:lblOffset val="0"/>
        <c:tickLblSkip val="1"/>
        <c:tickMarkSkip val="1"/>
      </c:catAx>
      <c:valAx>
        <c:axId val="63300352"/>
        <c:scaling>
          <c:orientation val="minMax"/>
          <c:max val="0.31"/>
          <c:min val="-0.01"/>
        </c:scaling>
        <c:axPos val="l"/>
        <c:numFmt formatCode="0%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63253504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4.2735078404679489E-3"/>
          <c:y val="0.76245496009548652"/>
          <c:w val="0.64273557920637958"/>
          <c:h val="8.4291503126134176E-2"/>
        </c:manualLayout>
      </c:layout>
      <c:spPr>
        <a:solidFill>
          <a:srgbClr val="FFFFFF"/>
        </a:solidFill>
        <a:ln w="3175">
          <a:solidFill>
            <a:srgbClr val="FFFFCC"/>
          </a:solidFill>
          <a:prstDash val="solid"/>
        </a:ln>
      </c:spPr>
      <c:txPr>
        <a:bodyPr/>
        <a:lstStyle/>
        <a:p>
          <a:pPr>
            <a:defRPr sz="1010" b="1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2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en-US" sz="1400" b="1" i="1" baseline="0"/>
              <a:t>Dynamics of the Ukrainian and Global Equity Indexes  </a:t>
            </a:r>
            <a:endParaRPr lang="ru-RU" sz="1400" b="1" i="1" baseline="0"/>
          </a:p>
          <a:p>
            <a:pPr>
              <a:defRPr sz="12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en-US" sz="1400" b="1" i="1" baseline="0"/>
              <a:t>over the Month</a:t>
            </a:r>
            <a:endParaRPr lang="ru-RU" sz="1400" b="1" i="1" baseline="0"/>
          </a:p>
        </c:rich>
      </c:tx>
      <c:layout>
        <c:manualLayout>
          <c:xMode val="edge"/>
          <c:yMode val="edge"/>
          <c:x val="0.1702127659574468"/>
          <c:y val="1.2285012285012284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27823240589198034"/>
          <c:y val="0.26044226044226043"/>
          <c:w val="0.68739770867430439"/>
          <c:h val="0.52825552825552824"/>
        </c:manualLayout>
      </c:layout>
      <c:barChart>
        <c:barDir val="bar"/>
        <c:grouping val="clustered"/>
        <c:ser>
          <c:idx val="0"/>
          <c:order val="0"/>
          <c:tx>
            <c:strRef>
              <c:f>'інд+дох'!$B$22</c:f>
              <c:strCache>
                <c:ptCount val="1"/>
                <c:pt idx="0">
                  <c:v>Monthly change</c:v>
                </c:pt>
              </c:strCache>
            </c:strRef>
          </c:tx>
          <c:spPr>
            <a:solidFill>
              <a:srgbClr val="33CCCC"/>
            </a:solidFill>
            <a:ln w="25400">
              <a:noFill/>
            </a:ln>
          </c:spPr>
          <c:dLbls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l">
                  <a:defRPr sz="1100" b="1" i="0" u="none" strike="noStrike" baseline="0">
                    <a:solidFill>
                      <a:srgbClr val="333333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ru-RU"/>
              </a:p>
            </c:txPr>
            <c:dLblPos val="outEnd"/>
            <c:showVal val="1"/>
          </c:dLbls>
          <c:cat>
            <c:strRef>
              <c:f>'інд+дох'!$A$23:$A$35</c:f>
              <c:strCache>
                <c:ptCount val="13"/>
                <c:pt idx="0">
                  <c:v>MICEX (Russia)</c:v>
                </c:pt>
                <c:pt idx="1">
                  <c:v>NIKKEI 225 (Japan)</c:v>
                </c:pt>
                <c:pt idx="2">
                  <c:v>PFTS Index</c:v>
                </c:pt>
                <c:pt idx="3">
                  <c:v>DJIA (USA)</c:v>
                </c:pt>
                <c:pt idx="4">
                  <c:v>WIG20 (Poland)</c:v>
                </c:pt>
                <c:pt idx="5">
                  <c:v>SHANGHAI SE COMPOSITE (China)</c:v>
                </c:pt>
                <c:pt idx="6">
                  <c:v>S&amp;P 500 (USA)</c:v>
                </c:pt>
                <c:pt idx="7">
                  <c:v>FTSE 100 (Great Britain)</c:v>
                </c:pt>
                <c:pt idx="8">
                  <c:v>RTSI (Russia)</c:v>
                </c:pt>
                <c:pt idx="9">
                  <c:v>HANG SENG (Hong Kong)</c:v>
                </c:pt>
                <c:pt idx="10">
                  <c:v>DAX (Germany)</c:v>
                </c:pt>
                <c:pt idx="11">
                  <c:v>CAC 40 (France)</c:v>
                </c:pt>
                <c:pt idx="12">
                  <c:v>UX Index</c:v>
                </c:pt>
              </c:strCache>
            </c:strRef>
          </c:cat>
          <c:val>
            <c:numRef>
              <c:f>'інд+дох'!$B$23:$B$35</c:f>
              <c:numCache>
                <c:formatCode>0.00%</c:formatCode>
                <c:ptCount val="13"/>
                <c:pt idx="0">
                  <c:v>-1.9584727154835724E-2</c:v>
                </c:pt>
                <c:pt idx="1">
                  <c:v>-1.0969721726932447E-2</c:v>
                </c:pt>
                <c:pt idx="2">
                  <c:v>-7.5031870333273076E-3</c:v>
                </c:pt>
                <c:pt idx="3">
                  <c:v>-7.1602095689844436E-3</c:v>
                </c:pt>
                <c:pt idx="4">
                  <c:v>-6.9777524244152289E-3</c:v>
                </c:pt>
                <c:pt idx="5">
                  <c:v>-5.9286190441963926E-3</c:v>
                </c:pt>
                <c:pt idx="6">
                  <c:v>-3.8923017041514463E-4</c:v>
                </c:pt>
                <c:pt idx="7">
                  <c:v>8.1889572984701342E-3</c:v>
                </c:pt>
                <c:pt idx="8">
                  <c:v>1.300638495261297E-2</c:v>
                </c:pt>
                <c:pt idx="9">
                  <c:v>1.5621255117260535E-2</c:v>
                </c:pt>
                <c:pt idx="10">
                  <c:v>4.0429560916006801E-2</c:v>
                </c:pt>
                <c:pt idx="11">
                  <c:v>5.4322456355560655E-2</c:v>
                </c:pt>
                <c:pt idx="12">
                  <c:v>0.11066582820843496</c:v>
                </c:pt>
              </c:numCache>
            </c:numRef>
          </c:val>
        </c:ser>
        <c:ser>
          <c:idx val="1"/>
          <c:order val="1"/>
          <c:tx>
            <c:strRef>
              <c:f>'інд+дох'!$C$22</c:f>
              <c:strCache>
                <c:ptCount val="1"/>
                <c:pt idx="0">
                  <c:v>YTD change</c:v>
                </c:pt>
              </c:strCache>
            </c:strRef>
          </c:tx>
          <c:spPr>
            <a:solidFill>
              <a:srgbClr val="008080"/>
            </a:solidFill>
            <a:ln w="25400">
              <a:noFill/>
            </a:ln>
          </c:spPr>
          <c:dLbls>
            <c:delete val="1"/>
          </c:dLbls>
          <c:cat>
            <c:strRef>
              <c:f>'інд+дох'!$A$23:$A$35</c:f>
              <c:strCache>
                <c:ptCount val="13"/>
                <c:pt idx="0">
                  <c:v>MICEX (Russia)</c:v>
                </c:pt>
                <c:pt idx="1">
                  <c:v>NIKKEI 225 (Japan)</c:v>
                </c:pt>
                <c:pt idx="2">
                  <c:v>PFTS Index</c:v>
                </c:pt>
                <c:pt idx="3">
                  <c:v>DJIA (USA)</c:v>
                </c:pt>
                <c:pt idx="4">
                  <c:v>WIG20 (Poland)</c:v>
                </c:pt>
                <c:pt idx="5">
                  <c:v>SHANGHAI SE COMPOSITE (China)</c:v>
                </c:pt>
                <c:pt idx="6">
                  <c:v>S&amp;P 500 (USA)</c:v>
                </c:pt>
                <c:pt idx="7">
                  <c:v>FTSE 100 (Great Britain)</c:v>
                </c:pt>
                <c:pt idx="8">
                  <c:v>RTSI (Russia)</c:v>
                </c:pt>
                <c:pt idx="9">
                  <c:v>HANG SENG (Hong Kong)</c:v>
                </c:pt>
                <c:pt idx="10">
                  <c:v>DAX (Germany)</c:v>
                </c:pt>
                <c:pt idx="11">
                  <c:v>CAC 40 (France)</c:v>
                </c:pt>
                <c:pt idx="12">
                  <c:v>UX Index</c:v>
                </c:pt>
              </c:strCache>
            </c:strRef>
          </c:cat>
          <c:val>
            <c:numRef>
              <c:f>'інд+дох'!$C$23:$C$35</c:f>
              <c:numCache>
                <c:formatCode>0.00%</c:formatCode>
                <c:ptCount val="13"/>
                <c:pt idx="0">
                  <c:v>-9.5375578449279907E-2</c:v>
                </c:pt>
                <c:pt idx="1">
                  <c:v>-1.2320620272298966E-2</c:v>
                </c:pt>
                <c:pt idx="2">
                  <c:v>2.7682443899679443E-2</c:v>
                </c:pt>
                <c:pt idx="3">
                  <c:v>4.2555467315984474E-2</c:v>
                </c:pt>
                <c:pt idx="4">
                  <c:v>0.11798676476632841</c:v>
                </c:pt>
                <c:pt idx="5">
                  <c:v>4.0831085072593032E-2</c:v>
                </c:pt>
                <c:pt idx="6">
                  <c:v>5.0443256893378141E-2</c:v>
                </c:pt>
                <c:pt idx="7">
                  <c:v>2.8462443787165004E-2</c:v>
                </c:pt>
                <c:pt idx="8">
                  <c:v>-2.6654781256008286E-2</c:v>
                </c:pt>
                <c:pt idx="9">
                  <c:v>0.10649761758457998</c:v>
                </c:pt>
                <c:pt idx="10">
                  <c:v>7.5261220586758659E-2</c:v>
                </c:pt>
                <c:pt idx="11">
                  <c:v>5.87045078299544E-2</c:v>
                </c:pt>
                <c:pt idx="12">
                  <c:v>0.3093837957378367</c:v>
                </c:pt>
              </c:numCache>
            </c:numRef>
          </c:val>
        </c:ser>
        <c:dLbls>
          <c:showVal val="1"/>
        </c:dLbls>
        <c:gapWidth val="100"/>
        <c:overlap val="-20"/>
        <c:axId val="65493248"/>
        <c:axId val="65515520"/>
      </c:barChart>
      <c:catAx>
        <c:axId val="65493248"/>
        <c:scaling>
          <c:orientation val="minMax"/>
        </c:scaling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tickLblPos val="low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333333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65515520"/>
        <c:crosses val="autoZero"/>
        <c:lblAlgn val="ctr"/>
        <c:lblOffset val="100"/>
        <c:tickLblSkip val="1"/>
        <c:tickMarkSkip val="1"/>
      </c:catAx>
      <c:valAx>
        <c:axId val="65515520"/>
        <c:scaling>
          <c:orientation val="minMax"/>
          <c:max val="0.31"/>
          <c:min val="-0.11"/>
        </c:scaling>
        <c:axPos val="b"/>
        <c:numFmt formatCode="0%" sourceLinked="0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333333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65493248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0.15220949263502456"/>
          <c:y val="0.88697788697788693"/>
          <c:w val="0.58428805237315873"/>
          <c:h val="5.896805896805897E-2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1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 marL="0" marR="0" indent="0" defTabSz="914400" rtl="0" eaLnBrk="1" fontAlgn="base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en-US" sz="1400" b="1" i="0" baseline="0"/>
              <a:t>Funds' Shares within  the Aggregate NAV of  Open-Ended CI</a:t>
            </a:r>
            <a:r>
              <a:rPr lang="en-US" sz="1800" b="1" i="0" baseline="0"/>
              <a:t>I</a:t>
            </a:r>
            <a:endParaRPr lang="ru-RU" sz="1800" b="1" i="0" baseline="0"/>
          </a:p>
          <a:p>
            <a:pPr marL="0" marR="0" indent="0" defTabSz="914400" rtl="0" eaLnBrk="1" fontAlgn="base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lang="ru-RU" sz="1800" b="1" i="0" baseline="0"/>
          </a:p>
        </c:rich>
      </c:tx>
      <c:layout>
        <c:manualLayout>
          <c:xMode val="edge"/>
          <c:yMode val="edge"/>
          <c:x val="0.35582783980457011"/>
          <c:y val="8.4174072444742218E-2"/>
        </c:manualLayout>
      </c:layout>
      <c:spPr>
        <a:noFill/>
        <a:ln w="25400">
          <a:noFill/>
        </a:ln>
      </c:spPr>
    </c:title>
    <c:view3D>
      <c:rotX val="35"/>
      <c:hPercent val="50"/>
      <c:rotY val="260"/>
      <c:perspective val="0"/>
    </c:view3D>
    <c:plotArea>
      <c:layout>
        <c:manualLayout>
          <c:layoutTarget val="inner"/>
          <c:xMode val="edge"/>
          <c:yMode val="edge"/>
          <c:x val="0.34250366882822497"/>
          <c:y val="0.31359716282287131"/>
          <c:w val="0.36176090322017335"/>
          <c:h val="0.36622885448545112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25400">
              <a:noFill/>
            </a:ln>
          </c:spPr>
          <c:explosion val="25"/>
          <c:dPt>
            <c:idx val="0"/>
            <c:spPr>
              <a:solidFill>
                <a:srgbClr val="9999FF"/>
              </a:solidFill>
              <a:ln w="25400">
                <a:noFill/>
              </a:ln>
            </c:spPr>
          </c:dPt>
          <c:dPt>
            <c:idx val="1"/>
            <c:spPr>
              <a:solidFill>
                <a:srgbClr val="993366"/>
              </a:solidFill>
              <a:ln w="25400">
                <a:noFill/>
              </a:ln>
            </c:spPr>
          </c:dPt>
          <c:dPt>
            <c:idx val="2"/>
            <c:spPr>
              <a:solidFill>
                <a:srgbClr val="FFFFCC"/>
              </a:solidFill>
              <a:ln w="25400">
                <a:noFill/>
              </a:ln>
            </c:spPr>
          </c:dPt>
          <c:dPt>
            <c:idx val="3"/>
            <c:spPr>
              <a:solidFill>
                <a:srgbClr val="CCFFFF"/>
              </a:solidFill>
              <a:ln w="25400">
                <a:noFill/>
              </a:ln>
            </c:spPr>
          </c:dPt>
          <c:dPt>
            <c:idx val="4"/>
            <c:spPr>
              <a:solidFill>
                <a:srgbClr val="660066"/>
              </a:solidFill>
              <a:ln w="25400">
                <a:noFill/>
              </a:ln>
            </c:spPr>
          </c:dPt>
          <c:dPt>
            <c:idx val="5"/>
            <c:spPr>
              <a:solidFill>
                <a:srgbClr val="FF8080"/>
              </a:solidFill>
              <a:ln w="25400">
                <a:noFill/>
              </a:ln>
            </c:spPr>
          </c:dPt>
          <c:dPt>
            <c:idx val="6"/>
            <c:spPr>
              <a:solidFill>
                <a:srgbClr val="0066CC"/>
              </a:solidFill>
              <a:ln w="25400">
                <a:noFill/>
              </a:ln>
            </c:spPr>
          </c:dPt>
          <c:dPt>
            <c:idx val="7"/>
            <c:spPr>
              <a:solidFill>
                <a:srgbClr val="CCCCFF"/>
              </a:solidFill>
              <a:ln w="25400">
                <a:noFill/>
              </a:ln>
            </c:spPr>
          </c:dPt>
          <c:dPt>
            <c:idx val="8"/>
            <c:spPr>
              <a:solidFill>
                <a:srgbClr val="000080"/>
              </a:solidFill>
              <a:ln w="25400">
                <a:noFill/>
              </a:ln>
            </c:spPr>
          </c:dPt>
          <c:dPt>
            <c:idx val="9"/>
            <c:spPr>
              <a:solidFill>
                <a:srgbClr val="FF00FF"/>
              </a:solidFill>
              <a:ln w="25400">
                <a:noFill/>
              </a:ln>
            </c:spPr>
          </c:dPt>
          <c:dPt>
            <c:idx val="10"/>
            <c:spPr>
              <a:solidFill>
                <a:srgbClr val="FFFF00"/>
              </a:solidFill>
              <a:ln w="25400">
                <a:noFill/>
              </a:ln>
            </c:spPr>
          </c:dPt>
          <c:dLbls>
            <c:dLbl>
              <c:idx val="0"/>
              <c:layout>
                <c:manualLayout>
                  <c:x val="-3.5131825426955005E-2"/>
                  <c:y val="-3.9710660026557154E-2"/>
                </c:manualLayout>
              </c:layout>
              <c:dLblPos val="bestFit"/>
              <c:showCatName val="1"/>
              <c:showPercent val="1"/>
            </c:dLbl>
            <c:dLbl>
              <c:idx val="1"/>
              <c:layout>
                <c:manualLayout>
                  <c:x val="1.8093358844013769E-2"/>
                  <c:y val="-6.038690918799032E-2"/>
                </c:manualLayout>
              </c:layout>
              <c:dLblPos val="bestFit"/>
              <c:showCatName val="1"/>
              <c:showPercent val="1"/>
            </c:dLbl>
            <c:dLbl>
              <c:idx val="2"/>
              <c:layout>
                <c:manualLayout>
                  <c:x val="4.0740888330812984E-2"/>
                  <c:y val="-5.4981152881508726E-2"/>
                </c:manualLayout>
              </c:layout>
              <c:dLblPos val="bestFit"/>
              <c:showCatName val="1"/>
              <c:showPercent val="1"/>
            </c:dLbl>
            <c:dLbl>
              <c:idx val="3"/>
              <c:layout>
                <c:manualLayout>
                  <c:x val="6.7828458024092195E-2"/>
                  <c:y val="-6.9956677933106148E-4"/>
                </c:manualLayout>
              </c:layout>
              <c:dLblPos val="bestFit"/>
              <c:showCatName val="1"/>
              <c:showPercent val="1"/>
            </c:dLbl>
            <c:dLbl>
              <c:idx val="4"/>
              <c:layout>
                <c:manualLayout>
                  <c:x val="0.13530662448461203"/>
                  <c:y val="9.0469507970677904E-2"/>
                </c:manualLayout>
              </c:layout>
              <c:dLblPos val="bestFit"/>
              <c:showCatName val="1"/>
              <c:showPercent val="1"/>
            </c:dLbl>
            <c:dLbl>
              <c:idx val="5"/>
              <c:layout>
                <c:manualLayout>
                  <c:x val="5.1600259470390555E-2"/>
                  <c:y val="0.11583214738734061"/>
                </c:manualLayout>
              </c:layout>
              <c:dLblPos val="bestFit"/>
              <c:showCatName val="1"/>
              <c:showPercent val="1"/>
            </c:dLbl>
            <c:dLbl>
              <c:idx val="6"/>
              <c:layout>
                <c:manualLayout>
                  <c:x val="7.2568709561546971E-2"/>
                  <c:y val="7.504628879920211E-2"/>
                </c:manualLayout>
              </c:layout>
              <c:dLblPos val="bestFit"/>
              <c:showCatName val="1"/>
              <c:showPercent val="1"/>
            </c:dLbl>
            <c:dLbl>
              <c:idx val="7"/>
              <c:layout>
                <c:manualLayout>
                  <c:x val="-8.9186238566889148E-2"/>
                  <c:y val="0.11621319756037521"/>
                </c:manualLayout>
              </c:layout>
              <c:dLblPos val="bestFit"/>
              <c:showCatName val="1"/>
              <c:showPercent val="1"/>
            </c:dLbl>
            <c:dLbl>
              <c:idx val="8"/>
              <c:layout>
                <c:manualLayout>
                  <c:x val="-8.0189214979873538E-2"/>
                  <c:y val="2.604750556253212E-2"/>
                </c:manualLayout>
              </c:layout>
              <c:dLblPos val="bestFit"/>
              <c:showCatName val="1"/>
              <c:showPercent val="1"/>
            </c:dLbl>
            <c:dLbl>
              <c:idx val="9"/>
              <c:layout>
                <c:manualLayout>
                  <c:x val="-9.8677924698697531E-2"/>
                  <c:y val="-1.3350670772115832E-2"/>
                </c:manualLayout>
              </c:layout>
              <c:dLblPos val="bestFit"/>
              <c:showCatName val="1"/>
              <c:showPercent val="1"/>
            </c:dLbl>
            <c:dLbl>
              <c:idx val="10"/>
              <c:layout>
                <c:manualLayout>
                  <c:x val="-0.10980303262119286"/>
                  <c:y val="-8.7406433081518992E-2"/>
                </c:manualLayout>
              </c:layout>
              <c:dLblPos val="bestFit"/>
              <c:showCatName val="1"/>
              <c:showPercent val="1"/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ru-RU"/>
              </a:p>
            </c:txPr>
            <c:dLblPos val="outEnd"/>
            <c:showCatName val="1"/>
            <c:showPercent val="1"/>
            <c:showLeaderLines val="1"/>
          </c:dLbls>
          <c:cat>
            <c:strRef>
              <c:f>В_ВЧА!$B$23:$B$33</c:f>
              <c:strCache>
                <c:ptCount val="11"/>
                <c:pt idx="0">
                  <c:v>Others</c:v>
                </c:pt>
                <c:pt idx="1">
                  <c:v>KINTO-Klasychnyi</c:v>
                </c:pt>
                <c:pt idx="2">
                  <c:v>Sofiivskyi</c:v>
                </c:pt>
                <c:pt idx="3">
                  <c:v>UNIVER.UA/Myhailo Hrushevskyi: Fond Derzhavnykh Paperiv</c:v>
                </c:pt>
                <c:pt idx="4">
                  <c:v>KINTO-Ekviti</c:v>
                </c:pt>
                <c:pt idx="5">
                  <c:v>Altus – Depozyt</c:v>
                </c:pt>
                <c:pt idx="6">
                  <c:v>UNIVER.UA/Taras Shevchenko: Fond Zaoshchadzhen</c:v>
                </c:pt>
                <c:pt idx="7">
                  <c:v>OTP Fond Aktsii</c:v>
                </c:pt>
                <c:pt idx="8">
                  <c:v>ОТP Klasychnyi</c:v>
                </c:pt>
                <c:pt idx="9">
                  <c:v>Altus – Zbalansovanyi</c:v>
                </c:pt>
                <c:pt idx="10">
                  <c:v>VSI</c:v>
                </c:pt>
              </c:strCache>
            </c:strRef>
          </c:cat>
          <c:val>
            <c:numRef>
              <c:f>В_ВЧА!$C$23:$C$33</c:f>
              <c:numCache>
                <c:formatCode>#,##0.00</c:formatCode>
                <c:ptCount val="11"/>
                <c:pt idx="0">
                  <c:v>6523355.5599000081</c:v>
                </c:pt>
                <c:pt idx="1">
                  <c:v>23273213.829999998</c:v>
                </c:pt>
                <c:pt idx="2">
                  <c:v>4600079.085</c:v>
                </c:pt>
                <c:pt idx="3">
                  <c:v>4131911.34</c:v>
                </c:pt>
                <c:pt idx="4">
                  <c:v>4003720</c:v>
                </c:pt>
                <c:pt idx="5">
                  <c:v>3613582.59</c:v>
                </c:pt>
                <c:pt idx="6">
                  <c:v>3208070.35</c:v>
                </c:pt>
                <c:pt idx="7">
                  <c:v>2925552.95</c:v>
                </c:pt>
                <c:pt idx="8">
                  <c:v>2914202.78</c:v>
                </c:pt>
                <c:pt idx="9">
                  <c:v>2815775.98</c:v>
                </c:pt>
                <c:pt idx="10">
                  <c:v>1578521.76</c:v>
                </c:pt>
              </c:numCache>
            </c:numRef>
          </c:val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</c:dPt>
          <c:dPt>
            <c:idx val="2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ru-RU"/>
              </a:p>
            </c:txPr>
            <c:showCatName val="1"/>
            <c:showPercent val="1"/>
            <c:showLeaderLines val="1"/>
          </c:dLbls>
          <c:cat>
            <c:strRef>
              <c:f>В_ВЧА!$B$23:$B$33</c:f>
              <c:strCache>
                <c:ptCount val="11"/>
                <c:pt idx="0">
                  <c:v>Others</c:v>
                </c:pt>
                <c:pt idx="1">
                  <c:v>KINTO-Klasychnyi</c:v>
                </c:pt>
                <c:pt idx="2">
                  <c:v>Sofiivskyi</c:v>
                </c:pt>
                <c:pt idx="3">
                  <c:v>UNIVER.UA/Myhailo Hrushevskyi: Fond Derzhavnykh Paperiv</c:v>
                </c:pt>
                <c:pt idx="4">
                  <c:v>KINTO-Ekviti</c:v>
                </c:pt>
                <c:pt idx="5">
                  <c:v>Altus – Depozyt</c:v>
                </c:pt>
                <c:pt idx="6">
                  <c:v>UNIVER.UA/Taras Shevchenko: Fond Zaoshchadzhen</c:v>
                </c:pt>
                <c:pt idx="7">
                  <c:v>OTP Fond Aktsii</c:v>
                </c:pt>
                <c:pt idx="8">
                  <c:v>ОТP Klasychnyi</c:v>
                </c:pt>
                <c:pt idx="9">
                  <c:v>Altus – Zbalansovanyi</c:v>
                </c:pt>
                <c:pt idx="10">
                  <c:v>VSI</c:v>
                </c:pt>
              </c:strCache>
            </c:strRef>
          </c:cat>
          <c:val>
            <c:numRef>
              <c:f>В_ВЧА!$D$23:$D$33</c:f>
              <c:numCache>
                <c:formatCode>0.00%</c:formatCode>
                <c:ptCount val="11"/>
                <c:pt idx="0">
                  <c:v>0.1094743416110628</c:v>
                </c:pt>
                <c:pt idx="1">
                  <c:v>0.39056889323564403</c:v>
                </c:pt>
                <c:pt idx="2">
                  <c:v>7.719809606651494E-2</c:v>
                </c:pt>
                <c:pt idx="3">
                  <c:v>6.9341348848493217E-2</c:v>
                </c:pt>
                <c:pt idx="4">
                  <c:v>6.7190053795222346E-2</c:v>
                </c:pt>
                <c:pt idx="5">
                  <c:v>6.0642804345853084E-2</c:v>
                </c:pt>
                <c:pt idx="6">
                  <c:v>5.3837535940414863E-2</c:v>
                </c:pt>
                <c:pt idx="7">
                  <c:v>4.9096355412284444E-2</c:v>
                </c:pt>
                <c:pt idx="8">
                  <c:v>4.8905877923128123E-2</c:v>
                </c:pt>
                <c:pt idx="9">
                  <c:v>4.7254088590484584E-2</c:v>
                </c:pt>
                <c:pt idx="10">
                  <c:v>2.6490604230897531E-2</c:v>
                </c:pt>
              </c:numCache>
            </c:numRef>
          </c:val>
        </c:ser>
        <c:dLbls>
          <c:showCatName val="1"/>
          <c:showPercent val="1"/>
        </c:dLbls>
      </c:pie3DChart>
      <c:spPr>
        <a:noFill/>
        <a:ln w="25400">
          <a:noFill/>
        </a:ln>
      </c:spPr>
    </c:plotArea>
    <c:plotVisOnly val="1"/>
    <c:dispBlanksAs val="zero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400" b="1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400" b="1" i="1" baseline="0"/>
              <a:t>Open-Ended CII NAV Dynamics over the Month</a:t>
            </a:r>
            <a:endParaRPr lang="ru-RU" sz="1400" b="1" i="1" baseline="0"/>
          </a:p>
        </c:rich>
      </c:tx>
      <c:layout>
        <c:manualLayout>
          <c:xMode val="edge"/>
          <c:yMode val="edge"/>
          <c:x val="0.41095000043481522"/>
          <c:y val="3.9014412833688429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2.7704494411335857E-2"/>
          <c:y val="0.38603734803860135"/>
          <c:w val="0.91160979229681327"/>
          <c:h val="0.34291615490662991"/>
        </c:manualLayout>
      </c:layout>
      <c:barChart>
        <c:barDir val="col"/>
        <c:grouping val="clustered"/>
        <c:ser>
          <c:idx val="1"/>
          <c:order val="0"/>
          <c:tx>
            <c:strRef>
              <c:f>'В_динаміка ВЧА'!$C$55</c:f>
              <c:strCache>
                <c:ptCount val="1"/>
                <c:pt idx="0">
                  <c:v>NAV change, UAH thsd.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FF"/>
              </a:solidFill>
              <a:prstDash val="solid"/>
            </a:ln>
          </c:spPr>
          <c:dLbls>
            <c:dLbl>
              <c:idx val="8"/>
              <c:layout>
                <c:manualLayout>
                  <c:x val="-3.3512566981797561E-3"/>
                  <c:y val="-3.7510537194821469E-3"/>
                </c:manualLayout>
              </c:layout>
              <c:dLblPos val="outEnd"/>
              <c:showVal val="1"/>
            </c:dLbl>
            <c:numFmt formatCode="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l">
                  <a:defRPr sz="1200" b="1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ru-RU"/>
              </a:p>
            </c:txPr>
            <c:dLblPos val="outEnd"/>
            <c:showVal val="1"/>
          </c:dLbls>
          <c:cat>
            <c:strRef>
              <c:f>'В_динаміка ВЧА'!$B$56:$B$66</c:f>
              <c:strCache>
                <c:ptCount val="11"/>
                <c:pt idx="0">
                  <c:v>ОТP Fond Aktsii</c:v>
                </c:pt>
                <c:pt idx="1">
                  <c:v>UNIVER.UA/Volodymyr Velykyi: Fond Zbalansovanyi</c:v>
                </c:pt>
                <c:pt idx="2">
                  <c:v>VSI</c:v>
                </c:pt>
                <c:pt idx="3">
                  <c:v>ТАSK Resurs</c:v>
                </c:pt>
                <c:pt idx="4">
                  <c:v>Nadbannia</c:v>
                </c:pt>
                <c:pt idx="5">
                  <c:v>KINTO-Klasychnyi</c:v>
                </c:pt>
                <c:pt idx="6">
                  <c:v>Altus – Depozyt</c:v>
                </c:pt>
                <c:pt idx="7">
                  <c:v>UNIVER.UA/Myhailo Hrushevskyi: Fond Derzhavnykh Paperiv   </c:v>
                </c:pt>
                <c:pt idx="8">
                  <c:v>UNIVER.UA/Taras Shevchenko: Fond Zaoshchadzhen</c:v>
                </c:pt>
                <c:pt idx="9">
                  <c:v>Sofiivskyi</c:v>
                </c:pt>
                <c:pt idx="10">
                  <c:v>Others</c:v>
                </c:pt>
              </c:strCache>
            </c:strRef>
          </c:cat>
          <c:val>
            <c:numRef>
              <c:f>'В_динаміка ВЧА'!$C$56:$C$66</c:f>
              <c:numCache>
                <c:formatCode>#,##0.00</c:formatCode>
                <c:ptCount val="11"/>
                <c:pt idx="0">
                  <c:v>231.16440000000037</c:v>
                </c:pt>
                <c:pt idx="1">
                  <c:v>16.346810000000055</c:v>
                </c:pt>
                <c:pt idx="2">
                  <c:v>10.277919999999925</c:v>
                </c:pt>
                <c:pt idx="3">
                  <c:v>131.85999000000001</c:v>
                </c:pt>
                <c:pt idx="4">
                  <c:v>91.496079999999964</c:v>
                </c:pt>
                <c:pt idx="5">
                  <c:v>267.9248999999985</c:v>
                </c:pt>
                <c:pt idx="6">
                  <c:v>-10.479040000000037</c:v>
                </c:pt>
                <c:pt idx="7">
                  <c:v>-54.498550000000279</c:v>
                </c:pt>
                <c:pt idx="8">
                  <c:v>-123.98058999999985</c:v>
                </c:pt>
                <c:pt idx="9">
                  <c:v>237.49030319999994</c:v>
                </c:pt>
                <c:pt idx="10">
                  <c:v>39.096749999999929</c:v>
                </c:pt>
              </c:numCache>
            </c:numRef>
          </c:val>
        </c:ser>
        <c:ser>
          <c:idx val="0"/>
          <c:order val="1"/>
          <c:tx>
            <c:strRef>
              <c:f>'В_динаміка ВЧА'!$E$55</c:f>
              <c:strCache>
                <c:ptCount val="1"/>
                <c:pt idx="0">
                  <c:v>Net inflow/ outflow of capital, UAH thsd.</c:v>
                </c:pt>
              </c:strCache>
            </c:strRef>
          </c:tx>
          <c:spPr>
            <a:solidFill>
              <a:srgbClr val="33CCCC"/>
            </a:solidFill>
            <a:ln w="25400">
              <a:noFill/>
            </a:ln>
          </c:spPr>
          <c:dLbls>
            <c:dLbl>
              <c:idx val="0"/>
              <c:layout>
                <c:manualLayout>
                  <c:x val="4.5673330132743519E-3"/>
                  <c:y val="-6.1907841610498162E-3"/>
                </c:manualLayout>
              </c:layout>
              <c:dLblPos val="outEnd"/>
              <c:showVal val="1"/>
            </c:dLbl>
            <c:dLbl>
              <c:idx val="1"/>
              <c:layout>
                <c:manualLayout>
                  <c:x val="1.5090701087595371E-3"/>
                  <c:y val="-2.4537698614716698E-3"/>
                </c:manualLayout>
              </c:layout>
              <c:dLblPos val="outEnd"/>
              <c:showVal val="1"/>
            </c:dLbl>
            <c:dLbl>
              <c:idx val="2"/>
              <c:layout>
                <c:manualLayout>
                  <c:x val="1.4553000359384589E-3"/>
                  <c:y val="3.7206630097990925E-2"/>
                </c:manualLayout>
              </c:layout>
              <c:dLblPos val="outEnd"/>
              <c:showVal val="1"/>
            </c:dLbl>
            <c:dLbl>
              <c:idx val="3"/>
              <c:layout>
                <c:manualLayout>
                  <c:x val="1.695122051505657E-3"/>
                  <c:y val="-1.9940943981960196E-3"/>
                </c:manualLayout>
              </c:layout>
              <c:dLblPos val="outEnd"/>
              <c:showVal val="1"/>
            </c:dLbl>
            <c:dLbl>
              <c:idx val="4"/>
              <c:layout>
                <c:manualLayout>
                  <c:x val="-7.0351003369166108E-4"/>
                  <c:y val="-1.9940943981960196E-3"/>
                </c:manualLayout>
              </c:layout>
              <c:dLblPos val="outEnd"/>
              <c:showVal val="1"/>
            </c:dLbl>
            <c:dLbl>
              <c:idx val="5"/>
              <c:layout>
                <c:manualLayout>
                  <c:x val="-1.7133112561782651E-3"/>
                  <c:y val="8.3520928853652431E-3"/>
                </c:manualLayout>
              </c:layout>
              <c:dLblPos val="outEnd"/>
              <c:showVal val="1"/>
            </c:dLbl>
            <c:dLbl>
              <c:idx val="6"/>
              <c:layout>
                <c:manualLayout>
                  <c:x val="-1.5415842547054513E-4"/>
                  <c:y val="3.7400178044714938E-3"/>
                </c:manualLayout>
              </c:layout>
              <c:dLblPos val="outEnd"/>
              <c:showVal val="1"/>
            </c:dLbl>
            <c:dLbl>
              <c:idx val="7"/>
              <c:layout>
                <c:manualLayout>
                  <c:x val="-5.738980527152885E-4"/>
                  <c:y val="6.5666853413479057E-3"/>
                </c:manualLayout>
              </c:layout>
              <c:dLblPos val="outEnd"/>
              <c:showVal val="1"/>
            </c:dLbl>
            <c:dLbl>
              <c:idx val="8"/>
              <c:layout>
                <c:manualLayout>
                  <c:x val="-7.000455915715894E-4"/>
                  <c:y val="-5.3614226812111494E-3"/>
                </c:manualLayout>
              </c:layout>
              <c:dLblPos val="outEnd"/>
              <c:showVal val="1"/>
            </c:dLbl>
            <c:dLbl>
              <c:idx val="9"/>
              <c:layout>
                <c:manualLayout>
                  <c:x val="-1.1198543953219162E-3"/>
                  <c:y val="5.8807531444005521E-3"/>
                </c:manualLayout>
              </c:layout>
              <c:dLblPos val="outEnd"/>
              <c:showVal val="1"/>
            </c:dLbl>
            <c:dLbl>
              <c:idx val="10"/>
              <c:layout>
                <c:manualLayout>
                  <c:x val="-1.8331861109551024E-3"/>
                  <c:y val="-3.798719304363745E-2"/>
                </c:manualLayout>
              </c:layout>
              <c:dLblPos val="outEnd"/>
              <c:showVal val="1"/>
            </c:dLbl>
            <c:dLbl>
              <c:idx val="11"/>
              <c:layout>
                <c:manualLayout>
                  <c:xMode val="edge"/>
                  <c:yMode val="edge"/>
                  <c:x val="0.50461757677790309"/>
                  <c:y val="0.35523649580147887"/>
                </c:manualLayout>
              </c:layout>
              <c:dLblPos val="outEnd"/>
              <c:showVal val="1"/>
            </c:dLbl>
            <c:dLbl>
              <c:idx val="12"/>
              <c:layout>
                <c:manualLayout>
                  <c:xMode val="edge"/>
                  <c:yMode val="edge"/>
                  <c:x val="0.54617431839490693"/>
                  <c:y val="0.34907632535405442"/>
                </c:manualLayout>
              </c:layout>
              <c:dLblPos val="outEnd"/>
              <c:showVal val="1"/>
            </c:dLbl>
            <c:dLbl>
              <c:idx val="13"/>
              <c:layout>
                <c:manualLayout>
                  <c:xMode val="edge"/>
                  <c:yMode val="edge"/>
                  <c:x val="0.58707142919259314"/>
                  <c:y val="0.38398395788945983"/>
                </c:manualLayout>
              </c:layout>
              <c:dLblPos val="outEnd"/>
              <c:showVal val="1"/>
            </c:dLbl>
            <c:dLbl>
              <c:idx val="14"/>
              <c:layout>
                <c:manualLayout>
                  <c:xMode val="edge"/>
                  <c:yMode val="edge"/>
                  <c:x val="0.62862817080959699"/>
                  <c:y val="0.3470229352049129"/>
                </c:manualLayout>
              </c:layout>
              <c:dLblPos val="outEnd"/>
              <c:showVal val="1"/>
            </c:dLbl>
            <c:dLbl>
              <c:idx val="15"/>
              <c:layout>
                <c:manualLayout>
                  <c:xMode val="edge"/>
                  <c:yMode val="edge"/>
                  <c:x val="0.67084454324591825"/>
                  <c:y val="0.35112971550319588"/>
                </c:manualLayout>
              </c:layout>
              <c:dLblPos val="outEnd"/>
              <c:showVal val="1"/>
            </c:dLbl>
            <c:dLbl>
              <c:idx val="16"/>
              <c:layout>
                <c:manualLayout>
                  <c:xMode val="edge"/>
                  <c:yMode val="edge"/>
                  <c:x val="0.70976276158565199"/>
                  <c:y val="0.3531831056523374"/>
                </c:manualLayout>
              </c:layout>
              <c:dLblPos val="outEnd"/>
              <c:showVal val="1"/>
            </c:dLbl>
            <c:dLbl>
              <c:idx val="17"/>
              <c:layout>
                <c:manualLayout>
                  <c:xMode val="edge"/>
                  <c:yMode val="edge"/>
                  <c:x val="0.74934061074470326"/>
                  <c:y val="0.35728988595062039"/>
                </c:manualLayout>
              </c:layout>
              <c:dLblPos val="outEnd"/>
              <c:showVal val="1"/>
            </c:dLbl>
            <c:dLbl>
              <c:idx val="18"/>
              <c:layout>
                <c:manualLayout>
                  <c:xMode val="edge"/>
                  <c:yMode val="edge"/>
                  <c:x val="0.78298178252989681"/>
                  <c:y val="0.4147848101265823"/>
                </c:manualLayout>
              </c:layout>
              <c:dLblPos val="outEnd"/>
              <c:showVal val="1"/>
            </c:dLbl>
            <c:dLbl>
              <c:idx val="19"/>
              <c:layout>
                <c:manualLayout>
                  <c:xMode val="edge"/>
                  <c:yMode val="edge"/>
                  <c:x val="0.72691316288790753"/>
                  <c:y val="0.46406617370597819"/>
                </c:manualLayout>
              </c:layout>
              <c:dLblPos val="outEnd"/>
              <c:showVal val="1"/>
            </c:dLbl>
            <c:dLbl>
              <c:idx val="20"/>
              <c:layout>
                <c:manualLayout>
                  <c:xMode val="edge"/>
                  <c:yMode val="edge"/>
                  <c:x val="0.75725618057651345"/>
                  <c:y val="0.66324501817270332"/>
                </c:manualLayout>
              </c:layout>
              <c:dLblPos val="outEnd"/>
              <c:showVal val="1"/>
            </c:dLbl>
            <c:dLbl>
              <c:idx val="21"/>
              <c:layout>
                <c:manualLayout>
                  <c:xMode val="edge"/>
                  <c:yMode val="edge"/>
                  <c:x val="0.80277070710942233"/>
                  <c:y val="0.4147848101265823"/>
                </c:manualLayout>
              </c:layout>
              <c:dLblPos val="outEnd"/>
              <c:showVal val="1"/>
            </c:dLbl>
            <c:numFmt formatCode="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r">
                  <a:defRPr sz="1200" b="1" i="0" u="none" strike="noStrike" baseline="0">
                    <a:solidFill>
                      <a:srgbClr val="008080"/>
                    </a:solidFill>
                    <a:latin typeface="Arial"/>
                    <a:ea typeface="Arial"/>
                    <a:cs typeface="Arial"/>
                  </a:defRPr>
                </a:pPr>
                <a:endParaRPr lang="ru-RU"/>
              </a:p>
            </c:txPr>
            <c:dLblPos val="outEnd"/>
            <c:showVal val="1"/>
          </c:dLbls>
          <c:cat>
            <c:strRef>
              <c:f>'В_динаміка ВЧА'!$B$56:$B$66</c:f>
              <c:strCache>
                <c:ptCount val="11"/>
                <c:pt idx="0">
                  <c:v>ОТP Fond Aktsii</c:v>
                </c:pt>
                <c:pt idx="1">
                  <c:v>UNIVER.UA/Volodymyr Velykyi: Fond Zbalansovanyi</c:v>
                </c:pt>
                <c:pt idx="2">
                  <c:v>VSI</c:v>
                </c:pt>
                <c:pt idx="3">
                  <c:v>ТАSK Resurs</c:v>
                </c:pt>
                <c:pt idx="4">
                  <c:v>Nadbannia</c:v>
                </c:pt>
                <c:pt idx="5">
                  <c:v>KINTO-Klasychnyi</c:v>
                </c:pt>
                <c:pt idx="6">
                  <c:v>Altus – Depozyt</c:v>
                </c:pt>
                <c:pt idx="7">
                  <c:v>UNIVER.UA/Myhailo Hrushevskyi: Fond Derzhavnykh Paperiv   </c:v>
                </c:pt>
                <c:pt idx="8">
                  <c:v>UNIVER.UA/Taras Shevchenko: Fond Zaoshchadzhen</c:v>
                </c:pt>
                <c:pt idx="9">
                  <c:v>Sofiivskyi</c:v>
                </c:pt>
                <c:pt idx="10">
                  <c:v>Others</c:v>
                </c:pt>
              </c:strCache>
            </c:strRef>
          </c:cat>
          <c:val>
            <c:numRef>
              <c:f>'В_динаміка ВЧА'!$E$56:$E$66</c:f>
              <c:numCache>
                <c:formatCode>#,##0.00</c:formatCode>
                <c:ptCount val="11"/>
                <c:pt idx="0">
                  <c:v>70.376455318631614</c:v>
                </c:pt>
                <c:pt idx="1">
                  <c:v>14.019162620930901</c:v>
                </c:pt>
                <c:pt idx="2">
                  <c:v>0.33695893615091421</c:v>
                </c:pt>
                <c:pt idx="3">
                  <c:v>0</c:v>
                </c:pt>
                <c:pt idx="4">
                  <c:v>0</c:v>
                </c:pt>
                <c:pt idx="5">
                  <c:v>-27.060885879344998</c:v>
                </c:pt>
                <c:pt idx="6">
                  <c:v>-37.284846041172038</c:v>
                </c:pt>
                <c:pt idx="7">
                  <c:v>-83.233952338658028</c:v>
                </c:pt>
                <c:pt idx="8">
                  <c:v>-143.34437207084483</c:v>
                </c:pt>
                <c:pt idx="9">
                  <c:v>-334.4489429368499</c:v>
                </c:pt>
                <c:pt idx="10">
                  <c:v>-36.092615448414904</c:v>
                </c:pt>
              </c:numCache>
            </c:numRef>
          </c:val>
        </c:ser>
        <c:dLbls>
          <c:showVal val="1"/>
        </c:dLbls>
        <c:overlap val="-30"/>
        <c:axId val="65021824"/>
        <c:axId val="65023360"/>
      </c:barChart>
      <c:lineChart>
        <c:grouping val="standard"/>
        <c:ser>
          <c:idx val="2"/>
          <c:order val="2"/>
          <c:tx>
            <c:strRef>
              <c:f>'В_динаміка ВЧА'!$D$55</c:f>
              <c:strCache>
                <c:ptCount val="1"/>
                <c:pt idx="0">
                  <c:v>NAV change, %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6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2.3392178836221668E-2"/>
                  <c:y val="-9.1121162226420721E-2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1.9194571904749332E-2"/>
                  <c:y val="-5.8260064118506004E-2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1.0379480061548783E-2"/>
                  <c:y val="5.2559255813938791E-2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1.8055158701286232E-2"/>
                  <c:y val="4.7884883043014401E-2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2.2432752420941709E-2"/>
                  <c:y val="4.3624584291428771E-2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2.2192861228868974E-2"/>
                  <c:y val="0.11605864779102727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2.1952970036796138E-2"/>
                  <c:y val="9.704041844757906E-2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1.9074624743958952E-2"/>
                  <c:y val="0.10662767864741786"/>
                </c:manualLayout>
              </c:layout>
              <c:dLblPos val="r"/>
              <c:showVal val="1"/>
            </c:dLbl>
            <c:dLbl>
              <c:idx val="8"/>
              <c:layout>
                <c:manualLayout>
                  <c:x val="-2.279251846779121E-2"/>
                  <c:y val="0.10413142510163044"/>
                </c:manualLayout>
              </c:layout>
              <c:dLblPos val="r"/>
              <c:showVal val="1"/>
            </c:dLbl>
            <c:dLbl>
              <c:idx val="9"/>
              <c:layout>
                <c:manualLayout>
                  <c:x val="-2.4531519733671001E-2"/>
                  <c:y val="5.5638488345568206E-2"/>
                </c:manualLayout>
              </c:layout>
              <c:dLblPos val="r"/>
              <c:showVal val="1"/>
            </c:dLbl>
            <c:dLbl>
              <c:idx val="11"/>
              <c:layout>
                <c:manualLayout>
                  <c:xMode val="edge"/>
                  <c:yMode val="edge"/>
                  <c:x val="0.48614791383701256"/>
                  <c:y val="1.0266950745707482E-2"/>
                </c:manualLayout>
              </c:layout>
              <c:dLblPos val="r"/>
              <c:showVal val="1"/>
            </c:dLbl>
            <c:dLbl>
              <c:idx val="12"/>
              <c:layout>
                <c:manualLayout>
                  <c:xMode val="edge"/>
                  <c:yMode val="edge"/>
                  <c:x val="0.5263853938153813"/>
                  <c:y val="8.2135605965659858E-3"/>
                </c:manualLayout>
              </c:layout>
              <c:dLblPos val="r"/>
              <c:showVal val="1"/>
            </c:dLbl>
            <c:dLbl>
              <c:idx val="16"/>
              <c:layout>
                <c:manualLayout>
                  <c:xMode val="edge"/>
                  <c:yMode val="edge"/>
                  <c:x val="0.68997383700612636"/>
                  <c:y val="8.2135605965659858E-3"/>
                </c:manualLayout>
              </c:layout>
              <c:dLblPos val="r"/>
              <c:showVal val="1"/>
            </c:dLbl>
            <c:dLbl>
              <c:idx val="17"/>
              <c:layout>
                <c:manualLayout>
                  <c:xMode val="edge"/>
                  <c:yMode val="edge"/>
                  <c:x val="0.7315305786231302"/>
                  <c:y val="8.2135605965659858E-3"/>
                </c:manualLayout>
              </c:layout>
              <c:dLblPos val="r"/>
              <c:showVal val="1"/>
            </c:dLbl>
            <c:dLbl>
              <c:idx val="18"/>
              <c:layout>
                <c:manualLayout>
                  <c:xMode val="edge"/>
                  <c:yMode val="edge"/>
                  <c:x val="0.77308732024013394"/>
                  <c:y val="8.2135605965659858E-3"/>
                </c:manualLayout>
              </c:layout>
              <c:dLblPos val="r"/>
              <c:showVal val="1"/>
            </c:dLbl>
            <c:dLbl>
              <c:idx val="2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rgbClr val="3366FF"/>
                    </a:solidFill>
                    <a:latin typeface="Arial"/>
                    <a:ea typeface="Arial"/>
                    <a:cs typeface="Arial"/>
                  </a:defRPr>
                </a:pPr>
                <a:endParaRPr lang="ru-RU"/>
              </a:p>
            </c:txPr>
            <c:dLblPos val="t"/>
            <c:showVal val="1"/>
          </c:dLbls>
          <c:cat>
            <c:strRef>
              <c:f>'В_динаміка ВЧА'!$B$56:$B$65</c:f>
              <c:strCache>
                <c:ptCount val="10"/>
                <c:pt idx="0">
                  <c:v>ОТP Fond Aktsii</c:v>
                </c:pt>
                <c:pt idx="1">
                  <c:v>UNIVER.UA/Volodymyr Velykyi: Fond Zbalansovanyi</c:v>
                </c:pt>
                <c:pt idx="2">
                  <c:v>VSI</c:v>
                </c:pt>
                <c:pt idx="3">
                  <c:v>ТАSK Resurs</c:v>
                </c:pt>
                <c:pt idx="4">
                  <c:v>Nadbannia</c:v>
                </c:pt>
                <c:pt idx="5">
                  <c:v>KINTO-Klasychnyi</c:v>
                </c:pt>
                <c:pt idx="6">
                  <c:v>Altus – Depozyt</c:v>
                </c:pt>
                <c:pt idx="7">
                  <c:v>UNIVER.UA/Myhailo Hrushevskyi: Fond Derzhavnykh Paperiv   </c:v>
                </c:pt>
                <c:pt idx="8">
                  <c:v>UNIVER.UA/Taras Shevchenko: Fond Zaoshchadzhen</c:v>
                </c:pt>
                <c:pt idx="9">
                  <c:v>Sofiivskyi</c:v>
                </c:pt>
              </c:strCache>
            </c:strRef>
          </c:cat>
          <c:val>
            <c:numRef>
              <c:f>'В_динаміка ВЧА'!$D$56:$D$65</c:f>
              <c:numCache>
                <c:formatCode>0.00%</c:formatCode>
                <c:ptCount val="10"/>
                <c:pt idx="0">
                  <c:v>8.5794752950535069E-2</c:v>
                </c:pt>
                <c:pt idx="1">
                  <c:v>1.3961862516171637E-2</c:v>
                </c:pt>
                <c:pt idx="2">
                  <c:v>6.5537767392090792E-3</c:v>
                </c:pt>
                <c:pt idx="3">
                  <c:v>0.14109379586906312</c:v>
                </c:pt>
                <c:pt idx="4">
                  <c:v>0.13337124251421825</c:v>
                </c:pt>
                <c:pt idx="5">
                  <c:v>-1.1773392133777663E-3</c:v>
                </c:pt>
                <c:pt idx="6">
                  <c:v>-1.024428684003152E-2</c:v>
                </c:pt>
                <c:pt idx="7">
                  <c:v>-1.9808306709265176E-2</c:v>
                </c:pt>
                <c:pt idx="8">
                  <c:v>-4.2915531335149866E-2</c:v>
                </c:pt>
                <c:pt idx="9">
                  <c:v>-7.6084199847831602E-2</c:v>
                </c:pt>
              </c:numCache>
            </c:numRef>
          </c:val>
        </c:ser>
        <c:dLbls>
          <c:showVal val="1"/>
        </c:dLbls>
        <c:marker val="1"/>
        <c:axId val="65053824"/>
        <c:axId val="65055360"/>
      </c:lineChart>
      <c:catAx>
        <c:axId val="65021824"/>
        <c:scaling>
          <c:orientation val="minMax"/>
        </c:scaling>
        <c:axPos val="b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numFmt formatCode="General" sourceLinked="1"/>
        <c:majorTickMark val="cross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65023360"/>
        <c:crosses val="autoZero"/>
        <c:lblAlgn val="ctr"/>
        <c:lblOffset val="40"/>
        <c:tickLblSkip val="2"/>
        <c:tickMarkSkip val="1"/>
      </c:catAx>
      <c:valAx>
        <c:axId val="65023360"/>
        <c:scaling>
          <c:orientation val="minMax"/>
          <c:max val="270"/>
          <c:min val="-350"/>
        </c:scaling>
        <c:axPos val="l"/>
        <c:numFmt formatCode="#,##0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65021824"/>
        <c:crosses val="autoZero"/>
        <c:crossBetween val="between"/>
      </c:valAx>
      <c:catAx>
        <c:axId val="65053824"/>
        <c:scaling>
          <c:orientation val="minMax"/>
        </c:scaling>
        <c:delete val="1"/>
        <c:axPos val="b"/>
        <c:tickLblPos val="none"/>
        <c:crossAx val="65055360"/>
        <c:crosses val="autoZero"/>
        <c:lblAlgn val="ctr"/>
        <c:lblOffset val="100"/>
      </c:catAx>
      <c:valAx>
        <c:axId val="65055360"/>
        <c:scaling>
          <c:orientation val="minMax"/>
          <c:max val="0.4"/>
          <c:min val="-0.8"/>
        </c:scaling>
        <c:axPos val="r"/>
        <c:numFmt formatCode="0%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65053824"/>
        <c:crosses val="max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9.8944622897628065E-2"/>
          <c:y val="0.75564757488407064"/>
          <c:w val="0.42150409354389556"/>
          <c:h val="5.1334753728537408E-2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1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ru-RU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 verticalDpi="12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2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en-US" sz="1400" b="1" i="1" baseline="0"/>
              <a:t>Rates of Return: Open-Ended Funds, Bank Deposits</a:t>
            </a:r>
            <a:endParaRPr lang="ru-RU" sz="1400" b="1" i="1" baseline="0"/>
          </a:p>
          <a:p>
            <a:pPr>
              <a:defRPr sz="12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en-US" sz="1400" b="1" i="1" baseline="0"/>
              <a:t> and Indexes over the Month</a:t>
            </a:r>
            <a:endParaRPr lang="ru-RU" sz="1400" b="1" i="1" baseline="0"/>
          </a:p>
        </c:rich>
      </c:tx>
      <c:layout>
        <c:manualLayout>
          <c:xMode val="edge"/>
          <c:yMode val="edge"/>
          <c:x val="0.31767125139215091"/>
          <c:y val="5.1072548455329721E-3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24208387967826289"/>
          <c:y val="9.6016391096019879E-2"/>
          <c:w val="0.7385090506640678"/>
          <c:h val="0.86823332374060536"/>
        </c:manualLayout>
      </c:layout>
      <c:barChart>
        <c:barDir val="bar"/>
        <c:grouping val="clustered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7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8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9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0"/>
            <c:spPr>
              <a:solidFill>
                <a:srgbClr val="33CC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1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2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3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'В_діаграма(дох)'!$A$2:$A$25</c:f>
              <c:strCache>
                <c:ptCount val="24"/>
                <c:pt idx="0">
                  <c:v>KINTO-Ekviti</c:v>
                </c:pt>
                <c:pt idx="1">
                  <c:v>UNIVER.UA/Iaroslav Mudryi: Fond Aktsii</c:v>
                </c:pt>
                <c:pt idx="2">
                  <c:v>UNIVER.UA/Volodymyr Velykyi: Fond Zbalansovanyi</c:v>
                </c:pt>
                <c:pt idx="3">
                  <c:v>Bonum Optimum</c:v>
                </c:pt>
                <c:pt idx="4">
                  <c:v>VSI</c:v>
                </c:pt>
                <c:pt idx="5">
                  <c:v>UNIVER.UA/Taras Shevchenko: Fond Zaoshchadzhen</c:v>
                </c:pt>
                <c:pt idx="6">
                  <c:v>Altus – Zbalansovanyi</c:v>
                </c:pt>
                <c:pt idx="7">
                  <c:v>UNIVER.UA/Myhailo Hrushevskyi: Fond Derzhavnykh Paperiv   </c:v>
                </c:pt>
                <c:pt idx="8">
                  <c:v>Altus – Depozyt</c:v>
                </c:pt>
                <c:pt idx="9">
                  <c:v>Altus-Stratehichnyi</c:v>
                </c:pt>
                <c:pt idx="10">
                  <c:v>KINTO- Кlasychnyi</c:v>
                </c:pt>
                <c:pt idx="11">
                  <c:v>OTP Кlasychnyi</c:v>
                </c:pt>
                <c:pt idx="12">
                  <c:v>KINTO-Kaznacheiskyi</c:v>
                </c:pt>
                <c:pt idx="13">
                  <c:v>ОТP Fond Aktsii</c:v>
                </c:pt>
                <c:pt idx="14">
                  <c:v>Nadbannia</c:v>
                </c:pt>
                <c:pt idx="15">
                  <c:v>ТАSК Resurs</c:v>
                </c:pt>
                <c:pt idx="16">
                  <c:v>Sofiivskyi</c:v>
                </c:pt>
                <c:pt idx="17">
                  <c:v>Funds' average rate of return</c:v>
                </c:pt>
                <c:pt idx="18">
                  <c:v>UX Index</c:v>
                </c:pt>
                <c:pt idx="19">
                  <c:v>PFTS Index</c:v>
                </c:pt>
                <c:pt idx="20">
                  <c:v>EURO Deposits</c:v>
                </c:pt>
                <c:pt idx="21">
                  <c:v>USD Deposits</c:v>
                </c:pt>
                <c:pt idx="22">
                  <c:v>UAH Deposits</c:v>
                </c:pt>
                <c:pt idx="23">
                  <c:v>"Gold" deposit (at official rate of gold)</c:v>
                </c:pt>
              </c:strCache>
            </c:strRef>
          </c:cat>
          <c:val>
            <c:numRef>
              <c:f>'В_діаграма(дох)'!$B$2:$B$25</c:f>
              <c:numCache>
                <c:formatCode>0.00%</c:formatCode>
                <c:ptCount val="24"/>
                <c:pt idx="0">
                  <c:v>-2.8725395842890133E-3</c:v>
                </c:pt>
                <c:pt idx="1">
                  <c:v>-2.4598401884134979E-3</c:v>
                </c:pt>
                <c:pt idx="2">
                  <c:v>2.0328994277341028E-3</c:v>
                </c:pt>
                <c:pt idx="3">
                  <c:v>4.9511590101696257E-3</c:v>
                </c:pt>
                <c:pt idx="4">
                  <c:v>5.7354403353568895E-3</c:v>
                </c:pt>
                <c:pt idx="5">
                  <c:v>5.9629424000260389E-3</c:v>
                </c:pt>
                <c:pt idx="6">
                  <c:v>6.9232518145336819E-3</c:v>
                </c:pt>
                <c:pt idx="7">
                  <c:v>6.9275619775688302E-3</c:v>
                </c:pt>
                <c:pt idx="8">
                  <c:v>7.4288721820190418E-3</c:v>
                </c:pt>
                <c:pt idx="9">
                  <c:v>9.3614159816839404E-3</c:v>
                </c:pt>
                <c:pt idx="10">
                  <c:v>1.283868530569432E-2</c:v>
                </c:pt>
                <c:pt idx="11">
                  <c:v>1.3724009162466411E-2</c:v>
                </c:pt>
                <c:pt idx="12">
                  <c:v>1.4902598945912393E-2</c:v>
                </c:pt>
                <c:pt idx="13">
                  <c:v>5.8965932180732983E-2</c:v>
                </c:pt>
                <c:pt idx="14">
                  <c:v>0.13337124251407917</c:v>
                </c:pt>
                <c:pt idx="15">
                  <c:v>0.14109379586909898</c:v>
                </c:pt>
                <c:pt idx="16">
                  <c:v>0.14127058973968398</c:v>
                </c:pt>
                <c:pt idx="17">
                  <c:v>3.2950471592591637E-2</c:v>
                </c:pt>
                <c:pt idx="18">
                  <c:v>0.11066582820843496</c:v>
                </c:pt>
                <c:pt idx="19">
                  <c:v>-7.5031870333273076E-3</c:v>
                </c:pt>
                <c:pt idx="20">
                  <c:v>1.3835381924646617E-2</c:v>
                </c:pt>
                <c:pt idx="21">
                  <c:v>2.212381198665625E-3</c:v>
                </c:pt>
                <c:pt idx="22">
                  <c:v>1.273972602739726E-2</c:v>
                </c:pt>
                <c:pt idx="23">
                  <c:v>-7.5859082518687782E-3</c:v>
                </c:pt>
              </c:numCache>
            </c:numRef>
          </c:val>
        </c:ser>
        <c:gapWidth val="60"/>
        <c:axId val="65082880"/>
        <c:axId val="65084416"/>
      </c:barChart>
      <c:catAx>
        <c:axId val="65082880"/>
        <c:scaling>
          <c:orientation val="minMax"/>
        </c:scaling>
        <c:axPos val="l"/>
        <c:numFmt formatCode="General" sourceLinked="1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80808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65084416"/>
        <c:crosses val="autoZero"/>
        <c:lblAlgn val="ctr"/>
        <c:lblOffset val="0"/>
        <c:tickLblSkip val="1"/>
        <c:tickMarkSkip val="1"/>
      </c:catAx>
      <c:valAx>
        <c:axId val="65084416"/>
        <c:scaling>
          <c:orientation val="minMax"/>
          <c:max val="0.14499999999999999"/>
          <c:min val="-0.02"/>
        </c:scaling>
        <c:axPos val="b"/>
        <c:numFmt formatCode="0%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80808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6508288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 verticalDpi="120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400" b="1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400" b="1" i="1" baseline="0"/>
              <a:t>NAV Dynamics of Interval CII over the Month</a:t>
            </a:r>
            <a:endParaRPr lang="ru-RU" sz="1400" b="1" i="1" baseline="0"/>
          </a:p>
        </c:rich>
      </c:tx>
      <c:layout>
        <c:manualLayout>
          <c:xMode val="edge"/>
          <c:yMode val="edge"/>
          <c:x val="0.33846153846153848"/>
          <c:y val="6.6666840278229889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3.3566433566433566E-2"/>
          <c:y val="0.34133422222453702"/>
          <c:w val="0.93356643356643354"/>
          <c:h val="0.43733447222518806"/>
        </c:manualLayout>
      </c:layout>
      <c:barChart>
        <c:barDir val="col"/>
        <c:grouping val="clustered"/>
        <c:ser>
          <c:idx val="1"/>
          <c:order val="0"/>
          <c:tx>
            <c:strRef>
              <c:f>'І_динаміка ВЧА'!$C$35</c:f>
              <c:strCache>
                <c:ptCount val="1"/>
                <c:pt idx="0">
                  <c:v>NAV Change, UAH thsd.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FF"/>
              </a:solidFill>
              <a:prstDash val="solid"/>
            </a:ln>
          </c:spPr>
          <c:dLbls>
            <c:dLbl>
              <c:idx val="2"/>
              <c:layout>
                <c:manualLayout>
                  <c:x val="1.0216827937347826E-3"/>
                  <c:y val="6.293781959126909E-3"/>
                </c:manualLayout>
              </c:layout>
              <c:dLblPos val="outEnd"/>
              <c:showVal val="1"/>
            </c:dLbl>
            <c:dLbl>
              <c:idx val="4"/>
              <c:layout>
                <c:manualLayout>
                  <c:xMode val="edge"/>
                  <c:yMode val="edge"/>
                  <c:x val="0.59510489510489506"/>
                  <c:y val="0.34133422222453702"/>
                </c:manualLayout>
              </c:layout>
              <c:dLblPos val="outEnd"/>
              <c:showVal val="1"/>
            </c:dLbl>
            <c:dLbl>
              <c:idx val="6"/>
              <c:layout>
                <c:manualLayout>
                  <c:xMode val="edge"/>
                  <c:yMode val="edge"/>
                  <c:x val="0.65034965034965031"/>
                  <c:y val="0.37066763194695818"/>
                </c:manualLayout>
              </c:layout>
              <c:dLblPos val="outEnd"/>
              <c:showVal val="1"/>
            </c:dLbl>
            <c:dLbl>
              <c:idx val="12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</c:dLbl>
            <c:dLbl>
              <c:idx val="13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</c:dLbl>
            <c:dLbl>
              <c:idx val="14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</c:dLbl>
            <c:numFmt formatCode="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ru-RU"/>
              </a:p>
            </c:txPr>
            <c:dLblPos val="outEnd"/>
            <c:showVal val="1"/>
          </c:dLbls>
          <c:cat>
            <c:strRef>
              <c:f>'І_динаміка ВЧА'!$B$36:$B$38</c:f>
              <c:strCache>
                <c:ptCount val="3"/>
                <c:pt idx="0">
                  <c:v>ТАSК Ukrainckyi Kapital</c:v>
                </c:pt>
                <c:pt idx="1">
                  <c:v>Оptimum</c:v>
                </c:pt>
                <c:pt idx="2">
                  <c:v>Zbalansovanyi Fond "Parytet"</c:v>
                </c:pt>
              </c:strCache>
            </c:strRef>
          </c:cat>
          <c:val>
            <c:numRef>
              <c:f>'І_динаміка ВЧА'!$C$36:$C$38</c:f>
              <c:numCache>
                <c:formatCode>#,##0.00</c:formatCode>
                <c:ptCount val="3"/>
                <c:pt idx="0">
                  <c:v>268.99096999999995</c:v>
                </c:pt>
                <c:pt idx="1">
                  <c:v>-6.7212800000000286</c:v>
                </c:pt>
                <c:pt idx="2">
                  <c:v>26.134949999999954</c:v>
                </c:pt>
              </c:numCache>
            </c:numRef>
          </c:val>
        </c:ser>
        <c:ser>
          <c:idx val="0"/>
          <c:order val="1"/>
          <c:tx>
            <c:strRef>
              <c:f>'І_динаміка ВЧА'!$E$35</c:f>
              <c:strCache>
                <c:ptCount val="1"/>
                <c:pt idx="0">
                  <c:v>Net inflow-outflow,   UAH thsd.</c:v>
                </c:pt>
              </c:strCache>
            </c:strRef>
          </c:tx>
          <c:spPr>
            <a:solidFill>
              <a:srgbClr val="33CCCC"/>
            </a:solidFill>
            <a:ln w="25400">
              <a:noFill/>
            </a:ln>
          </c:spPr>
          <c:dLbls>
            <c:dLbl>
              <c:idx val="0"/>
              <c:layout>
                <c:manualLayout>
                  <c:x val="1.4608609002833244E-2"/>
                  <c:y val="-5.1998782411927826E-3"/>
                </c:manualLayout>
              </c:layout>
              <c:dLblPos val="outEnd"/>
              <c:showVal val="1"/>
            </c:dLbl>
            <c:dLbl>
              <c:idx val="1"/>
              <c:layout>
                <c:manualLayout>
                  <c:x val="4.5861474442818306E-3"/>
                  <c:y val="-9.4705841800180165E-4"/>
                </c:manualLayout>
              </c:layout>
              <c:dLblPos val="outEnd"/>
              <c:showVal val="1"/>
            </c:dLbl>
            <c:dLbl>
              <c:idx val="2"/>
              <c:layout>
                <c:manualLayout>
                  <c:x val="7.9314589377562708E-3"/>
                  <c:y val="3.2714871979675183E-3"/>
                </c:manualLayout>
              </c:layout>
              <c:dLblPos val="outEnd"/>
              <c:showVal val="1"/>
            </c:dLbl>
            <c:dLbl>
              <c:idx val="3"/>
              <c:layout>
                <c:manualLayout>
                  <c:xMode val="edge"/>
                  <c:yMode val="edge"/>
                  <c:x val="0.75734265734265738"/>
                  <c:y val="0.49600129167003038"/>
                </c:manualLayout>
              </c:layout>
              <c:dLblPos val="outEnd"/>
              <c:showVal val="1"/>
            </c:dLbl>
            <c:dLbl>
              <c:idx val="5"/>
              <c:layout>
                <c:manualLayout>
                  <c:xMode val="edge"/>
                  <c:yMode val="edge"/>
                  <c:x val="0.78531468531468529"/>
                  <c:y val="0.33333420139114944"/>
                </c:manualLayout>
              </c:layout>
              <c:dLblPos val="outEnd"/>
              <c:showVal val="1"/>
            </c:dLbl>
            <c:dLbl>
              <c:idx val="6"/>
              <c:layout>
                <c:manualLayout>
                  <c:xMode val="edge"/>
                  <c:yMode val="edge"/>
                  <c:x val="0.68881118881118886"/>
                  <c:y val="0.38133432639147496"/>
                </c:manualLayout>
              </c:layout>
              <c:dLblPos val="outEnd"/>
              <c:showVal val="1"/>
            </c:dLbl>
            <c:dLbl>
              <c:idx val="7"/>
              <c:layout>
                <c:manualLayout>
                  <c:xMode val="edge"/>
                  <c:yMode val="edge"/>
                  <c:x val="0.78741258741258746"/>
                  <c:y val="0.38400100000260418"/>
                </c:manualLayout>
              </c:layout>
              <c:dLblPos val="outEnd"/>
              <c:showVal val="1"/>
            </c:dLbl>
            <c:dLbl>
              <c:idx val="8"/>
              <c:layout>
                <c:manualLayout>
                  <c:xMode val="edge"/>
                  <c:yMode val="edge"/>
                  <c:x val="0.78741258741258746"/>
                  <c:y val="0.35200091666905381"/>
                </c:manualLayout>
              </c:layout>
              <c:dLblPos val="outEnd"/>
              <c:showVal val="1"/>
            </c:dLbl>
            <c:dLbl>
              <c:idx val="9"/>
              <c:layout>
                <c:manualLayout>
                  <c:xMode val="edge"/>
                  <c:yMode val="edge"/>
                  <c:x val="0.55944055944055948"/>
                  <c:y val="0.51200133333680553"/>
                </c:manualLayout>
              </c:layout>
              <c:dLblPos val="outEnd"/>
              <c:showVal val="1"/>
            </c:dLbl>
            <c:dLbl>
              <c:idx val="10"/>
              <c:layout>
                <c:manualLayout>
                  <c:xMode val="edge"/>
                  <c:yMode val="edge"/>
                  <c:x val="0.52167832167832173"/>
                  <c:y val="0.39200102083599175"/>
                </c:manualLayout>
              </c:layout>
              <c:dLblPos val="outEnd"/>
              <c:showVal val="1"/>
            </c:dLbl>
            <c:dLbl>
              <c:idx val="11"/>
              <c:layout>
                <c:manualLayout>
                  <c:xMode val="edge"/>
                  <c:yMode val="edge"/>
                  <c:x val="0.56783216783216783"/>
                  <c:y val="0.37866765278034581"/>
                </c:manualLayout>
              </c:layout>
              <c:dLblPos val="outEnd"/>
              <c:showVal val="1"/>
            </c:dLbl>
            <c:dLbl>
              <c:idx val="12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</c:dLbl>
            <c:dLbl>
              <c:idx val="13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</c:dLbl>
            <c:dLbl>
              <c:idx val="14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</c:dLbl>
            <c:dLbl>
              <c:idx val="15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rgbClr val="008080"/>
                    </a:solidFill>
                    <a:latin typeface="Arial"/>
                    <a:ea typeface="Arial"/>
                    <a:cs typeface="Arial"/>
                  </a:defRPr>
                </a:pPr>
                <a:endParaRPr lang="ru-RU"/>
              </a:p>
            </c:txPr>
            <c:dLblPos val="outEnd"/>
            <c:showVal val="1"/>
          </c:dLbls>
          <c:cat>
            <c:strRef>
              <c:f>'І_динаміка ВЧА'!$B$36:$B$38</c:f>
              <c:strCache>
                <c:ptCount val="3"/>
                <c:pt idx="0">
                  <c:v>ТАSК Ukrainckyi Kapital</c:v>
                </c:pt>
                <c:pt idx="1">
                  <c:v>Оptimum</c:v>
                </c:pt>
                <c:pt idx="2">
                  <c:v>Zbalansovanyi Fond "Parytet"</c:v>
                </c:pt>
              </c:strCache>
            </c:strRef>
          </c:cat>
          <c:val>
            <c:numRef>
              <c:f>'І_динаміка ВЧА'!$E$36:$E$38</c:f>
              <c:numCache>
                <c:formatCode>#,##0.00</c:formatCode>
                <c:ptCount val="3"/>
                <c:pt idx="0">
                  <c:v>0.98831646825460107</c:v>
                </c:pt>
                <c:pt idx="1">
                  <c:v>0</c:v>
                </c:pt>
                <c:pt idx="2">
                  <c:v>-37.050535197956648</c:v>
                </c:pt>
              </c:numCache>
            </c:numRef>
          </c:val>
        </c:ser>
        <c:dLbls>
          <c:showVal val="1"/>
        </c:dLbls>
        <c:overlap val="-20"/>
        <c:axId val="65353984"/>
        <c:axId val="65372160"/>
      </c:barChart>
      <c:lineChart>
        <c:grouping val="standard"/>
        <c:ser>
          <c:idx val="2"/>
          <c:order val="2"/>
          <c:tx>
            <c:strRef>
              <c:f>'І_динаміка ВЧА'!$D$35</c:f>
              <c:strCache>
                <c:ptCount val="1"/>
                <c:pt idx="0">
                  <c:v>NAV Change, %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5015648558595859E-3"/>
                  <c:y val="-5.5428993682823252E-2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3.0345159249005734E-3"/>
                  <c:y val="-5.8187640387374777E-2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2.3276379011632946E-3"/>
                  <c:y val="-2.3218750041884936E-2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Mode val="edge"/>
                  <c:yMode val="edge"/>
                  <c:x val="0.72167832167832169"/>
                  <c:y val="1.0666694444516782E-2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Mode val="edge"/>
                  <c:yMode val="edge"/>
                  <c:x val="0.62727272727272732"/>
                  <c:y val="0.4320011250029297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Mode val="edge"/>
                  <c:yMode val="edge"/>
                  <c:x val="0.75594405594405589"/>
                  <c:y val="0.4453344930585757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Mode val="edge"/>
                  <c:yMode val="edge"/>
                  <c:x val="0.67552447552447548"/>
                  <c:y val="0.53600139583696838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  <c:dLblPos val="r"/>
              <c:showVal val="1"/>
            </c:dLbl>
            <c:dLbl>
              <c:idx val="7"/>
              <c:layout>
                <c:manualLayout>
                  <c:xMode val="edge"/>
                  <c:yMode val="edge"/>
                  <c:x val="0.779020979020979"/>
                  <c:y val="0.51733468055906395"/>
                </c:manualLayout>
              </c:layout>
              <c:dLblPos val="r"/>
              <c:showVal val="1"/>
            </c:dLbl>
            <c:dLbl>
              <c:idx val="8"/>
              <c:layout>
                <c:manualLayout>
                  <c:xMode val="edge"/>
                  <c:yMode val="edge"/>
                  <c:x val="0.76783216783216779"/>
                  <c:y val="0.32266750694663265"/>
                </c:manualLayout>
              </c:layout>
              <c:dLblPos val="r"/>
              <c:showVal val="1"/>
            </c:dLbl>
            <c:dLbl>
              <c:idx val="9"/>
              <c:layout>
                <c:manualLayout>
                  <c:xMode val="edge"/>
                  <c:yMode val="edge"/>
                  <c:x val="0.5468531468531469"/>
                  <c:y val="1.0666694444516782E-2"/>
                </c:manualLayout>
              </c:layout>
              <c:dLblPos val="r"/>
              <c:showVal val="1"/>
            </c:dLbl>
            <c:dLbl>
              <c:idx val="10"/>
              <c:layout>
                <c:manualLayout>
                  <c:xMode val="edge"/>
                  <c:yMode val="edge"/>
                  <c:x val="0.49930069930069931"/>
                  <c:y val="0.586668194448423"/>
                </c:manualLayout>
              </c:layout>
              <c:dLblPos val="r"/>
              <c:showVal val="1"/>
            </c:dLbl>
            <c:dLbl>
              <c:idx val="11"/>
              <c:layout>
                <c:manualLayout>
                  <c:xMode val="edge"/>
                  <c:yMode val="edge"/>
                  <c:x val="0.54825174825174827"/>
                  <c:y val="1.0666694444516782E-2"/>
                </c:manualLayout>
              </c:layout>
              <c:dLblPos val="r"/>
              <c:showVal val="1"/>
            </c:dLbl>
            <c:dLbl>
              <c:idx val="1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</c:dLbl>
            <c:dLbl>
              <c:idx val="13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</c:dLbl>
            <c:dLbl>
              <c:idx val="1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rgbClr val="3366FF"/>
                    </a:solidFill>
                    <a:latin typeface="Arial"/>
                    <a:ea typeface="Arial"/>
                    <a:cs typeface="Arial"/>
                  </a:defRPr>
                </a:pPr>
                <a:endParaRPr lang="ru-RU"/>
              </a:p>
            </c:txPr>
            <c:dLblPos val="t"/>
            <c:showVal val="1"/>
          </c:dLbls>
          <c:val>
            <c:numRef>
              <c:f>'І_динаміка ВЧА'!$D$36:$D$38</c:f>
              <c:numCache>
                <c:formatCode>0.00%</c:formatCode>
                <c:ptCount val="3"/>
                <c:pt idx="0">
                  <c:v>0.2278837187232326</c:v>
                </c:pt>
                <c:pt idx="1">
                  <c:v>-1.364275155345521E-2</c:v>
                </c:pt>
                <c:pt idx="2">
                  <c:v>1.949133245226024E-2</c:v>
                </c:pt>
              </c:numCache>
            </c:numRef>
          </c:val>
        </c:ser>
        <c:dLbls>
          <c:showVal val="1"/>
        </c:dLbls>
        <c:marker val="1"/>
        <c:axId val="65373696"/>
        <c:axId val="65375232"/>
      </c:lineChart>
      <c:catAx>
        <c:axId val="65353984"/>
        <c:scaling>
          <c:orientation val="minMax"/>
        </c:scaling>
        <c:axPos val="b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numFmt formatCode="General" sourceLinked="1"/>
        <c:majorTickMark val="cross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65372160"/>
        <c:crosses val="autoZero"/>
        <c:lblAlgn val="ctr"/>
        <c:lblOffset val="100"/>
        <c:tickLblSkip val="1"/>
        <c:tickMarkSkip val="1"/>
      </c:catAx>
      <c:valAx>
        <c:axId val="65372160"/>
        <c:scaling>
          <c:orientation val="minMax"/>
        </c:scaling>
        <c:axPos val="l"/>
        <c:numFmt formatCode="#,##0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65353984"/>
        <c:crosses val="autoZero"/>
        <c:crossBetween val="between"/>
      </c:valAx>
      <c:catAx>
        <c:axId val="65373696"/>
        <c:scaling>
          <c:orientation val="minMax"/>
        </c:scaling>
        <c:delete val="1"/>
        <c:axPos val="b"/>
        <c:tickLblPos val="none"/>
        <c:crossAx val="65375232"/>
        <c:crosses val="autoZero"/>
        <c:lblAlgn val="ctr"/>
        <c:lblOffset val="100"/>
      </c:catAx>
      <c:valAx>
        <c:axId val="65375232"/>
        <c:scaling>
          <c:orientation val="minMax"/>
        </c:scaling>
        <c:axPos val="r"/>
        <c:numFmt formatCode="0%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65373696"/>
        <c:crosses val="max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0.15314685314685314"/>
          <c:y val="0.81600212500553382"/>
          <c:w val="0.4706293706293706"/>
          <c:h val="6.9333513889359086E-2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19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ru-RU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 verticalDpi="12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4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en-US" sz="1400" b="1" i="1" baseline="0"/>
              <a:t>Rates of Return: Interval Funds, Bank Deposits </a:t>
            </a:r>
            <a:endParaRPr lang="ru-RU" sz="1400" b="1" i="1" baseline="0"/>
          </a:p>
          <a:p>
            <a:pPr>
              <a:defRPr sz="14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en-US" sz="1400" b="1" i="1" baseline="0"/>
              <a:t>and Indexes over the Month</a:t>
            </a:r>
            <a:endParaRPr lang="ru-RU" sz="1400" b="1" i="1" baseline="0"/>
          </a:p>
        </c:rich>
      </c:tx>
      <c:layout>
        <c:manualLayout>
          <c:xMode val="edge"/>
          <c:yMode val="edge"/>
          <c:x val="0.28004087244267539"/>
          <c:y val="8.9766606822262122E-3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7718949747282006"/>
          <c:y val="0.16517055655296231"/>
          <c:w val="0.80753604308015126"/>
          <c:h val="0.7719928186714542"/>
        </c:manualLayout>
      </c:layout>
      <c:barChart>
        <c:barDir val="bar"/>
        <c:grouping val="clustered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3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spPr>
              <a:solidFill>
                <a:srgbClr val="33CC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'І_діаграма(дох)'!$A$2:$A$11</c:f>
              <c:strCache>
                <c:ptCount val="10"/>
                <c:pt idx="0">
                  <c:v>Optimum</c:v>
                </c:pt>
                <c:pt idx="1">
                  <c:v>Zbalansovanyi Fond "Parytet"</c:v>
                </c:pt>
                <c:pt idx="2">
                  <c:v>ТАSК Ukrainskyi Kapital</c:v>
                </c:pt>
                <c:pt idx="3">
                  <c:v>Funds' average rate of return</c:v>
                </c:pt>
                <c:pt idx="4">
                  <c:v>UX Index</c:v>
                </c:pt>
                <c:pt idx="5">
                  <c:v>PFTS Index</c:v>
                </c:pt>
                <c:pt idx="6">
                  <c:v>EURO deposits</c:v>
                </c:pt>
                <c:pt idx="7">
                  <c:v>USD deposits</c:v>
                </c:pt>
                <c:pt idx="8">
                  <c:v>UAH deposits</c:v>
                </c:pt>
                <c:pt idx="9">
                  <c:v>Gold deposit (at official rate of gold)</c:v>
                </c:pt>
              </c:strCache>
            </c:strRef>
          </c:cat>
          <c:val>
            <c:numRef>
              <c:f>'І_діаграма(дох)'!$B$2:$B$11</c:f>
              <c:numCache>
                <c:formatCode>0.00%</c:formatCode>
                <c:ptCount val="10"/>
                <c:pt idx="0">
                  <c:v>-1.3642751553455179E-2</c:v>
                </c:pt>
                <c:pt idx="1">
                  <c:v>4.8964143640069624E-2</c:v>
                </c:pt>
                <c:pt idx="2">
                  <c:v>0.22704870769387853</c:v>
                </c:pt>
                <c:pt idx="3">
                  <c:v>8.7456699926830986E-2</c:v>
                </c:pt>
                <c:pt idx="4">
                  <c:v>0.11066582820843496</c:v>
                </c:pt>
                <c:pt idx="5">
                  <c:v>-7.5031870333273076E-3</c:v>
                </c:pt>
                <c:pt idx="6">
                  <c:v>1.3835381924646617E-2</c:v>
                </c:pt>
                <c:pt idx="7">
                  <c:v>2.212381198665625E-3</c:v>
                </c:pt>
                <c:pt idx="8">
                  <c:v>1.273972602739726E-2</c:v>
                </c:pt>
                <c:pt idx="9">
                  <c:v>-7.5859082518687782E-3</c:v>
                </c:pt>
              </c:numCache>
            </c:numRef>
          </c:val>
        </c:ser>
        <c:gapWidth val="60"/>
        <c:axId val="65410560"/>
        <c:axId val="65412096"/>
      </c:barChart>
      <c:catAx>
        <c:axId val="65410560"/>
        <c:scaling>
          <c:orientation val="minMax"/>
        </c:scaling>
        <c:axPos val="l"/>
        <c:numFmt formatCode="General" sourceLinked="1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969696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65412096"/>
        <c:crosses val="autoZero"/>
        <c:lblAlgn val="ctr"/>
        <c:lblOffset val="100"/>
        <c:tickLblSkip val="1"/>
        <c:tickMarkSkip val="1"/>
      </c:catAx>
      <c:valAx>
        <c:axId val="65412096"/>
        <c:scaling>
          <c:orientation val="minMax"/>
          <c:max val="0.23"/>
          <c:min val="-0.02"/>
        </c:scaling>
        <c:axPos val="b"/>
        <c:numFmt formatCode="0%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80808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6541056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 verticalDpi="120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400" b="1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400" b="1" i="1" baseline="0"/>
              <a:t>Closed-end CII NAV Dynamics over the Month</a:t>
            </a:r>
            <a:endParaRPr lang="ru-RU" sz="1400" b="1" i="1" baseline="0"/>
          </a:p>
        </c:rich>
      </c:tx>
      <c:layout>
        <c:manualLayout>
          <c:xMode val="edge"/>
          <c:yMode val="edge"/>
          <c:x val="0.36699857752489329"/>
          <c:y val="5.3254437869822487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3.0583214793741108E-2"/>
          <c:y val="0.32840236686390534"/>
          <c:w val="0.93243243243243246"/>
          <c:h val="0.45857988165680474"/>
        </c:manualLayout>
      </c:layout>
      <c:barChart>
        <c:barDir val="col"/>
        <c:grouping val="clustered"/>
        <c:ser>
          <c:idx val="1"/>
          <c:order val="0"/>
          <c:tx>
            <c:strRef>
              <c:f>'3_динаміка ВЧА'!$C$35</c:f>
              <c:strCache>
                <c:ptCount val="1"/>
                <c:pt idx="0">
                  <c:v>NAV change, UAH thsd.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FF"/>
              </a:solidFill>
              <a:prstDash val="solid"/>
            </a:ln>
          </c:spPr>
          <c:dLbls>
            <c:dLbl>
              <c:idx val="0"/>
              <c:layout>
                <c:manualLayout>
                  <c:x val="-2.7288973318263039E-3"/>
                  <c:y val="-1.313020880779904E-2"/>
                </c:manualLayout>
              </c:layout>
              <c:dLblPos val="outEnd"/>
              <c:showVal val="1"/>
            </c:dLbl>
            <c:dLbl>
              <c:idx val="2"/>
              <c:layout>
                <c:manualLayout>
                  <c:x val="1.6202001334011508E-3"/>
                  <c:y val="9.6026593955628334E-2"/>
                </c:manualLayout>
              </c:layout>
              <c:dLblPos val="outEnd"/>
              <c:showVal val="1"/>
            </c:dLbl>
            <c:dLbl>
              <c:idx val="3"/>
              <c:layout>
                <c:manualLayout>
                  <c:xMode val="edge"/>
                  <c:yMode val="edge"/>
                  <c:x val="0.67994310099573263"/>
                  <c:y val="0.22189349112426035"/>
                </c:manualLayout>
              </c:layout>
              <c:dLblPos val="outEnd"/>
              <c:showVal val="1"/>
            </c:dLbl>
            <c:dLbl>
              <c:idx val="5"/>
              <c:layout>
                <c:manualLayout>
                  <c:xMode val="edge"/>
                  <c:yMode val="edge"/>
                  <c:x val="0.72048364153627309"/>
                  <c:y val="0.50591715976331364"/>
                </c:manualLayout>
              </c:layout>
              <c:dLblPos val="outEnd"/>
              <c:showVal val="1"/>
            </c:dLbl>
            <c:dLbl>
              <c:idx val="6"/>
              <c:layout>
                <c:manualLayout>
                  <c:xMode val="edge"/>
                  <c:yMode val="edge"/>
                  <c:x val="0.51635846372688476"/>
                  <c:y val="0.46745562130177515"/>
                </c:manualLayout>
              </c:layout>
              <c:dLblPos val="outEnd"/>
              <c:showVal val="1"/>
            </c:dLbl>
            <c:dLbl>
              <c:idx val="7"/>
              <c:layout>
                <c:manualLayout>
                  <c:xMode val="edge"/>
                  <c:yMode val="edge"/>
                  <c:x val="0.596728307254623"/>
                  <c:y val="0.47041420118343197"/>
                </c:manualLayout>
              </c:layout>
              <c:dLblPos val="outEnd"/>
              <c:showVal val="1"/>
            </c:dLbl>
            <c:dLbl>
              <c:idx val="8"/>
              <c:layout>
                <c:manualLayout>
                  <c:xMode val="edge"/>
                  <c:yMode val="edge"/>
                  <c:x val="0.67780938833570414"/>
                  <c:y val="0.46153846153846156"/>
                </c:manualLayout>
              </c:layout>
              <c:dLblPos val="outEnd"/>
              <c:showVal val="1"/>
            </c:dLbl>
            <c:dLbl>
              <c:idx val="9"/>
              <c:layout>
                <c:manualLayout>
                  <c:xMode val="edge"/>
                  <c:yMode val="edge"/>
                  <c:x val="0.75248933143669983"/>
                  <c:y val="0.47041420118343197"/>
                </c:manualLayout>
              </c:layout>
              <c:dLblPos val="outEnd"/>
              <c:showVal val="1"/>
            </c:dLbl>
            <c:dLbl>
              <c:idx val="10"/>
              <c:layout>
                <c:manualLayout>
                  <c:xMode val="edge"/>
                  <c:yMode val="edge"/>
                  <c:x val="0.48364153627311524"/>
                  <c:y val="0.58579881656804733"/>
                </c:manualLayout>
              </c:layout>
              <c:dLblPos val="outEnd"/>
              <c:showVal val="1"/>
            </c:dLbl>
            <c:dLbl>
              <c:idx val="11"/>
              <c:layout>
                <c:manualLayout>
                  <c:xMode val="edge"/>
                  <c:yMode val="edge"/>
                  <c:x val="0.52275960170697011"/>
                  <c:y val="0.71893491124260356"/>
                </c:manualLayout>
              </c:layout>
              <c:dLblPos val="outEnd"/>
              <c:showVal val="1"/>
            </c:dLbl>
            <c:dLbl>
              <c:idx val="12"/>
              <c:layout>
                <c:manualLayout>
                  <c:xMode val="edge"/>
                  <c:yMode val="edge"/>
                  <c:x val="0.56685633001422475"/>
                  <c:y val="0.71893491124260356"/>
                </c:manualLayout>
              </c:layout>
              <c:dLblPos val="outEnd"/>
              <c:showVal val="1"/>
            </c:dLbl>
            <c:dLbl>
              <c:idx val="13"/>
              <c:layout>
                <c:manualLayout>
                  <c:xMode val="edge"/>
                  <c:yMode val="edge"/>
                  <c:x val="0.61237553342816498"/>
                  <c:y val="0.94970414201183428"/>
                </c:manualLayout>
              </c:layout>
              <c:dLblPos val="outEnd"/>
              <c:showVal val="1"/>
            </c:dLbl>
            <c:dLbl>
              <c:idx val="16"/>
              <c:layout>
                <c:manualLayout>
                  <c:xMode val="edge"/>
                  <c:yMode val="edge"/>
                  <c:x val="0.4751066856330014"/>
                  <c:y val="0.47928994082840237"/>
                </c:manualLayout>
              </c:layout>
              <c:dLblPos val="outEnd"/>
              <c:showVal val="1"/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ru-RU"/>
              </a:p>
            </c:txPr>
            <c:dLblPos val="outEnd"/>
            <c:showVal val="1"/>
          </c:dLbls>
          <c:cat>
            <c:strRef>
              <c:f>'3_динаміка ВЧА'!$B$36:$B$38</c:f>
              <c:strCache>
                <c:ptCount val="3"/>
                <c:pt idx="0">
                  <c:v>Indeks Ukrainskoi Birzhi</c:v>
                </c:pt>
                <c:pt idx="1">
                  <c:v>AntyBank</c:v>
                </c:pt>
                <c:pt idx="2">
                  <c:v>ТАSК Universal</c:v>
                </c:pt>
              </c:strCache>
            </c:strRef>
          </c:cat>
          <c:val>
            <c:numRef>
              <c:f>'3_динаміка ВЧА'!$C$36:$C$38</c:f>
              <c:numCache>
                <c:formatCode>#,##0.00</c:formatCode>
                <c:ptCount val="3"/>
                <c:pt idx="0">
                  <c:v>635.53537999999992</c:v>
                </c:pt>
                <c:pt idx="1">
                  <c:v>270.16729999999984</c:v>
                </c:pt>
                <c:pt idx="2">
                  <c:v>-1.759380000000121</c:v>
                </c:pt>
              </c:numCache>
            </c:numRef>
          </c:val>
        </c:ser>
        <c:ser>
          <c:idx val="0"/>
          <c:order val="1"/>
          <c:tx>
            <c:strRef>
              <c:f>'3_динаміка ВЧА'!$E$35</c:f>
              <c:strCache>
                <c:ptCount val="1"/>
                <c:pt idx="0">
                  <c:v>Net inflow/ outflow of capital, UAH thsd.</c:v>
                </c:pt>
              </c:strCache>
            </c:strRef>
          </c:tx>
          <c:spPr>
            <a:solidFill>
              <a:srgbClr val="33CCCC"/>
            </a:solidFill>
            <a:ln w="25400">
              <a:noFill/>
            </a:ln>
          </c:spPr>
          <c:dLbls>
            <c:dLbl>
              <c:idx val="8"/>
              <c:layout>
                <c:manualLayout>
                  <c:xMode val="edge"/>
                  <c:yMode val="edge"/>
                  <c:x val="0.71266002844950216"/>
                  <c:y val="0.47041420118343197"/>
                </c:manualLayout>
              </c:layout>
              <c:dLblPos val="outEnd"/>
              <c:showVal val="1"/>
            </c:dLbl>
            <c:dLbl>
              <c:idx val="9"/>
              <c:layout>
                <c:manualLayout>
                  <c:xMode val="edge"/>
                  <c:yMode val="edge"/>
                  <c:x val="0.78662873399715505"/>
                  <c:y val="0.4526627218934911"/>
                </c:manualLayout>
              </c:layout>
              <c:dLblPos val="outEnd"/>
              <c:showVal val="1"/>
            </c:dLbl>
            <c:dLbl>
              <c:idx val="15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</c:dLbl>
            <c:dLbl>
              <c:idx val="16"/>
              <c:layout>
                <c:manualLayout>
                  <c:xMode val="edge"/>
                  <c:yMode val="edge"/>
                  <c:x val="0.5234708392603129"/>
                  <c:y val="0.51479289940828399"/>
                </c:manualLayout>
              </c:layout>
              <c:dLblPos val="outEnd"/>
              <c:showVal val="1"/>
            </c:dLbl>
            <c:numFmt formatCode="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rgbClr val="008080"/>
                    </a:solidFill>
                    <a:latin typeface="Arial"/>
                    <a:ea typeface="Arial"/>
                    <a:cs typeface="Arial"/>
                  </a:defRPr>
                </a:pPr>
                <a:endParaRPr lang="ru-RU"/>
              </a:p>
            </c:txPr>
            <c:dLblPos val="outEnd"/>
            <c:showVal val="1"/>
          </c:dLbls>
          <c:cat>
            <c:strRef>
              <c:f>'3_динаміка ВЧА'!$B$36:$B$38</c:f>
              <c:strCache>
                <c:ptCount val="3"/>
                <c:pt idx="0">
                  <c:v>Indeks Ukrainskoi Birzhi</c:v>
                </c:pt>
                <c:pt idx="1">
                  <c:v>AntyBank</c:v>
                </c:pt>
                <c:pt idx="2">
                  <c:v>ТАSК Universal</c:v>
                </c:pt>
              </c:strCache>
            </c:strRef>
          </c:cat>
          <c:val>
            <c:numRef>
              <c:f>'3_динаміка ВЧА'!$E$36:$E$38</c:f>
              <c:numCache>
                <c:formatCode>#,##0.00</c:formatCode>
                <c:ptCount val="3"/>
                <c:pt idx="0">
                  <c:v>4.4978444695439901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dLbls>
          <c:showVal val="1"/>
        </c:dLbls>
        <c:overlap val="-20"/>
        <c:axId val="64485248"/>
        <c:axId val="64486784"/>
      </c:barChart>
      <c:lineChart>
        <c:grouping val="standard"/>
        <c:ser>
          <c:idx val="2"/>
          <c:order val="2"/>
          <c:tx>
            <c:strRef>
              <c:f>'3_динаміка ВЧА'!$D$35</c:f>
              <c:strCache>
                <c:ptCount val="1"/>
                <c:pt idx="0">
                  <c:v>NAV change, %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5.7820000323105586E-3"/>
                  <c:y val="-5.4871931170221634E-2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6.0111432765821825E-3"/>
                  <c:y val="3.1601545920863963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  <c:dLblPos val="r"/>
              <c:showVal val="1"/>
            </c:dLbl>
            <c:dLbl>
              <c:idx val="2"/>
              <c:layout>
                <c:manualLayout>
                  <c:x val="-5.5038609411125995E-4"/>
                  <c:y val="0.11621572424881131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Mode val="edge"/>
                  <c:yMode val="edge"/>
                  <c:x val="0.62375533428165009"/>
                  <c:y val="0.53550295857988162"/>
                </c:manualLayout>
              </c:layout>
              <c:dLblPos val="r"/>
              <c:showVal val="1"/>
            </c:dLbl>
            <c:dLbl>
              <c:idx val="8"/>
              <c:layout>
                <c:manualLayout>
                  <c:xMode val="edge"/>
                  <c:yMode val="edge"/>
                  <c:x val="0.68918918918918914"/>
                  <c:y val="0.53550295857988162"/>
                </c:manualLayout>
              </c:layout>
              <c:dLblPos val="r"/>
              <c:showVal val="1"/>
            </c:dLbl>
            <c:dLbl>
              <c:idx val="9"/>
              <c:layout>
                <c:manualLayout>
                  <c:xMode val="edge"/>
                  <c:yMode val="edge"/>
                  <c:x val="0.76955903271692749"/>
                  <c:y val="0.52958579881656809"/>
                </c:manualLayout>
              </c:layout>
              <c:dLblPos val="r"/>
              <c:showVal val="1"/>
            </c:dLbl>
            <c:dLbl>
              <c:idx val="10"/>
              <c:layout>
                <c:manualLayout>
                  <c:xMode val="edge"/>
                  <c:yMode val="edge"/>
                  <c:x val="0.49288762446657186"/>
                  <c:y val="0.86094674556213013"/>
                </c:manualLayout>
              </c:layout>
              <c:dLblPos val="r"/>
              <c:showVal val="1"/>
            </c:dLbl>
            <c:dLbl>
              <c:idx val="11"/>
              <c:layout>
                <c:manualLayout>
                  <c:xMode val="edge"/>
                  <c:yMode val="edge"/>
                  <c:x val="0.53413940256045522"/>
                  <c:y val="0.89349112426035504"/>
                </c:manualLayout>
              </c:layout>
              <c:dLblPos val="r"/>
              <c:showVal val="1"/>
            </c:dLbl>
            <c:dLbl>
              <c:idx val="12"/>
              <c:layout>
                <c:manualLayout>
                  <c:xMode val="edge"/>
                  <c:yMode val="edge"/>
                  <c:x val="0.57752489331436696"/>
                  <c:y val="0.87278106508875741"/>
                </c:manualLayout>
              </c:layout>
              <c:dLblPos val="r"/>
              <c:showVal val="1"/>
            </c:dLbl>
            <c:dLbl>
              <c:idx val="13"/>
              <c:layout>
                <c:manualLayout>
                  <c:xMode val="edge"/>
                  <c:yMode val="edge"/>
                  <c:x val="0.6216216216216216"/>
                  <c:y val="0.93195266272189348"/>
                </c:manualLayout>
              </c:layout>
              <c:dLblPos val="r"/>
              <c:showVal val="1"/>
            </c:dLbl>
            <c:dLbl>
              <c:idx val="14"/>
              <c:layout>
                <c:manualLayout>
                  <c:xMode val="edge"/>
                  <c:yMode val="edge"/>
                  <c:x val="0.67211948790896159"/>
                  <c:y val="0.97633136094674555"/>
                </c:manualLayout>
              </c:layout>
              <c:dLblPos val="r"/>
              <c:showVal val="1"/>
            </c:dLbl>
            <c:dLbl>
              <c:idx val="15"/>
              <c:layout>
                <c:manualLayout>
                  <c:xMode val="edge"/>
                  <c:yMode val="edge"/>
                  <c:x val="0.670697012802276"/>
                  <c:y val="0.99704142011834318"/>
                </c:manualLayout>
              </c:layout>
              <c:dLblPos val="r"/>
              <c:showVal val="1"/>
            </c:dLbl>
            <c:dLbl>
              <c:idx val="16"/>
              <c:layout>
                <c:manualLayout>
                  <c:xMode val="edge"/>
                  <c:yMode val="edge"/>
                  <c:x val="0.50213371266002849"/>
                  <c:y val="0.65976331360946749"/>
                </c:manualLayout>
              </c:layout>
              <c:dLblPos val="r"/>
              <c:showVal val="1"/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rgbClr val="3366FF"/>
                    </a:solidFill>
                    <a:latin typeface="Arial"/>
                    <a:ea typeface="Arial"/>
                    <a:cs typeface="Arial"/>
                  </a:defRPr>
                </a:pPr>
                <a:endParaRPr lang="ru-RU"/>
              </a:p>
            </c:txPr>
            <c:dLblPos val="b"/>
            <c:showVal val="1"/>
          </c:dLbls>
          <c:val>
            <c:numRef>
              <c:f>'3_динаміка ВЧА'!$D$36:$D$38</c:f>
              <c:numCache>
                <c:formatCode>0.00%</c:formatCode>
                <c:ptCount val="3"/>
                <c:pt idx="0">
                  <c:v>0.10669284674393546</c:v>
                </c:pt>
                <c:pt idx="1">
                  <c:v>5.8673638535106029E-2</c:v>
                </c:pt>
                <c:pt idx="2">
                  <c:v>-1.6495770114495776E-3</c:v>
                </c:pt>
              </c:numCache>
            </c:numRef>
          </c:val>
        </c:ser>
        <c:dLbls>
          <c:showVal val="1"/>
        </c:dLbls>
        <c:marker val="1"/>
        <c:axId val="64517248"/>
        <c:axId val="64518784"/>
      </c:lineChart>
      <c:catAx>
        <c:axId val="64485248"/>
        <c:scaling>
          <c:orientation val="minMax"/>
        </c:scaling>
        <c:axPos val="b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numFmt formatCode="General" sourceLinked="1"/>
        <c:majorTickMark val="cross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64486784"/>
        <c:crosses val="autoZero"/>
        <c:lblAlgn val="ctr"/>
        <c:lblOffset val="100"/>
        <c:tickLblSkip val="1"/>
        <c:tickMarkSkip val="1"/>
      </c:catAx>
      <c:valAx>
        <c:axId val="64486784"/>
        <c:scaling>
          <c:orientation val="minMax"/>
          <c:max val="640"/>
          <c:min val="-0.02"/>
        </c:scaling>
        <c:axPos val="l"/>
        <c:numFmt formatCode="#,##0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64485248"/>
        <c:crosses val="autoZero"/>
        <c:crossBetween val="between"/>
      </c:valAx>
      <c:catAx>
        <c:axId val="64517248"/>
        <c:scaling>
          <c:orientation val="minMax"/>
        </c:scaling>
        <c:delete val="1"/>
        <c:axPos val="b"/>
        <c:tickLblPos val="none"/>
        <c:crossAx val="64518784"/>
        <c:crosses val="autoZero"/>
        <c:lblAlgn val="ctr"/>
        <c:lblOffset val="100"/>
      </c:catAx>
      <c:valAx>
        <c:axId val="64518784"/>
        <c:scaling>
          <c:orientation val="minMax"/>
          <c:max val="0.15"/>
          <c:min val="-0.1"/>
        </c:scaling>
        <c:axPos val="r"/>
        <c:numFmt formatCode="0%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64517248"/>
        <c:crosses val="max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b"/>
      <c:legendEntry>
        <c:idx val="1"/>
        <c:txPr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</c:legendEntry>
      <c:layout>
        <c:manualLayout>
          <c:xMode val="edge"/>
          <c:yMode val="edge"/>
          <c:x val="0.17994310099573257"/>
          <c:y val="0.86094674556213013"/>
          <c:w val="0.4388335704125178"/>
          <c:h val="7.3964497041420121E-2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ru-RU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" r="0.75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4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en-US" sz="1400" b="1" i="1" baseline="0"/>
              <a:t>Rates of Return: Closed-End Funds, Bank Deposits </a:t>
            </a:r>
            <a:endParaRPr lang="ru-RU" sz="1400" b="1" i="1" baseline="0"/>
          </a:p>
          <a:p>
            <a:pPr>
              <a:defRPr sz="14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en-US" sz="1400" b="1" i="1" baseline="0"/>
              <a:t>and Indexes over the Month</a:t>
            </a:r>
            <a:endParaRPr lang="ru-RU" sz="1400" b="1" i="1" baseline="0"/>
          </a:p>
        </c:rich>
      </c:tx>
      <c:layout>
        <c:manualLayout>
          <c:xMode val="edge"/>
          <c:yMode val="edge"/>
          <c:x val="0.27639779494795197"/>
          <c:y val="9.823182711198428E-3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23498988559245357"/>
          <c:y val="0.20825147347740669"/>
          <c:w val="0.74534236839897172"/>
          <c:h val="0.72298624754420437"/>
        </c:manualLayout>
      </c:layout>
      <c:barChart>
        <c:barDir val="bar"/>
        <c:grouping val="clustered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3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spPr>
              <a:solidFill>
                <a:srgbClr val="33CC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'З_діаграма(дох)'!$A$2:$A$11</c:f>
              <c:strCache>
                <c:ptCount val="10"/>
                <c:pt idx="0">
                  <c:v>ТАSК Universal</c:v>
                </c:pt>
                <c:pt idx="1">
                  <c:v>AntyBank</c:v>
                </c:pt>
                <c:pt idx="2">
                  <c:v>Indeks Ukrainskoi Birzhi</c:v>
                </c:pt>
                <c:pt idx="3">
                  <c:v>Funds' average rate of return</c:v>
                </c:pt>
                <c:pt idx="4">
                  <c:v>UX Index</c:v>
                </c:pt>
                <c:pt idx="5">
                  <c:v>PFTS Index</c:v>
                </c:pt>
                <c:pt idx="6">
                  <c:v>EURO deposits</c:v>
                </c:pt>
                <c:pt idx="7">
                  <c:v>USD deposits</c:v>
                </c:pt>
                <c:pt idx="8">
                  <c:v>UAH deposits</c:v>
                </c:pt>
                <c:pt idx="9">
                  <c:v>Gold deposit (at official rate of gold)</c:v>
                </c:pt>
              </c:strCache>
            </c:strRef>
          </c:cat>
          <c:val>
            <c:numRef>
              <c:f>'З_діаграма(дох)'!$B$2:$B$11</c:f>
              <c:numCache>
                <c:formatCode>0.00%</c:formatCode>
                <c:ptCount val="10"/>
                <c:pt idx="0">
                  <c:v>-1.6495770114542951E-3</c:v>
                </c:pt>
                <c:pt idx="1">
                  <c:v>5.8673638535132744E-2</c:v>
                </c:pt>
                <c:pt idx="2">
                  <c:v>0.10592224415281293</c:v>
                </c:pt>
                <c:pt idx="3">
                  <c:v>5.4315435225497123E-2</c:v>
                </c:pt>
                <c:pt idx="4">
                  <c:v>0.11066582820843496</c:v>
                </c:pt>
                <c:pt idx="5">
                  <c:v>-7.5031870333273076E-3</c:v>
                </c:pt>
                <c:pt idx="6">
                  <c:v>1.3835381924646617E-2</c:v>
                </c:pt>
                <c:pt idx="7">
                  <c:v>2.212381198665625E-3</c:v>
                </c:pt>
                <c:pt idx="8">
                  <c:v>1.273972602739726E-2</c:v>
                </c:pt>
                <c:pt idx="9">
                  <c:v>-7.5859082518687782E-3</c:v>
                </c:pt>
              </c:numCache>
            </c:numRef>
          </c:val>
        </c:ser>
        <c:gapWidth val="60"/>
        <c:axId val="65120896"/>
        <c:axId val="65126784"/>
      </c:barChart>
      <c:catAx>
        <c:axId val="65120896"/>
        <c:scaling>
          <c:orientation val="minMax"/>
        </c:scaling>
        <c:axPos val="l"/>
        <c:numFmt formatCode="General" sourceLinked="1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969696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65126784"/>
        <c:crosses val="autoZero"/>
        <c:lblAlgn val="ctr"/>
        <c:lblOffset val="100"/>
        <c:tickLblSkip val="1"/>
        <c:tickMarkSkip val="1"/>
      </c:catAx>
      <c:valAx>
        <c:axId val="65126784"/>
        <c:scaling>
          <c:orientation val="minMax"/>
          <c:max val="0.115"/>
          <c:min val="-0.01"/>
        </c:scaling>
        <c:axPos val="b"/>
        <c:numFmt formatCode="0%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80808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6512089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 verticalDpi="12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6</xdr:row>
      <xdr:rowOff>9525</xdr:rowOff>
    </xdr:from>
    <xdr:to>
      <xdr:col>11</xdr:col>
      <xdr:colOff>590550</xdr:colOff>
      <xdr:row>19</xdr:row>
      <xdr:rowOff>142875</xdr:rowOff>
    </xdr:to>
    <xdr:graphicFrame macro="">
      <xdr:nvGraphicFramePr>
        <xdr:cNvPr id="1031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19050</xdr:colOff>
      <xdr:row>21</xdr:row>
      <xdr:rowOff>19050</xdr:rowOff>
    </xdr:from>
    <xdr:to>
      <xdr:col>11</xdr:col>
      <xdr:colOff>561975</xdr:colOff>
      <xdr:row>40</xdr:row>
      <xdr:rowOff>133350</xdr:rowOff>
    </xdr:to>
    <xdr:graphicFrame macro="">
      <xdr:nvGraphicFramePr>
        <xdr:cNvPr id="1033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33</xdr:row>
      <xdr:rowOff>104775</xdr:rowOff>
    </xdr:from>
    <xdr:to>
      <xdr:col>4</xdr:col>
      <xdr:colOff>533400</xdr:colOff>
      <xdr:row>57</xdr:row>
      <xdr:rowOff>104775</xdr:rowOff>
    </xdr:to>
    <xdr:graphicFrame macro="">
      <xdr:nvGraphicFramePr>
        <xdr:cNvPr id="12290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21</xdr:row>
      <xdr:rowOff>104775</xdr:rowOff>
    </xdr:from>
    <xdr:to>
      <xdr:col>10</xdr:col>
      <xdr:colOff>28575</xdr:colOff>
      <xdr:row>46</xdr:row>
      <xdr:rowOff>161925</xdr:rowOff>
    </xdr:to>
    <xdr:graphicFrame macro="">
      <xdr:nvGraphicFramePr>
        <xdr:cNvPr id="11271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47625</xdr:colOff>
      <xdr:row>0</xdr:row>
      <xdr:rowOff>76200</xdr:rowOff>
    </xdr:from>
    <xdr:to>
      <xdr:col>18</xdr:col>
      <xdr:colOff>228600</xdr:colOff>
      <xdr:row>54</xdr:row>
      <xdr:rowOff>152400</xdr:rowOff>
    </xdr:to>
    <xdr:graphicFrame macro="">
      <xdr:nvGraphicFramePr>
        <xdr:cNvPr id="7680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9</xdr:row>
      <xdr:rowOff>19050</xdr:rowOff>
    </xdr:from>
    <xdr:to>
      <xdr:col>9</xdr:col>
      <xdr:colOff>581025</xdr:colOff>
      <xdr:row>28</xdr:row>
      <xdr:rowOff>152400</xdr:rowOff>
    </xdr:to>
    <xdr:graphicFrame macro="">
      <xdr:nvGraphicFramePr>
        <xdr:cNvPr id="13320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28575</xdr:colOff>
      <xdr:row>1</xdr:row>
      <xdr:rowOff>28575</xdr:rowOff>
    </xdr:from>
    <xdr:to>
      <xdr:col>18</xdr:col>
      <xdr:colOff>238125</xdr:colOff>
      <xdr:row>32</xdr:row>
      <xdr:rowOff>19050</xdr:rowOff>
    </xdr:to>
    <xdr:graphicFrame macro="">
      <xdr:nvGraphicFramePr>
        <xdr:cNvPr id="614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8</xdr:row>
      <xdr:rowOff>9525</xdr:rowOff>
    </xdr:from>
    <xdr:to>
      <xdr:col>9</xdr:col>
      <xdr:colOff>571500</xdr:colOff>
      <xdr:row>25</xdr:row>
      <xdr:rowOff>152400</xdr:rowOff>
    </xdr:to>
    <xdr:graphicFrame macro="">
      <xdr:nvGraphicFramePr>
        <xdr:cNvPr id="14344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1</xdr:row>
      <xdr:rowOff>0</xdr:rowOff>
    </xdr:from>
    <xdr:to>
      <xdr:col>18</xdr:col>
      <xdr:colOff>66675</xdr:colOff>
      <xdr:row>29</xdr:row>
      <xdr:rowOff>114300</xdr:rowOff>
    </xdr:to>
    <xdr:graphicFrame macro="">
      <xdr:nvGraphicFramePr>
        <xdr:cNvPr id="819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9"/>
  </sheetPr>
  <dimension ref="A1:N36"/>
  <sheetViews>
    <sheetView zoomScale="85" workbookViewId="0">
      <selection activeCell="E46" sqref="E46"/>
    </sheetView>
  </sheetViews>
  <sheetFormatPr defaultRowHeight="12.75"/>
  <cols>
    <col min="1" max="1" width="29.140625" style="3" customWidth="1"/>
    <col min="2" max="6" width="16.7109375" customWidth="1"/>
  </cols>
  <sheetData>
    <row r="1" spans="1:14" ht="16.5" thickBot="1">
      <c r="A1" s="74" t="s">
        <v>12</v>
      </c>
      <c r="B1" s="74"/>
      <c r="C1" s="74"/>
      <c r="D1" s="75"/>
      <c r="E1" s="75"/>
      <c r="F1" s="75"/>
    </row>
    <row r="2" spans="1:14" ht="30.75" thickBot="1">
      <c r="A2" s="25" t="s">
        <v>13</v>
      </c>
      <c r="B2" s="25" t="s">
        <v>14</v>
      </c>
      <c r="C2" s="25" t="s">
        <v>15</v>
      </c>
      <c r="D2" s="25" t="s">
        <v>16</v>
      </c>
      <c r="E2" s="25" t="s">
        <v>17</v>
      </c>
      <c r="F2" s="25" t="s">
        <v>18</v>
      </c>
      <c r="G2" s="2"/>
      <c r="I2" s="1"/>
    </row>
    <row r="3" spans="1:14" ht="14.25">
      <c r="A3" s="88" t="s">
        <v>19</v>
      </c>
      <c r="B3" s="89">
        <v>1.5685694202952183E-2</v>
      </c>
      <c r="C3" s="89">
        <v>7.9529633763275154E-2</v>
      </c>
      <c r="D3" s="89">
        <v>2.9674586991769263E-2</v>
      </c>
      <c r="E3" s="89">
        <v>4.1640514325652411E-2</v>
      </c>
      <c r="F3" s="89">
        <v>4.663921951924991E-2</v>
      </c>
      <c r="G3" s="58"/>
      <c r="H3" s="58"/>
      <c r="I3" s="2"/>
      <c r="J3" s="2"/>
      <c r="K3" s="2"/>
      <c r="L3" s="2"/>
    </row>
    <row r="4" spans="1:14" ht="14.25">
      <c r="A4" s="88" t="s">
        <v>20</v>
      </c>
      <c r="B4" s="89">
        <v>-7.5031870333273076E-3</v>
      </c>
      <c r="C4" s="89">
        <v>0.11066582820843496</v>
      </c>
      <c r="D4" s="89">
        <v>3.2950471592591637E-2</v>
      </c>
      <c r="E4" s="89">
        <v>8.7456699926830986E-2</v>
      </c>
      <c r="F4" s="89">
        <v>5.4315435225497123E-2</v>
      </c>
      <c r="G4" s="58"/>
      <c r="H4" s="58"/>
      <c r="I4" s="2"/>
      <c r="J4" s="2"/>
      <c r="K4" s="2"/>
      <c r="L4" s="2"/>
    </row>
    <row r="5" spans="1:14" ht="15" thickBot="1">
      <c r="A5" s="78" t="s">
        <v>21</v>
      </c>
      <c r="B5" s="79">
        <v>2.7682443899679443E-2</v>
      </c>
      <c r="C5" s="79">
        <v>0.3093837957378367</v>
      </c>
      <c r="D5" s="79">
        <v>8.2568983128351162E-2</v>
      </c>
      <c r="E5" s="79">
        <v>0.14543987122443958</v>
      </c>
      <c r="F5" s="79">
        <v>0.14712605770536916</v>
      </c>
      <c r="G5" s="58"/>
      <c r="H5" s="58"/>
      <c r="I5" s="2"/>
      <c r="J5" s="2"/>
      <c r="K5" s="2"/>
      <c r="L5" s="2"/>
    </row>
    <row r="6" spans="1:14" ht="14.25">
      <c r="A6" s="72"/>
      <c r="B6" s="71"/>
      <c r="C6" s="71"/>
      <c r="D6" s="73"/>
      <c r="E6" s="73"/>
      <c r="F6" s="73"/>
      <c r="G6" s="10"/>
      <c r="J6" s="2"/>
      <c r="K6" s="2"/>
      <c r="L6" s="2"/>
      <c r="M6" s="2"/>
      <c r="N6" s="2"/>
    </row>
    <row r="7" spans="1:14" ht="14.25">
      <c r="A7" s="72"/>
      <c r="B7" s="73"/>
      <c r="C7" s="73"/>
      <c r="D7" s="73"/>
      <c r="E7" s="73"/>
      <c r="F7" s="73"/>
      <c r="J7" s="4"/>
      <c r="K7" s="4"/>
      <c r="L7" s="4"/>
      <c r="M7" s="4"/>
      <c r="N7" s="4"/>
    </row>
    <row r="8" spans="1:14" ht="14.25">
      <c r="A8" s="72"/>
      <c r="B8" s="73"/>
      <c r="C8" s="73"/>
      <c r="D8" s="73"/>
      <c r="E8" s="73"/>
      <c r="F8" s="73"/>
    </row>
    <row r="9" spans="1:14" ht="14.25">
      <c r="A9" s="72"/>
      <c r="B9" s="73"/>
      <c r="C9" s="73"/>
      <c r="D9" s="73"/>
      <c r="E9" s="73"/>
      <c r="F9" s="73"/>
    </row>
    <row r="10" spans="1:14" ht="14.25">
      <c r="A10" s="72"/>
      <c r="B10" s="73"/>
      <c r="C10" s="73"/>
      <c r="D10" s="73"/>
      <c r="E10" s="73"/>
      <c r="F10" s="73"/>
      <c r="N10" s="10"/>
    </row>
    <row r="11" spans="1:14" ht="14.25">
      <c r="A11" s="72"/>
      <c r="B11" s="73"/>
      <c r="C11" s="73"/>
      <c r="D11" s="73"/>
      <c r="E11" s="73"/>
      <c r="F11" s="73"/>
    </row>
    <row r="12" spans="1:14" ht="14.25">
      <c r="A12" s="72"/>
      <c r="B12" s="73"/>
      <c r="C12" s="73"/>
      <c r="D12" s="73"/>
      <c r="E12" s="73"/>
      <c r="F12" s="73"/>
    </row>
    <row r="13" spans="1:14" ht="14.25">
      <c r="A13" s="72"/>
      <c r="B13" s="73"/>
      <c r="C13" s="73"/>
      <c r="D13" s="73"/>
      <c r="E13" s="73"/>
      <c r="F13" s="73"/>
    </row>
    <row r="14" spans="1:14" ht="14.25">
      <c r="A14" s="72"/>
      <c r="B14" s="73"/>
      <c r="C14" s="73"/>
      <c r="D14" s="73"/>
      <c r="E14" s="73"/>
      <c r="F14" s="73"/>
    </row>
    <row r="15" spans="1:14" ht="14.25">
      <c r="A15" s="72"/>
      <c r="B15" s="73"/>
      <c r="C15" s="73"/>
      <c r="D15" s="73"/>
      <c r="E15" s="73"/>
      <c r="F15" s="73"/>
    </row>
    <row r="16" spans="1:14" ht="14.25">
      <c r="A16" s="72"/>
      <c r="B16" s="73"/>
      <c r="C16" s="73"/>
      <c r="D16" s="73"/>
      <c r="E16" s="73"/>
      <c r="F16" s="73"/>
    </row>
    <row r="17" spans="1:6" ht="14.25">
      <c r="A17" s="72"/>
      <c r="B17" s="73"/>
      <c r="C17" s="73"/>
      <c r="D17" s="73"/>
      <c r="E17" s="73"/>
      <c r="F17" s="73"/>
    </row>
    <row r="18" spans="1:6" ht="14.25">
      <c r="A18" s="72"/>
      <c r="B18" s="73"/>
      <c r="C18" s="73"/>
      <c r="D18" s="73"/>
      <c r="E18" s="73"/>
      <c r="F18" s="73"/>
    </row>
    <row r="19" spans="1:6" ht="14.25">
      <c r="A19" s="72"/>
      <c r="B19" s="73"/>
      <c r="C19" s="73"/>
      <c r="D19" s="73"/>
      <c r="E19" s="73"/>
      <c r="F19" s="73"/>
    </row>
    <row r="20" spans="1:6" ht="14.25">
      <c r="A20" s="72"/>
      <c r="B20" s="73"/>
      <c r="C20" s="73"/>
      <c r="D20" s="73"/>
      <c r="E20" s="73"/>
      <c r="F20" s="73"/>
    </row>
    <row r="21" spans="1:6" ht="15" thickBot="1">
      <c r="A21" s="72"/>
      <c r="B21" s="73"/>
      <c r="C21" s="73"/>
      <c r="D21" s="73"/>
      <c r="E21" s="73"/>
      <c r="F21" s="73"/>
    </row>
    <row r="22" spans="1:6" ht="15.75" thickBot="1">
      <c r="A22" s="171" t="s">
        <v>22</v>
      </c>
      <c r="B22" s="172" t="s">
        <v>23</v>
      </c>
      <c r="C22" s="173" t="s">
        <v>24</v>
      </c>
      <c r="D22" s="77"/>
      <c r="E22" s="73"/>
      <c r="F22" s="73"/>
    </row>
    <row r="23" spans="1:6" ht="14.25">
      <c r="A23" s="26" t="s">
        <v>25</v>
      </c>
      <c r="B23" s="27">
        <v>-1.9584727154835724E-2</v>
      </c>
      <c r="C23" s="64">
        <v>-9.5375578449279907E-2</v>
      </c>
      <c r="D23" s="77"/>
      <c r="E23" s="73"/>
      <c r="F23" s="73"/>
    </row>
    <row r="24" spans="1:6" ht="14.25">
      <c r="A24" s="174" t="s">
        <v>26</v>
      </c>
      <c r="B24" s="27">
        <v>-1.0969721726932447E-2</v>
      </c>
      <c r="C24" s="64">
        <v>-1.2320620272298966E-2</v>
      </c>
      <c r="D24" s="77"/>
      <c r="E24" s="73"/>
      <c r="F24" s="73"/>
    </row>
    <row r="25" spans="1:6" ht="14.25">
      <c r="A25" s="26" t="s">
        <v>14</v>
      </c>
      <c r="B25" s="27">
        <v>-7.5031870333273076E-3</v>
      </c>
      <c r="C25" s="64">
        <v>2.7682443899679443E-2</v>
      </c>
      <c r="D25" s="77"/>
      <c r="E25" s="73"/>
      <c r="F25" s="73"/>
    </row>
    <row r="26" spans="1:6" ht="14.25">
      <c r="A26" s="26" t="s">
        <v>27</v>
      </c>
      <c r="B26" s="27">
        <v>-7.1602095689844436E-3</v>
      </c>
      <c r="C26" s="64">
        <v>4.2555467315984474E-2</v>
      </c>
      <c r="D26" s="77"/>
      <c r="E26" s="73"/>
      <c r="F26" s="73"/>
    </row>
    <row r="27" spans="1:6" ht="14.25">
      <c r="A27" s="26" t="s">
        <v>28</v>
      </c>
      <c r="B27" s="27">
        <v>-6.9777524244152289E-3</v>
      </c>
      <c r="C27" s="64">
        <v>0.11798676476632841</v>
      </c>
      <c r="D27" s="77"/>
      <c r="E27" s="73"/>
      <c r="F27" s="73"/>
    </row>
    <row r="28" spans="1:6" ht="28.5">
      <c r="A28" s="175" t="s">
        <v>29</v>
      </c>
      <c r="B28" s="27">
        <v>-5.9286190441963926E-3</v>
      </c>
      <c r="C28" s="64">
        <v>4.0831085072593032E-2</v>
      </c>
      <c r="D28" s="77"/>
      <c r="E28" s="73"/>
      <c r="F28" s="73"/>
    </row>
    <row r="29" spans="1:6" ht="14.25">
      <c r="A29" s="26" t="s">
        <v>30</v>
      </c>
      <c r="B29" s="27">
        <v>-3.8923017041514463E-4</v>
      </c>
      <c r="C29" s="64">
        <v>5.0443256893378141E-2</v>
      </c>
      <c r="D29" s="77"/>
      <c r="E29" s="73"/>
      <c r="F29" s="73"/>
    </row>
    <row r="30" spans="1:6" ht="14.25">
      <c r="A30" s="19" t="s">
        <v>31</v>
      </c>
      <c r="B30" s="27">
        <v>8.1889572984701342E-3</v>
      </c>
      <c r="C30" s="64">
        <v>2.8462443787165004E-2</v>
      </c>
      <c r="D30" s="77"/>
      <c r="E30" s="73"/>
      <c r="F30" s="73"/>
    </row>
    <row r="31" spans="1:6" ht="14.25">
      <c r="A31" s="174" t="s">
        <v>32</v>
      </c>
      <c r="B31" s="27">
        <v>1.300638495261297E-2</v>
      </c>
      <c r="C31" s="64">
        <v>-2.6654781256008286E-2</v>
      </c>
      <c r="D31" s="77"/>
      <c r="E31" s="73"/>
      <c r="F31" s="73"/>
    </row>
    <row r="32" spans="1:6" ht="14.25">
      <c r="A32" s="19" t="s">
        <v>33</v>
      </c>
      <c r="B32" s="27">
        <v>1.5621255117260535E-2</v>
      </c>
      <c r="C32" s="64">
        <v>0.10649761758457998</v>
      </c>
      <c r="D32" s="77"/>
      <c r="E32" s="73"/>
      <c r="F32" s="73"/>
    </row>
    <row r="33" spans="1:6" ht="14.25">
      <c r="A33" s="19" t="s">
        <v>34</v>
      </c>
      <c r="B33" s="27">
        <v>4.0429560916006801E-2</v>
      </c>
      <c r="C33" s="64">
        <v>7.5261220586758659E-2</v>
      </c>
      <c r="D33" s="77"/>
      <c r="E33" s="73"/>
      <c r="F33" s="73"/>
    </row>
    <row r="34" spans="1:6" ht="14.25">
      <c r="A34" s="140" t="s">
        <v>35</v>
      </c>
      <c r="B34" s="152">
        <v>5.4322456355560655E-2</v>
      </c>
      <c r="C34" s="153">
        <v>5.87045078299544E-2</v>
      </c>
      <c r="D34" s="77"/>
      <c r="E34" s="73"/>
      <c r="F34" s="73"/>
    </row>
    <row r="35" spans="1:6" ht="15" thickBot="1">
      <c r="A35" s="78" t="s">
        <v>15</v>
      </c>
      <c r="B35" s="154">
        <v>0.11066582820843496</v>
      </c>
      <c r="C35" s="154">
        <v>0.3093837957378367</v>
      </c>
      <c r="D35" s="77"/>
      <c r="E35" s="73"/>
      <c r="F35" s="73"/>
    </row>
    <row r="36" spans="1:6" ht="14.25">
      <c r="A36" s="72"/>
      <c r="B36" s="73"/>
      <c r="C36" s="73"/>
      <c r="D36" s="77"/>
      <c r="E36" s="73"/>
      <c r="F36" s="73"/>
    </row>
  </sheetData>
  <autoFilter ref="A22:C22"/>
  <phoneticPr fontId="11" type="noConversion"/>
  <pageMargins left="0.75" right="0.75" top="1" bottom="1" header="0.5" footer="0.5"/>
  <pageSetup paperSize="9" orientation="portrait" verticalDpi="12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 enableFormatConditionsCalculation="0">
    <tabColor indexed="43"/>
    <pageSetUpPr fitToPage="1"/>
  </sheetPr>
  <dimension ref="A1:K6"/>
  <sheetViews>
    <sheetView zoomScale="85" workbookViewId="0">
      <selection activeCell="K33" sqref="K33"/>
    </sheetView>
  </sheetViews>
  <sheetFormatPr defaultRowHeight="14.25"/>
  <cols>
    <col min="1" max="1" width="4.7109375" style="30" customWidth="1"/>
    <col min="2" max="2" width="46" style="28" bestFit="1" customWidth="1"/>
    <col min="3" max="4" width="12.7109375" style="30" customWidth="1"/>
    <col min="5" max="5" width="16.7109375" style="6" customWidth="1"/>
    <col min="6" max="6" width="14.7109375" style="12" customWidth="1"/>
    <col min="7" max="7" width="14.7109375" style="6" customWidth="1"/>
    <col min="8" max="8" width="12.7109375" style="12" customWidth="1"/>
    <col min="9" max="9" width="39.140625" style="28" bestFit="1" customWidth="1"/>
    <col min="10" max="10" width="22.28515625" style="28" bestFit="1" customWidth="1"/>
    <col min="11" max="11" width="35.85546875" style="28" customWidth="1"/>
    <col min="12" max="16384" width="9.140625" style="28"/>
  </cols>
  <sheetData>
    <row r="1" spans="1:11" ht="16.5" thickBot="1">
      <c r="A1" s="155" t="s">
        <v>145</v>
      </c>
      <c r="B1" s="155"/>
      <c r="C1" s="155"/>
      <c r="D1" s="155"/>
      <c r="E1" s="155"/>
      <c r="F1" s="155"/>
      <c r="G1" s="155"/>
      <c r="H1" s="155"/>
      <c r="I1" s="155"/>
      <c r="J1" s="155"/>
    </row>
    <row r="2" spans="1:11" ht="60.75" thickBot="1">
      <c r="A2" s="25" t="s">
        <v>37</v>
      </c>
      <c r="B2" s="202" t="s">
        <v>76</v>
      </c>
      <c r="C2" s="15" t="s">
        <v>115</v>
      </c>
      <c r="D2" s="43" t="s">
        <v>116</v>
      </c>
      <c r="E2" s="43" t="s">
        <v>39</v>
      </c>
      <c r="F2" s="43" t="s">
        <v>148</v>
      </c>
      <c r="G2" s="43" t="s">
        <v>146</v>
      </c>
      <c r="H2" s="43" t="s">
        <v>147</v>
      </c>
      <c r="I2" s="17" t="s">
        <v>42</v>
      </c>
      <c r="J2" s="18" t="s">
        <v>43</v>
      </c>
    </row>
    <row r="3" spans="1:11" ht="35.25" customHeight="1">
      <c r="A3" s="21">
        <v>1</v>
      </c>
      <c r="B3" s="176" t="s">
        <v>149</v>
      </c>
      <c r="C3" s="196" t="s">
        <v>123</v>
      </c>
      <c r="D3" s="197" t="s">
        <v>152</v>
      </c>
      <c r="E3" s="85">
        <v>6592217.5700000003</v>
      </c>
      <c r="F3" s="86">
        <v>185262</v>
      </c>
      <c r="G3" s="85">
        <v>35.583214960434411</v>
      </c>
      <c r="H3" s="52">
        <v>100</v>
      </c>
      <c r="I3" s="77" t="s">
        <v>153</v>
      </c>
      <c r="J3" s="87" t="s">
        <v>7</v>
      </c>
      <c r="K3" s="47"/>
    </row>
    <row r="4" spans="1:11" ht="28.5">
      <c r="A4" s="21">
        <v>2</v>
      </c>
      <c r="B4" s="176" t="s">
        <v>150</v>
      </c>
      <c r="C4" s="196" t="s">
        <v>123</v>
      </c>
      <c r="D4" s="197" t="s">
        <v>125</v>
      </c>
      <c r="E4" s="85">
        <v>4874744.53</v>
      </c>
      <c r="F4" s="86">
        <v>4806</v>
      </c>
      <c r="G4" s="85">
        <v>1014.3038972118186</v>
      </c>
      <c r="H4" s="52">
        <v>1000</v>
      </c>
      <c r="I4" s="176" t="s">
        <v>154</v>
      </c>
      <c r="J4" s="87" t="s">
        <v>10</v>
      </c>
      <c r="K4" s="48"/>
    </row>
    <row r="5" spans="1:11" ht="33" customHeight="1">
      <c r="A5" s="21">
        <v>3</v>
      </c>
      <c r="B5" s="176" t="s">
        <v>151</v>
      </c>
      <c r="C5" s="196" t="s">
        <v>123</v>
      </c>
      <c r="D5" s="197" t="s">
        <v>152</v>
      </c>
      <c r="E5" s="85">
        <v>1064804.95</v>
      </c>
      <c r="F5" s="86">
        <v>648</v>
      </c>
      <c r="G5" s="85">
        <v>1643.2175154320987</v>
      </c>
      <c r="H5" s="52">
        <v>5000</v>
      </c>
      <c r="I5" s="176" t="s">
        <v>126</v>
      </c>
      <c r="J5" s="87" t="s">
        <v>0</v>
      </c>
      <c r="K5" s="49"/>
    </row>
    <row r="6" spans="1:11" ht="15.75" customHeight="1" thickBot="1">
      <c r="A6" s="156" t="s">
        <v>63</v>
      </c>
      <c r="B6" s="157"/>
      <c r="C6" s="109" t="s">
        <v>4</v>
      </c>
      <c r="D6" s="109" t="s">
        <v>4</v>
      </c>
      <c r="E6" s="99">
        <f>SUM(E3:E5)</f>
        <v>12531767.050000001</v>
      </c>
      <c r="F6" s="100">
        <f>SUM(F3:F5)</f>
        <v>190716</v>
      </c>
      <c r="G6" s="109" t="s">
        <v>4</v>
      </c>
      <c r="H6" s="109" t="s">
        <v>4</v>
      </c>
      <c r="I6" s="109" t="s">
        <v>4</v>
      </c>
      <c r="J6" s="109" t="s">
        <v>4</v>
      </c>
    </row>
  </sheetData>
  <mergeCells count="2">
    <mergeCell ref="A1:J1"/>
    <mergeCell ref="A6:B6"/>
  </mergeCells>
  <phoneticPr fontId="11" type="noConversion"/>
  <pageMargins left="0.75" right="0.75" top="1" bottom="1" header="0.5" footer="0.5"/>
  <pageSetup paperSize="9" scale="63" orientation="landscape" verticalDpi="12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 enableFormatConditionsCalculation="0">
    <tabColor indexed="43"/>
    <pageSetUpPr fitToPage="1"/>
  </sheetPr>
  <dimension ref="A1:J12"/>
  <sheetViews>
    <sheetView zoomScale="85" workbookViewId="0">
      <selection activeCell="N41" sqref="N41"/>
    </sheetView>
  </sheetViews>
  <sheetFormatPr defaultRowHeight="14.25"/>
  <cols>
    <col min="1" max="1" width="4.42578125" style="30" customWidth="1"/>
    <col min="2" max="2" width="46.7109375" style="30" customWidth="1"/>
    <col min="3" max="4" width="14.7109375" style="29" customWidth="1"/>
    <col min="5" max="8" width="12.7109375" style="30" customWidth="1"/>
    <col min="9" max="9" width="16.140625" style="30" bestFit="1" customWidth="1"/>
    <col min="10" max="10" width="19.140625" style="30" customWidth="1"/>
    <col min="11" max="16384" width="9.140625" style="30"/>
  </cols>
  <sheetData>
    <row r="1" spans="1:10" s="50" customFormat="1" ht="16.5" thickBot="1">
      <c r="A1" s="167" t="s">
        <v>155</v>
      </c>
      <c r="B1" s="167"/>
      <c r="C1" s="167"/>
      <c r="D1" s="167"/>
      <c r="E1" s="167"/>
      <c r="F1" s="167"/>
      <c r="G1" s="167"/>
      <c r="H1" s="167"/>
      <c r="I1" s="167"/>
      <c r="J1" s="167"/>
    </row>
    <row r="2" spans="1:10" s="22" customFormat="1" ht="15.75" customHeight="1" thickBot="1">
      <c r="A2" s="160" t="s">
        <v>37</v>
      </c>
      <c r="B2" s="103"/>
      <c r="C2" s="104"/>
      <c r="D2" s="105"/>
      <c r="E2" s="162" t="s">
        <v>75</v>
      </c>
      <c r="F2" s="162"/>
      <c r="G2" s="162"/>
      <c r="H2" s="162"/>
      <c r="I2" s="162"/>
      <c r="J2" s="162"/>
    </row>
    <row r="3" spans="1:10" s="22" customFormat="1" ht="64.5" thickBot="1">
      <c r="A3" s="161"/>
      <c r="B3" s="180" t="s">
        <v>76</v>
      </c>
      <c r="C3" s="181" t="s">
        <v>77</v>
      </c>
      <c r="D3" s="181" t="s">
        <v>78</v>
      </c>
      <c r="E3" s="17" t="s">
        <v>79</v>
      </c>
      <c r="F3" s="199" t="s">
        <v>132</v>
      </c>
      <c r="G3" s="17" t="s">
        <v>156</v>
      </c>
      <c r="H3" s="17" t="s">
        <v>81</v>
      </c>
      <c r="I3" s="182" t="s">
        <v>83</v>
      </c>
      <c r="J3" s="182" t="s">
        <v>84</v>
      </c>
    </row>
    <row r="4" spans="1:10" s="22" customFormat="1" collapsed="1">
      <c r="A4" s="21">
        <v>1</v>
      </c>
      <c r="B4" s="140" t="s">
        <v>151</v>
      </c>
      <c r="C4" s="106">
        <v>38945</v>
      </c>
      <c r="D4" s="106">
        <v>39016</v>
      </c>
      <c r="E4" s="101">
        <v>-1.6495770114542951E-3</v>
      </c>
      <c r="F4" s="101">
        <v>2.9776435201914087E-2</v>
      </c>
      <c r="G4" s="101">
        <v>2.8006957782858111E-2</v>
      </c>
      <c r="H4" s="101">
        <v>-2.4504331774281796E-2</v>
      </c>
      <c r="I4" s="101">
        <v>-0.67135649691358346</v>
      </c>
      <c r="J4" s="107">
        <v>-0.10114455970479275</v>
      </c>
    </row>
    <row r="5" spans="1:10" s="22" customFormat="1" collapsed="1">
      <c r="A5" s="21">
        <v>2</v>
      </c>
      <c r="B5" s="176" t="s">
        <v>150</v>
      </c>
      <c r="C5" s="106">
        <v>39205</v>
      </c>
      <c r="D5" s="106">
        <v>39322</v>
      </c>
      <c r="E5" s="101">
        <v>5.8673638535132744E-2</v>
      </c>
      <c r="F5" s="101">
        <v>0.10607426444724455</v>
      </c>
      <c r="G5" s="101">
        <v>0.10676953362100861</v>
      </c>
      <c r="H5" s="101">
        <v>0.20819558169831809</v>
      </c>
      <c r="I5" s="101">
        <v>1.4303897211795924E-2</v>
      </c>
      <c r="J5" s="107">
        <v>1.4809513665106078E-3</v>
      </c>
    </row>
    <row r="6" spans="1:10" s="22" customFormat="1" collapsed="1">
      <c r="A6" s="21">
        <v>3</v>
      </c>
      <c r="B6" s="203" t="s">
        <v>149</v>
      </c>
      <c r="C6" s="106">
        <v>40555</v>
      </c>
      <c r="D6" s="106">
        <v>40626</v>
      </c>
      <c r="E6" s="101">
        <v>0.10592224415281293</v>
      </c>
      <c r="F6" s="101">
        <v>0.30552747346694886</v>
      </c>
      <c r="G6" s="101">
        <v>0.27737358218906616</v>
      </c>
      <c r="H6" s="101">
        <v>0.76858571735069514</v>
      </c>
      <c r="I6" s="101">
        <v>-0.64416785039565705</v>
      </c>
      <c r="J6" s="107">
        <v>-0.15760915365330197</v>
      </c>
    </row>
    <row r="7" spans="1:10" s="22" customFormat="1" ht="15.75" collapsed="1" thickBot="1">
      <c r="A7" s="21"/>
      <c r="B7" s="204" t="s">
        <v>89</v>
      </c>
      <c r="C7" s="145" t="s">
        <v>4</v>
      </c>
      <c r="D7" s="145" t="s">
        <v>4</v>
      </c>
      <c r="E7" s="146">
        <f>AVERAGE(E4:E6)</f>
        <v>5.4315435225497123E-2</v>
      </c>
      <c r="F7" s="146">
        <f>AVERAGE(F4:F6)</f>
        <v>0.14712605770536916</v>
      </c>
      <c r="G7" s="146">
        <f>AVERAGE(G4:G6)</f>
        <v>0.13738335786431097</v>
      </c>
      <c r="H7" s="146">
        <f>AVERAGE(H4:H6)</f>
        <v>0.31742565575824383</v>
      </c>
      <c r="I7" s="146">
        <f>AVERAGE(I4:I6)</f>
        <v>-0.43374015003248151</v>
      </c>
      <c r="J7" s="145" t="s">
        <v>4</v>
      </c>
    </row>
    <row r="8" spans="1:10" s="22" customFormat="1">
      <c r="A8" s="169" t="s">
        <v>91</v>
      </c>
      <c r="B8" s="169"/>
      <c r="C8" s="169"/>
      <c r="D8" s="169"/>
      <c r="E8" s="169"/>
      <c r="F8" s="169"/>
      <c r="G8" s="169"/>
      <c r="H8" s="169"/>
      <c r="I8" s="169"/>
      <c r="J8" s="169"/>
    </row>
    <row r="9" spans="1:10" s="22" customFormat="1" ht="15.75" customHeight="1">
      <c r="C9" s="63"/>
      <c r="D9" s="63"/>
    </row>
    <row r="10" spans="1:10">
      <c r="B10" s="28"/>
      <c r="C10" s="108"/>
      <c r="E10" s="108"/>
      <c r="F10" s="108"/>
      <c r="G10" s="108"/>
      <c r="H10" s="108"/>
    </row>
    <row r="11" spans="1:10">
      <c r="B11" s="28"/>
      <c r="C11" s="108"/>
      <c r="E11" s="108"/>
    </row>
    <row r="12" spans="1:10">
      <c r="E12" s="108"/>
      <c r="F12" s="108"/>
    </row>
  </sheetData>
  <mergeCells count="4">
    <mergeCell ref="A1:J1"/>
    <mergeCell ref="A2:A3"/>
    <mergeCell ref="E2:J2"/>
    <mergeCell ref="A8:J8"/>
  </mergeCells>
  <phoneticPr fontId="11" type="noConversion"/>
  <pageMargins left="0.75" right="0.75" top="1" bottom="1" header="0.5" footer="0.5"/>
  <pageSetup paperSize="9" scale="69" orientation="landscape" verticalDpi="12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sheetPr enableFormatConditionsCalculation="0">
    <tabColor indexed="43"/>
  </sheetPr>
  <dimension ref="A1:G118"/>
  <sheetViews>
    <sheetView zoomScale="85" workbookViewId="0">
      <selection activeCell="J37" sqref="J37"/>
    </sheetView>
  </sheetViews>
  <sheetFormatPr defaultRowHeight="14.25"/>
  <cols>
    <col min="1" max="1" width="4" style="20" customWidth="1"/>
    <col min="2" max="2" width="50.7109375" style="20" customWidth="1"/>
    <col min="3" max="3" width="24.7109375" style="20" customWidth="1"/>
    <col min="4" max="4" width="24.7109375" style="51" customWidth="1"/>
    <col min="5" max="7" width="24.7109375" style="20" customWidth="1"/>
    <col min="8" max="16384" width="9.140625" style="20"/>
  </cols>
  <sheetData>
    <row r="1" spans="1:7" s="28" customFormat="1" ht="16.5" thickBot="1">
      <c r="A1" s="164" t="s">
        <v>157</v>
      </c>
      <c r="B1" s="164"/>
      <c r="C1" s="164"/>
      <c r="D1" s="164"/>
      <c r="E1" s="164"/>
      <c r="F1" s="164"/>
      <c r="G1" s="164"/>
    </row>
    <row r="2" spans="1:7" s="28" customFormat="1" ht="15.75" customHeight="1" thickBot="1">
      <c r="A2" s="170" t="s">
        <v>37</v>
      </c>
      <c r="B2" s="91"/>
      <c r="C2" s="165" t="s">
        <v>94</v>
      </c>
      <c r="D2" s="166"/>
      <c r="E2" s="205" t="s">
        <v>158</v>
      </c>
      <c r="F2" s="205"/>
      <c r="G2" s="92"/>
    </row>
    <row r="3" spans="1:7" s="28" customFormat="1" ht="45.75" thickBot="1">
      <c r="A3" s="161"/>
      <c r="B3" s="206" t="s">
        <v>76</v>
      </c>
      <c r="C3" s="34" t="s">
        <v>96</v>
      </c>
      <c r="D3" s="34" t="s">
        <v>97</v>
      </c>
      <c r="E3" s="34" t="s">
        <v>118</v>
      </c>
      <c r="F3" s="34" t="s">
        <v>97</v>
      </c>
      <c r="G3" s="18" t="s">
        <v>159</v>
      </c>
    </row>
    <row r="4" spans="1:7" s="28" customFormat="1">
      <c r="A4" s="21">
        <v>1</v>
      </c>
      <c r="B4" s="203" t="s">
        <v>149</v>
      </c>
      <c r="C4" s="37">
        <v>635.53537999999992</v>
      </c>
      <c r="D4" s="101">
        <v>0.10669284674393546</v>
      </c>
      <c r="E4" s="38">
        <v>129</v>
      </c>
      <c r="F4" s="101">
        <v>6.9679635721346276E-4</v>
      </c>
      <c r="G4" s="39">
        <v>4.4978444695439901</v>
      </c>
    </row>
    <row r="5" spans="1:7" s="28" customFormat="1">
      <c r="A5" s="21">
        <v>2</v>
      </c>
      <c r="B5" s="176" t="s">
        <v>150</v>
      </c>
      <c r="C5" s="37">
        <v>270.16729999999984</v>
      </c>
      <c r="D5" s="101">
        <v>5.8673638535106029E-2</v>
      </c>
      <c r="E5" s="38">
        <v>0</v>
      </c>
      <c r="F5" s="101">
        <v>0</v>
      </c>
      <c r="G5" s="39">
        <v>0</v>
      </c>
    </row>
    <row r="6" spans="1:7" s="44" customFormat="1">
      <c r="A6" s="21">
        <v>3</v>
      </c>
      <c r="B6" s="36" t="s">
        <v>151</v>
      </c>
      <c r="C6" s="37">
        <v>-1.759380000000121</v>
      </c>
      <c r="D6" s="101">
        <v>-1.6495770114495776E-3</v>
      </c>
      <c r="E6" s="38">
        <v>0</v>
      </c>
      <c r="F6" s="101">
        <v>0</v>
      </c>
      <c r="G6" s="39">
        <v>0</v>
      </c>
    </row>
    <row r="7" spans="1:7" s="28" customFormat="1" ht="15.75" thickBot="1">
      <c r="A7" s="112"/>
      <c r="B7" s="93" t="s">
        <v>63</v>
      </c>
      <c r="C7" s="94">
        <v>903.94329999999968</v>
      </c>
      <c r="D7" s="98">
        <v>7.7739680221761143E-2</v>
      </c>
      <c r="E7" s="95">
        <v>129</v>
      </c>
      <c r="F7" s="98">
        <v>6.7685623888302977E-4</v>
      </c>
      <c r="G7" s="113">
        <v>4.4978444695439901</v>
      </c>
    </row>
    <row r="8" spans="1:7" s="28" customFormat="1">
      <c r="D8" s="6"/>
    </row>
    <row r="9" spans="1:7" s="28" customFormat="1">
      <c r="D9" s="6"/>
    </row>
    <row r="10" spans="1:7" s="28" customFormat="1">
      <c r="D10" s="6"/>
    </row>
    <row r="11" spans="1:7" s="28" customFormat="1">
      <c r="D11" s="6"/>
    </row>
    <row r="12" spans="1:7" s="28" customFormat="1">
      <c r="D12" s="6"/>
    </row>
    <row r="13" spans="1:7" s="28" customFormat="1">
      <c r="D13" s="6"/>
    </row>
    <row r="14" spans="1:7" s="28" customFormat="1">
      <c r="D14" s="6"/>
    </row>
    <row r="15" spans="1:7" s="28" customFormat="1">
      <c r="D15" s="6"/>
    </row>
    <row r="16" spans="1:7" s="28" customFormat="1">
      <c r="D16" s="6"/>
    </row>
    <row r="17" spans="2:5" s="28" customFormat="1">
      <c r="D17" s="6"/>
    </row>
    <row r="18" spans="2:5" s="28" customFormat="1">
      <c r="D18" s="6"/>
    </row>
    <row r="19" spans="2:5" s="28" customFormat="1">
      <c r="D19" s="6"/>
    </row>
    <row r="20" spans="2:5" s="28" customFormat="1">
      <c r="D20" s="6"/>
    </row>
    <row r="21" spans="2:5" s="28" customFormat="1">
      <c r="D21" s="6"/>
    </row>
    <row r="22" spans="2:5" s="28" customFormat="1">
      <c r="D22" s="6"/>
    </row>
    <row r="23" spans="2:5" s="28" customFormat="1">
      <c r="D23" s="6"/>
    </row>
    <row r="24" spans="2:5" s="28" customFormat="1">
      <c r="D24" s="6"/>
    </row>
    <row r="25" spans="2:5" s="28" customFormat="1">
      <c r="D25" s="6"/>
    </row>
    <row r="26" spans="2:5" s="28" customFormat="1">
      <c r="D26" s="6"/>
    </row>
    <row r="27" spans="2:5" s="28" customFormat="1">
      <c r="D27" s="6"/>
    </row>
    <row r="28" spans="2:5" s="28" customFormat="1">
      <c r="D28" s="6"/>
    </row>
    <row r="29" spans="2:5" s="28" customFormat="1" ht="15" thickBot="1">
      <c r="B29" s="81"/>
      <c r="C29" s="81"/>
      <c r="D29" s="82"/>
      <c r="E29" s="81"/>
    </row>
    <row r="30" spans="2:5" s="28" customFormat="1"/>
    <row r="31" spans="2:5" s="28" customFormat="1"/>
    <row r="32" spans="2:5" s="28" customFormat="1"/>
    <row r="33" spans="2:6" s="28" customFormat="1"/>
    <row r="34" spans="2:6" s="28" customFormat="1" ht="15" thickBot="1"/>
    <row r="35" spans="2:6" s="28" customFormat="1" ht="30.75" thickBot="1">
      <c r="B35" s="186" t="s">
        <v>76</v>
      </c>
      <c r="C35" s="186" t="s">
        <v>102</v>
      </c>
      <c r="D35" s="186" t="s">
        <v>103</v>
      </c>
      <c r="E35" s="207" t="s">
        <v>104</v>
      </c>
    </row>
    <row r="36" spans="2:6" s="28" customFormat="1">
      <c r="B36" s="123" t="str">
        <f t="shared" ref="B36:D38" si="0">B4</f>
        <v>Indeks Ukrainskoi Birzhi</v>
      </c>
      <c r="C36" s="124">
        <f t="shared" si="0"/>
        <v>635.53537999999992</v>
      </c>
      <c r="D36" s="149">
        <f t="shared" si="0"/>
        <v>0.10669284674393546</v>
      </c>
      <c r="E36" s="125">
        <f>G4</f>
        <v>4.4978444695439901</v>
      </c>
    </row>
    <row r="37" spans="2:6" s="28" customFormat="1">
      <c r="B37" s="36" t="str">
        <f t="shared" si="0"/>
        <v>AntyBank</v>
      </c>
      <c r="C37" s="37">
        <f t="shared" si="0"/>
        <v>270.16729999999984</v>
      </c>
      <c r="D37" s="150">
        <f t="shared" si="0"/>
        <v>5.8673638535106029E-2</v>
      </c>
      <c r="E37" s="39">
        <f>G5</f>
        <v>0</v>
      </c>
    </row>
    <row r="38" spans="2:6" s="28" customFormat="1">
      <c r="B38" s="36" t="str">
        <f t="shared" si="0"/>
        <v>ТАSК Universal</v>
      </c>
      <c r="C38" s="37">
        <f t="shared" si="0"/>
        <v>-1.759380000000121</v>
      </c>
      <c r="D38" s="150">
        <f t="shared" si="0"/>
        <v>-1.6495770114495776E-3</v>
      </c>
      <c r="E38" s="39">
        <f>G6</f>
        <v>0</v>
      </c>
    </row>
    <row r="39" spans="2:6">
      <c r="B39" s="28"/>
      <c r="C39" s="151"/>
      <c r="D39" s="6"/>
      <c r="F39" s="19"/>
    </row>
    <row r="40" spans="2:6">
      <c r="B40" s="28"/>
      <c r="C40" s="28"/>
      <c r="D40" s="6"/>
      <c r="F40" s="19"/>
    </row>
    <row r="41" spans="2:6">
      <c r="B41" s="28"/>
      <c r="C41" s="28"/>
      <c r="D41" s="6"/>
      <c r="F41" s="19"/>
    </row>
    <row r="42" spans="2:6">
      <c r="B42" s="28"/>
      <c r="C42" s="28"/>
      <c r="D42" s="6"/>
      <c r="F42" s="19"/>
    </row>
    <row r="43" spans="2:6">
      <c r="B43" s="28"/>
      <c r="C43" s="28"/>
      <c r="D43" s="6"/>
      <c r="F43" s="19"/>
    </row>
    <row r="44" spans="2:6">
      <c r="B44" s="28"/>
      <c r="C44" s="28"/>
      <c r="D44" s="6"/>
      <c r="F44" s="19"/>
    </row>
    <row r="45" spans="2:6">
      <c r="B45" s="28"/>
      <c r="C45" s="28"/>
      <c r="D45" s="6"/>
      <c r="F45" s="19"/>
    </row>
    <row r="46" spans="2:6">
      <c r="B46" s="28"/>
      <c r="C46" s="28"/>
      <c r="D46" s="6"/>
    </row>
    <row r="47" spans="2:6">
      <c r="B47" s="28"/>
      <c r="C47" s="28"/>
      <c r="D47" s="6"/>
    </row>
    <row r="48" spans="2:6">
      <c r="B48" s="28"/>
      <c r="C48" s="28"/>
      <c r="D48" s="6"/>
    </row>
    <row r="49" spans="2:4">
      <c r="B49" s="28"/>
      <c r="C49" s="28"/>
      <c r="D49" s="6"/>
    </row>
    <row r="50" spans="2:4">
      <c r="B50" s="28"/>
      <c r="C50" s="28"/>
      <c r="D50" s="6"/>
    </row>
    <row r="51" spans="2:4">
      <c r="B51" s="28"/>
      <c r="C51" s="28"/>
      <c r="D51" s="6"/>
    </row>
    <row r="52" spans="2:4">
      <c r="B52" s="28"/>
      <c r="C52" s="28"/>
      <c r="D52" s="6"/>
    </row>
    <row r="53" spans="2:4">
      <c r="B53" s="28"/>
      <c r="C53" s="28"/>
      <c r="D53" s="6"/>
    </row>
    <row r="54" spans="2:4">
      <c r="B54" s="28"/>
      <c r="C54" s="28"/>
      <c r="D54" s="6"/>
    </row>
    <row r="55" spans="2:4">
      <c r="B55" s="28"/>
      <c r="C55" s="28"/>
      <c r="D55" s="6"/>
    </row>
    <row r="56" spans="2:4">
      <c r="B56" s="28"/>
      <c r="C56" s="28"/>
      <c r="D56" s="6"/>
    </row>
    <row r="57" spans="2:4">
      <c r="B57" s="28"/>
      <c r="C57" s="28"/>
      <c r="D57" s="6"/>
    </row>
    <row r="58" spans="2:4">
      <c r="B58" s="28"/>
      <c r="C58" s="28"/>
      <c r="D58" s="6"/>
    </row>
    <row r="59" spans="2:4">
      <c r="B59" s="28"/>
      <c r="C59" s="28"/>
      <c r="D59" s="6"/>
    </row>
    <row r="60" spans="2:4">
      <c r="B60" s="28"/>
      <c r="C60" s="28"/>
      <c r="D60" s="6"/>
    </row>
    <row r="61" spans="2:4">
      <c r="B61" s="28"/>
      <c r="C61" s="28"/>
      <c r="D61" s="6"/>
    </row>
    <row r="62" spans="2:4">
      <c r="B62" s="28"/>
      <c r="C62" s="28"/>
      <c r="D62" s="6"/>
    </row>
    <row r="63" spans="2:4">
      <c r="B63" s="28"/>
      <c r="C63" s="28"/>
      <c r="D63" s="6"/>
    </row>
    <row r="64" spans="2:4">
      <c r="B64" s="28"/>
      <c r="C64" s="28"/>
      <c r="D64" s="6"/>
    </row>
    <row r="65" spans="2:4">
      <c r="B65" s="28"/>
      <c r="C65" s="28"/>
      <c r="D65" s="6"/>
    </row>
    <row r="66" spans="2:4">
      <c r="B66" s="28"/>
      <c r="C66" s="28"/>
      <c r="D66" s="6"/>
    </row>
    <row r="67" spans="2:4">
      <c r="B67" s="28"/>
      <c r="C67" s="28"/>
      <c r="D67" s="6"/>
    </row>
    <row r="68" spans="2:4">
      <c r="B68" s="28"/>
      <c r="C68" s="28"/>
      <c r="D68" s="6"/>
    </row>
    <row r="69" spans="2:4">
      <c r="B69" s="28"/>
      <c r="C69" s="28"/>
      <c r="D69" s="6"/>
    </row>
    <row r="70" spans="2:4">
      <c r="B70" s="28"/>
      <c r="C70" s="28"/>
      <c r="D70" s="6"/>
    </row>
    <row r="71" spans="2:4">
      <c r="B71" s="28"/>
      <c r="C71" s="28"/>
      <c r="D71" s="6"/>
    </row>
    <row r="72" spans="2:4">
      <c r="B72" s="28"/>
      <c r="C72" s="28"/>
      <c r="D72" s="6"/>
    </row>
    <row r="73" spans="2:4">
      <c r="B73" s="28"/>
      <c r="C73" s="28"/>
      <c r="D73" s="6"/>
    </row>
    <row r="74" spans="2:4">
      <c r="B74" s="28"/>
      <c r="C74" s="28"/>
      <c r="D74" s="6"/>
    </row>
    <row r="75" spans="2:4">
      <c r="B75" s="28"/>
      <c r="C75" s="28"/>
      <c r="D75" s="6"/>
    </row>
    <row r="76" spans="2:4">
      <c r="B76" s="28"/>
      <c r="C76" s="28"/>
      <c r="D76" s="6"/>
    </row>
    <row r="77" spans="2:4">
      <c r="B77" s="28"/>
      <c r="C77" s="28"/>
      <c r="D77" s="6"/>
    </row>
    <row r="78" spans="2:4">
      <c r="B78" s="28"/>
      <c r="C78" s="28"/>
      <c r="D78" s="6"/>
    </row>
    <row r="79" spans="2:4">
      <c r="B79" s="28"/>
      <c r="C79" s="28"/>
      <c r="D79" s="6"/>
    </row>
    <row r="80" spans="2:4">
      <c r="B80" s="28"/>
      <c r="C80" s="28"/>
      <c r="D80" s="6"/>
    </row>
    <row r="81" spans="2:4">
      <c r="B81" s="28"/>
      <c r="C81" s="28"/>
      <c r="D81" s="6"/>
    </row>
    <row r="82" spans="2:4">
      <c r="B82" s="28"/>
      <c r="C82" s="28"/>
      <c r="D82" s="6"/>
    </row>
    <row r="83" spans="2:4">
      <c r="B83" s="28"/>
      <c r="C83" s="28"/>
      <c r="D83" s="6"/>
    </row>
    <row r="84" spans="2:4">
      <c r="B84" s="28"/>
      <c r="C84" s="28"/>
      <c r="D84" s="6"/>
    </row>
    <row r="85" spans="2:4">
      <c r="B85" s="28"/>
      <c r="C85" s="28"/>
      <c r="D85" s="6"/>
    </row>
    <row r="86" spans="2:4">
      <c r="B86" s="28"/>
      <c r="C86" s="28"/>
      <c r="D86" s="6"/>
    </row>
    <row r="87" spans="2:4">
      <c r="B87" s="28"/>
      <c r="C87" s="28"/>
      <c r="D87" s="6"/>
    </row>
    <row r="88" spans="2:4">
      <c r="B88" s="28"/>
      <c r="C88" s="28"/>
      <c r="D88" s="6"/>
    </row>
    <row r="89" spans="2:4">
      <c r="B89" s="28"/>
      <c r="C89" s="28"/>
      <c r="D89" s="6"/>
    </row>
    <row r="90" spans="2:4">
      <c r="B90" s="28"/>
      <c r="C90" s="28"/>
      <c r="D90" s="6"/>
    </row>
    <row r="91" spans="2:4">
      <c r="B91" s="28"/>
      <c r="C91" s="28"/>
      <c r="D91" s="6"/>
    </row>
    <row r="92" spans="2:4">
      <c r="B92" s="28"/>
      <c r="C92" s="28"/>
      <c r="D92" s="6"/>
    </row>
    <row r="93" spans="2:4">
      <c r="B93" s="28"/>
      <c r="C93" s="28"/>
      <c r="D93" s="6"/>
    </row>
    <row r="94" spans="2:4">
      <c r="B94" s="28"/>
      <c r="C94" s="28"/>
      <c r="D94" s="6"/>
    </row>
    <row r="95" spans="2:4">
      <c r="B95" s="28"/>
      <c r="C95" s="28"/>
      <c r="D95" s="6"/>
    </row>
    <row r="96" spans="2:4">
      <c r="B96" s="28"/>
      <c r="C96" s="28"/>
      <c r="D96" s="6"/>
    </row>
    <row r="97" spans="2:4">
      <c r="B97" s="28"/>
      <c r="C97" s="28"/>
      <c r="D97" s="6"/>
    </row>
    <row r="98" spans="2:4">
      <c r="B98" s="28"/>
      <c r="C98" s="28"/>
      <c r="D98" s="6"/>
    </row>
    <row r="99" spans="2:4">
      <c r="B99" s="28"/>
      <c r="C99" s="28"/>
      <c r="D99" s="6"/>
    </row>
    <row r="100" spans="2:4">
      <c r="B100" s="28"/>
      <c r="C100" s="28"/>
      <c r="D100" s="6"/>
    </row>
    <row r="101" spans="2:4">
      <c r="B101" s="28"/>
      <c r="C101" s="28"/>
      <c r="D101" s="6"/>
    </row>
    <row r="102" spans="2:4">
      <c r="B102" s="28"/>
      <c r="C102" s="28"/>
      <c r="D102" s="6"/>
    </row>
    <row r="103" spans="2:4">
      <c r="B103" s="28"/>
      <c r="C103" s="28"/>
      <c r="D103" s="6"/>
    </row>
    <row r="104" spans="2:4">
      <c r="B104" s="28"/>
      <c r="C104" s="28"/>
      <c r="D104" s="6"/>
    </row>
    <row r="105" spans="2:4">
      <c r="B105" s="28"/>
      <c r="C105" s="28"/>
      <c r="D105" s="6"/>
    </row>
    <row r="106" spans="2:4">
      <c r="B106" s="28"/>
      <c r="C106" s="28"/>
      <c r="D106" s="6"/>
    </row>
    <row r="107" spans="2:4">
      <c r="B107" s="28"/>
      <c r="C107" s="28"/>
      <c r="D107" s="6"/>
    </row>
    <row r="108" spans="2:4">
      <c r="B108" s="28"/>
      <c r="C108" s="28"/>
      <c r="D108" s="6"/>
    </row>
    <row r="109" spans="2:4">
      <c r="B109" s="28"/>
      <c r="C109" s="28"/>
      <c r="D109" s="6"/>
    </row>
    <row r="110" spans="2:4">
      <c r="B110" s="28"/>
      <c r="C110" s="28"/>
      <c r="D110" s="6"/>
    </row>
    <row r="111" spans="2:4">
      <c r="B111" s="28"/>
      <c r="C111" s="28"/>
      <c r="D111" s="6"/>
    </row>
    <row r="112" spans="2:4">
      <c r="B112" s="28"/>
      <c r="C112" s="28"/>
      <c r="D112" s="6"/>
    </row>
    <row r="113" spans="2:4">
      <c r="B113" s="28"/>
      <c r="C113" s="28"/>
      <c r="D113" s="6"/>
    </row>
    <row r="114" spans="2:4">
      <c r="B114" s="28"/>
      <c r="C114" s="28"/>
      <c r="D114" s="6"/>
    </row>
    <row r="115" spans="2:4">
      <c r="B115" s="28"/>
      <c r="C115" s="28"/>
      <c r="D115" s="6"/>
    </row>
    <row r="116" spans="2:4">
      <c r="B116" s="28"/>
      <c r="C116" s="28"/>
      <c r="D116" s="6"/>
    </row>
    <row r="117" spans="2:4">
      <c r="B117" s="28"/>
      <c r="C117" s="28"/>
      <c r="D117" s="6"/>
    </row>
    <row r="118" spans="2:4">
      <c r="B118" s="28"/>
      <c r="C118" s="28"/>
      <c r="D118" s="6"/>
    </row>
  </sheetData>
  <mergeCells count="4">
    <mergeCell ref="C2:D2"/>
    <mergeCell ref="E2:F2"/>
    <mergeCell ref="A2:A3"/>
    <mergeCell ref="A1:G1"/>
  </mergeCells>
  <phoneticPr fontId="11" type="noConversion"/>
  <pageMargins left="0.75" right="0.75" top="1" bottom="1" header="0.5" footer="0.5"/>
  <pageSetup paperSize="9" orientation="portrait" verticalDpi="12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sheetPr enableFormatConditionsCalculation="0">
    <tabColor indexed="43"/>
  </sheetPr>
  <dimension ref="A1:D15"/>
  <sheetViews>
    <sheetView tabSelected="1" zoomScale="85" workbookViewId="0">
      <selection activeCell="S50" sqref="S50"/>
    </sheetView>
  </sheetViews>
  <sheetFormatPr defaultRowHeight="12.75"/>
  <cols>
    <col min="1" max="1" width="49.42578125" bestFit="1" customWidth="1"/>
    <col min="2" max="2" width="12.7109375" customWidth="1"/>
    <col min="3" max="3" width="2.7109375" customWidth="1"/>
  </cols>
  <sheetData>
    <row r="1" spans="1:4" ht="15.75" thickBot="1">
      <c r="A1" s="65" t="s">
        <v>76</v>
      </c>
      <c r="B1" s="66" t="s">
        <v>160</v>
      </c>
      <c r="C1" s="10"/>
      <c r="D1" s="10"/>
    </row>
    <row r="2" spans="1:4" ht="14.25">
      <c r="A2" s="140" t="s">
        <v>151</v>
      </c>
      <c r="B2" s="132">
        <v>-1.6495770114542951E-3</v>
      </c>
      <c r="C2" s="10"/>
      <c r="D2" s="10"/>
    </row>
    <row r="3" spans="1:4" ht="14.25">
      <c r="A3" s="140" t="s">
        <v>150</v>
      </c>
      <c r="B3" s="132">
        <v>5.8673638535132744E-2</v>
      </c>
      <c r="C3" s="10"/>
      <c r="D3" s="10"/>
    </row>
    <row r="4" spans="1:4" ht="14.25">
      <c r="A4" s="191" t="s">
        <v>149</v>
      </c>
      <c r="B4" s="132">
        <v>0.10592224415281293</v>
      </c>
      <c r="C4" s="10"/>
      <c r="D4" s="10"/>
    </row>
    <row r="5" spans="1:4" ht="14.25">
      <c r="A5" s="140" t="s">
        <v>109</v>
      </c>
      <c r="B5" s="133">
        <v>5.4315435225497123E-2</v>
      </c>
      <c r="C5" s="10"/>
      <c r="D5" s="10"/>
    </row>
    <row r="6" spans="1:4" ht="14.25">
      <c r="A6" s="140" t="s">
        <v>15</v>
      </c>
      <c r="B6" s="133">
        <v>0.11066582820843496</v>
      </c>
      <c r="C6" s="10"/>
      <c r="D6" s="10"/>
    </row>
    <row r="7" spans="1:4" ht="14.25">
      <c r="A7" s="140" t="s">
        <v>14</v>
      </c>
      <c r="B7" s="133">
        <v>-7.5031870333273076E-3</v>
      </c>
      <c r="C7" s="10"/>
      <c r="D7" s="10"/>
    </row>
    <row r="8" spans="1:4" ht="14.25">
      <c r="A8" s="140" t="s">
        <v>141</v>
      </c>
      <c r="B8" s="133">
        <v>1.3835381924646617E-2</v>
      </c>
      <c r="C8" s="10"/>
      <c r="D8" s="10"/>
    </row>
    <row r="9" spans="1:4" ht="14.25">
      <c r="A9" s="140" t="s">
        <v>142</v>
      </c>
      <c r="B9" s="133">
        <v>2.212381198665625E-3</v>
      </c>
      <c r="C9" s="10"/>
      <c r="D9" s="10"/>
    </row>
    <row r="10" spans="1:4" ht="14.25">
      <c r="A10" s="140" t="s">
        <v>143</v>
      </c>
      <c r="B10" s="133">
        <v>1.273972602739726E-2</v>
      </c>
      <c r="C10" s="10"/>
      <c r="D10" s="10"/>
    </row>
    <row r="11" spans="1:4" ht="15" thickBot="1">
      <c r="A11" s="201" t="s">
        <v>144</v>
      </c>
      <c r="B11" s="134">
        <v>-7.5859082518687782E-3</v>
      </c>
      <c r="C11" s="10"/>
      <c r="D11" s="10"/>
    </row>
    <row r="12" spans="1:4">
      <c r="C12" s="10"/>
      <c r="D12" s="10"/>
    </row>
    <row r="13" spans="1:4">
      <c r="A13" s="10"/>
      <c r="B13" s="10"/>
      <c r="C13" s="10"/>
      <c r="D13" s="10"/>
    </row>
    <row r="14" spans="1:4">
      <c r="B14" s="10"/>
      <c r="C14" s="10"/>
      <c r="D14" s="10"/>
    </row>
    <row r="15" spans="1:4">
      <c r="C15" s="10"/>
    </row>
  </sheetData>
  <autoFilter ref="A1:B1"/>
  <phoneticPr fontId="11" type="noConversion"/>
  <pageMargins left="0.75" right="0.75" top="1" bottom="1" header="0.5" footer="0.5"/>
  <pageSetup paperSize="9" orientation="portrait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enableFormatConditionsCalculation="0">
    <tabColor indexed="42"/>
  </sheetPr>
  <dimension ref="A1:I33"/>
  <sheetViews>
    <sheetView zoomScale="85" zoomScaleNormal="40" workbookViewId="0">
      <selection activeCell="H41" sqref="H41"/>
    </sheetView>
  </sheetViews>
  <sheetFormatPr defaultRowHeight="14.25"/>
  <cols>
    <col min="1" max="1" width="4.7109375" style="22" customWidth="1"/>
    <col min="2" max="2" width="61.7109375" style="20" bestFit="1" customWidth="1"/>
    <col min="3" max="3" width="18.7109375" style="23" customWidth="1"/>
    <col min="4" max="4" width="14.7109375" style="24" customWidth="1"/>
    <col min="5" max="5" width="14.7109375" style="23" customWidth="1"/>
    <col min="6" max="6" width="14.7109375" style="24" customWidth="1"/>
    <col min="7" max="7" width="42.85546875" style="20" bestFit="1" customWidth="1"/>
    <col min="8" max="8" width="29.42578125" style="20" bestFit="1" customWidth="1"/>
    <col min="9" max="18" width="4.7109375" style="20" customWidth="1"/>
    <col min="19" max="16384" width="9.140625" style="20"/>
  </cols>
  <sheetData>
    <row r="1" spans="1:9" s="14" customFormat="1" ht="16.5" thickBot="1">
      <c r="A1" s="155" t="s">
        <v>36</v>
      </c>
      <c r="B1" s="155"/>
      <c r="C1" s="155"/>
      <c r="D1" s="155"/>
      <c r="E1" s="155"/>
      <c r="F1" s="155"/>
      <c r="G1" s="155"/>
      <c r="H1" s="155"/>
      <c r="I1" s="13"/>
    </row>
    <row r="2" spans="1:9" ht="45.75" thickBot="1">
      <c r="A2" s="15" t="s">
        <v>37</v>
      </c>
      <c r="B2" s="16" t="s">
        <v>38</v>
      </c>
      <c r="C2" s="17" t="s">
        <v>39</v>
      </c>
      <c r="D2" s="17" t="s">
        <v>117</v>
      </c>
      <c r="E2" s="17" t="s">
        <v>40</v>
      </c>
      <c r="F2" s="17" t="s">
        <v>41</v>
      </c>
      <c r="G2" s="17" t="s">
        <v>42</v>
      </c>
      <c r="H2" s="18" t="s">
        <v>43</v>
      </c>
      <c r="I2" s="19"/>
    </row>
    <row r="3" spans="1:9">
      <c r="A3" s="21">
        <v>1</v>
      </c>
      <c r="B3" s="176" t="s">
        <v>46</v>
      </c>
      <c r="C3" s="85">
        <v>23273213.829999998</v>
      </c>
      <c r="D3" s="86">
        <v>50054</v>
      </c>
      <c r="E3" s="85">
        <v>464.96211751308584</v>
      </c>
      <c r="F3" s="86">
        <v>100</v>
      </c>
      <c r="G3" s="177" t="s">
        <v>64</v>
      </c>
      <c r="H3" s="87" t="s">
        <v>7</v>
      </c>
      <c r="I3" s="19"/>
    </row>
    <row r="4" spans="1:9" ht="28.5">
      <c r="A4" s="21">
        <v>2</v>
      </c>
      <c r="B4" s="84" t="s">
        <v>47</v>
      </c>
      <c r="C4" s="85">
        <v>4600079.085</v>
      </c>
      <c r="D4" s="86">
        <v>3643</v>
      </c>
      <c r="E4" s="85">
        <v>1262.7172893219874</v>
      </c>
      <c r="F4" s="86">
        <v>1000</v>
      </c>
      <c r="G4" s="84" t="s">
        <v>65</v>
      </c>
      <c r="H4" s="87" t="s">
        <v>9</v>
      </c>
      <c r="I4" s="19"/>
    </row>
    <row r="5" spans="1:9" ht="14.25" customHeight="1">
      <c r="A5" s="21">
        <v>3</v>
      </c>
      <c r="B5" s="84" t="s">
        <v>48</v>
      </c>
      <c r="C5" s="85">
        <v>4131911.34</v>
      </c>
      <c r="D5" s="86">
        <v>1534</v>
      </c>
      <c r="E5" s="85">
        <v>2693.5536766623204</v>
      </c>
      <c r="F5" s="86">
        <v>1000</v>
      </c>
      <c r="G5" s="178" t="s">
        <v>66</v>
      </c>
      <c r="H5" s="87" t="s">
        <v>1</v>
      </c>
      <c r="I5" s="19"/>
    </row>
    <row r="6" spans="1:9">
      <c r="A6" s="21">
        <v>4</v>
      </c>
      <c r="B6" s="84" t="s">
        <v>49</v>
      </c>
      <c r="C6" s="85">
        <v>4003720</v>
      </c>
      <c r="D6" s="86">
        <v>4550</v>
      </c>
      <c r="E6" s="85">
        <v>879.93846153846152</v>
      </c>
      <c r="F6" s="86">
        <v>1000</v>
      </c>
      <c r="G6" s="177" t="s">
        <v>64</v>
      </c>
      <c r="H6" s="87" t="s">
        <v>7</v>
      </c>
      <c r="I6" s="19"/>
    </row>
    <row r="7" spans="1:9" ht="14.25" customHeight="1">
      <c r="A7" s="21">
        <v>5</v>
      </c>
      <c r="B7" s="176" t="s">
        <v>50</v>
      </c>
      <c r="C7" s="85">
        <v>3613582.59</v>
      </c>
      <c r="D7" s="86">
        <v>1256</v>
      </c>
      <c r="E7" s="85">
        <v>2877.0562022292993</v>
      </c>
      <c r="F7" s="86">
        <v>1000</v>
      </c>
      <c r="G7" s="179" t="s">
        <v>67</v>
      </c>
      <c r="H7" s="87" t="s">
        <v>5</v>
      </c>
      <c r="I7" s="19"/>
    </row>
    <row r="8" spans="1:9">
      <c r="A8" s="21">
        <v>6</v>
      </c>
      <c r="B8" s="176" t="s">
        <v>51</v>
      </c>
      <c r="C8" s="85">
        <v>3208070.35</v>
      </c>
      <c r="D8" s="86">
        <v>1405</v>
      </c>
      <c r="E8" s="85">
        <v>2283.3240925266905</v>
      </c>
      <c r="F8" s="86">
        <v>1000</v>
      </c>
      <c r="G8" s="178" t="s">
        <v>66</v>
      </c>
      <c r="H8" s="87" t="s">
        <v>1</v>
      </c>
      <c r="I8" s="19"/>
    </row>
    <row r="9" spans="1:9">
      <c r="A9" s="21">
        <v>7</v>
      </c>
      <c r="B9" s="84" t="s">
        <v>52</v>
      </c>
      <c r="C9" s="85">
        <v>2925552.95</v>
      </c>
      <c r="D9" s="86">
        <v>3029027</v>
      </c>
      <c r="E9" s="85">
        <v>0.96583917871976721</v>
      </c>
      <c r="F9" s="86">
        <v>1</v>
      </c>
      <c r="G9" s="84" t="s">
        <v>68</v>
      </c>
      <c r="H9" s="87" t="s">
        <v>3</v>
      </c>
      <c r="I9" s="19"/>
    </row>
    <row r="10" spans="1:9">
      <c r="A10" s="21">
        <v>8</v>
      </c>
      <c r="B10" s="84" t="s">
        <v>53</v>
      </c>
      <c r="C10" s="85">
        <v>2914202.78</v>
      </c>
      <c r="D10" s="86">
        <v>1085</v>
      </c>
      <c r="E10" s="85">
        <v>2685.9011797235021</v>
      </c>
      <c r="F10" s="86">
        <v>1000</v>
      </c>
      <c r="G10" s="84" t="s">
        <v>68</v>
      </c>
      <c r="H10" s="87" t="s">
        <v>3</v>
      </c>
      <c r="I10" s="19"/>
    </row>
    <row r="11" spans="1:9">
      <c r="A11" s="21">
        <v>9</v>
      </c>
      <c r="B11" s="176" t="s">
        <v>54</v>
      </c>
      <c r="C11" s="85">
        <v>2815775.98</v>
      </c>
      <c r="D11" s="86">
        <v>706</v>
      </c>
      <c r="E11" s="85">
        <v>3988.3512464589235</v>
      </c>
      <c r="F11" s="86">
        <v>1000</v>
      </c>
      <c r="G11" s="179" t="s">
        <v>69</v>
      </c>
      <c r="H11" s="87" t="s">
        <v>5</v>
      </c>
      <c r="I11" s="19"/>
    </row>
    <row r="12" spans="1:9">
      <c r="A12" s="21">
        <v>10</v>
      </c>
      <c r="B12" s="176" t="s">
        <v>55</v>
      </c>
      <c r="C12" s="85">
        <v>1578521.76</v>
      </c>
      <c r="D12" s="86">
        <v>1230</v>
      </c>
      <c r="E12" s="85">
        <v>1283.351024390244</v>
      </c>
      <c r="F12" s="86">
        <v>1000</v>
      </c>
      <c r="G12" s="84" t="s">
        <v>70</v>
      </c>
      <c r="H12" s="87" t="s">
        <v>6</v>
      </c>
      <c r="I12" s="19"/>
    </row>
    <row r="13" spans="1:9">
      <c r="A13" s="21">
        <v>11</v>
      </c>
      <c r="B13" s="84" t="s">
        <v>56</v>
      </c>
      <c r="C13" s="85">
        <v>1576558.06</v>
      </c>
      <c r="D13" s="86">
        <v>9922</v>
      </c>
      <c r="E13" s="85">
        <v>158.89518847006653</v>
      </c>
      <c r="F13" s="86">
        <v>100</v>
      </c>
      <c r="G13" s="177" t="s">
        <v>64</v>
      </c>
      <c r="H13" s="87" t="s">
        <v>7</v>
      </c>
      <c r="I13" s="19"/>
    </row>
    <row r="14" spans="1:9">
      <c r="A14" s="21">
        <v>12</v>
      </c>
      <c r="B14" s="176" t="s">
        <v>57</v>
      </c>
      <c r="C14" s="85">
        <v>1187165.53</v>
      </c>
      <c r="D14" s="86">
        <v>595</v>
      </c>
      <c r="E14" s="85">
        <v>1995.2361848739497</v>
      </c>
      <c r="F14" s="86">
        <v>1000</v>
      </c>
      <c r="G14" s="178" t="s">
        <v>66</v>
      </c>
      <c r="H14" s="87" t="s">
        <v>1</v>
      </c>
      <c r="I14" s="19"/>
    </row>
    <row r="15" spans="1:9">
      <c r="A15" s="21">
        <v>13</v>
      </c>
      <c r="B15" s="84" t="s">
        <v>58</v>
      </c>
      <c r="C15" s="85">
        <v>1066415.54</v>
      </c>
      <c r="D15" s="86">
        <v>955</v>
      </c>
      <c r="E15" s="85">
        <v>1116.6654869109948</v>
      </c>
      <c r="F15" s="86">
        <v>1000</v>
      </c>
      <c r="G15" s="84" t="s">
        <v>71</v>
      </c>
      <c r="H15" s="87" t="s">
        <v>0</v>
      </c>
      <c r="I15" s="19"/>
    </row>
    <row r="16" spans="1:9">
      <c r="A16" s="21">
        <v>14</v>
      </c>
      <c r="B16" s="176" t="s">
        <v>59</v>
      </c>
      <c r="C16" s="85">
        <v>828628.53</v>
      </c>
      <c r="D16" s="86">
        <v>1410</v>
      </c>
      <c r="E16" s="85">
        <v>587.67980851063828</v>
      </c>
      <c r="F16" s="86">
        <v>1000</v>
      </c>
      <c r="G16" s="178" t="s">
        <v>66</v>
      </c>
      <c r="H16" s="87" t="s">
        <v>1</v>
      </c>
      <c r="I16" s="19"/>
    </row>
    <row r="17" spans="1:9">
      <c r="A17" s="21">
        <v>15</v>
      </c>
      <c r="B17" s="84" t="s">
        <v>60</v>
      </c>
      <c r="C17" s="85">
        <v>777521.63</v>
      </c>
      <c r="D17" s="86">
        <v>9434</v>
      </c>
      <c r="E17" s="85">
        <v>82.416963112147556</v>
      </c>
      <c r="F17" s="86">
        <v>100</v>
      </c>
      <c r="G17" s="84" t="s">
        <v>72</v>
      </c>
      <c r="H17" s="87" t="s">
        <v>10</v>
      </c>
      <c r="I17" s="19"/>
    </row>
    <row r="18" spans="1:9">
      <c r="A18" s="21">
        <v>16</v>
      </c>
      <c r="B18" s="84" t="s">
        <v>61</v>
      </c>
      <c r="C18" s="85">
        <v>731590.8199</v>
      </c>
      <c r="D18" s="86">
        <v>8850</v>
      </c>
      <c r="E18" s="85">
        <v>82.665629367231645</v>
      </c>
      <c r="F18" s="86">
        <v>100</v>
      </c>
      <c r="G18" s="84" t="s">
        <v>73</v>
      </c>
      <c r="H18" s="87" t="s">
        <v>8</v>
      </c>
      <c r="I18" s="19"/>
    </row>
    <row r="19" spans="1:9">
      <c r="A19" s="21">
        <v>17</v>
      </c>
      <c r="B19" s="84" t="s">
        <v>62</v>
      </c>
      <c r="C19" s="85">
        <v>355475.45</v>
      </c>
      <c r="D19" s="86">
        <v>121</v>
      </c>
      <c r="E19" s="85">
        <v>2937.8136363636363</v>
      </c>
      <c r="F19" s="86">
        <v>1000</v>
      </c>
      <c r="G19" s="179" t="s">
        <v>67</v>
      </c>
      <c r="H19" s="87" t="s">
        <v>5</v>
      </c>
      <c r="I19" s="19"/>
    </row>
    <row r="20" spans="1:9" ht="15" customHeight="1" thickBot="1">
      <c r="A20" s="157" t="s">
        <v>63</v>
      </c>
      <c r="B20" s="157"/>
      <c r="C20" s="99">
        <f>SUM(C3:C19)</f>
        <v>59587986.224900007</v>
      </c>
      <c r="D20" s="100">
        <f>SUM(D3:D19)</f>
        <v>3125777</v>
      </c>
      <c r="E20" s="56" t="s">
        <v>4</v>
      </c>
      <c r="F20" s="56" t="s">
        <v>4</v>
      </c>
      <c r="G20" s="56" t="s">
        <v>4</v>
      </c>
      <c r="H20" s="56" t="s">
        <v>4</v>
      </c>
    </row>
    <row r="21" spans="1:9" ht="15" customHeight="1" thickBot="1">
      <c r="A21" s="158" t="s">
        <v>44</v>
      </c>
      <c r="B21" s="158"/>
      <c r="C21" s="158"/>
      <c r="D21" s="158"/>
      <c r="E21" s="158"/>
      <c r="F21" s="158"/>
      <c r="G21" s="158"/>
      <c r="H21" s="158"/>
    </row>
    <row r="23" spans="1:9">
      <c r="B23" s="20" t="s">
        <v>45</v>
      </c>
      <c r="C23" s="23">
        <f>C20-SUM(C3:C12)</f>
        <v>6523355.5599000081</v>
      </c>
      <c r="D23" s="122">
        <f>C23/$C$20</f>
        <v>0.1094743416110628</v>
      </c>
    </row>
    <row r="24" spans="1:9">
      <c r="B24" s="84" t="str">
        <f t="shared" ref="B24:C33" si="0">B3</f>
        <v>KINTO-Klasychnyi</v>
      </c>
      <c r="C24" s="85">
        <f t="shared" si="0"/>
        <v>23273213.829999998</v>
      </c>
      <c r="D24" s="122">
        <f>C24/$C$20</f>
        <v>0.39056889323564403</v>
      </c>
      <c r="H24" s="19"/>
    </row>
    <row r="25" spans="1:9">
      <c r="B25" s="84" t="str">
        <f t="shared" si="0"/>
        <v>Sofiivskyi</v>
      </c>
      <c r="C25" s="85">
        <f t="shared" si="0"/>
        <v>4600079.085</v>
      </c>
      <c r="D25" s="122">
        <f t="shared" ref="D25:D33" si="1">C25/$C$20</f>
        <v>7.719809606651494E-2</v>
      </c>
      <c r="H25" s="19"/>
    </row>
    <row r="26" spans="1:9">
      <c r="B26" s="84" t="str">
        <f t="shared" si="0"/>
        <v>UNIVER.UA/Myhailo Hrushevskyi: Fond Derzhavnykh Paperiv</v>
      </c>
      <c r="C26" s="85">
        <f t="shared" si="0"/>
        <v>4131911.34</v>
      </c>
      <c r="D26" s="122">
        <f t="shared" si="1"/>
        <v>6.9341348848493217E-2</v>
      </c>
      <c r="H26" s="19"/>
    </row>
    <row r="27" spans="1:9">
      <c r="B27" s="84" t="str">
        <f t="shared" si="0"/>
        <v>KINTO-Ekviti</v>
      </c>
      <c r="C27" s="85">
        <f t="shared" si="0"/>
        <v>4003720</v>
      </c>
      <c r="D27" s="122">
        <f t="shared" si="1"/>
        <v>6.7190053795222346E-2</v>
      </c>
      <c r="H27" s="19"/>
    </row>
    <row r="28" spans="1:9">
      <c r="B28" s="84" t="str">
        <f t="shared" si="0"/>
        <v>Altus – Depozyt</v>
      </c>
      <c r="C28" s="85">
        <f t="shared" si="0"/>
        <v>3613582.59</v>
      </c>
      <c r="D28" s="122">
        <f t="shared" si="1"/>
        <v>6.0642804345853084E-2</v>
      </c>
      <c r="H28" s="19"/>
    </row>
    <row r="29" spans="1:9">
      <c r="B29" s="84" t="str">
        <f t="shared" si="0"/>
        <v>UNIVER.UA/Taras Shevchenko: Fond Zaoshchadzhen</v>
      </c>
      <c r="C29" s="85">
        <f t="shared" si="0"/>
        <v>3208070.35</v>
      </c>
      <c r="D29" s="122">
        <f t="shared" si="1"/>
        <v>5.3837535940414863E-2</v>
      </c>
      <c r="H29" s="19"/>
    </row>
    <row r="30" spans="1:9">
      <c r="B30" s="84" t="str">
        <f t="shared" si="0"/>
        <v>OTP Fond Aktsii</v>
      </c>
      <c r="C30" s="85">
        <f t="shared" si="0"/>
        <v>2925552.95</v>
      </c>
      <c r="D30" s="122">
        <f t="shared" si="1"/>
        <v>4.9096355412284444E-2</v>
      </c>
      <c r="H30" s="19"/>
    </row>
    <row r="31" spans="1:9">
      <c r="B31" s="84" t="str">
        <f t="shared" si="0"/>
        <v>ОТP Klasychnyi</v>
      </c>
      <c r="C31" s="85">
        <f t="shared" si="0"/>
        <v>2914202.78</v>
      </c>
      <c r="D31" s="122">
        <f t="shared" si="1"/>
        <v>4.8905877923128123E-2</v>
      </c>
      <c r="H31" s="19"/>
    </row>
    <row r="32" spans="1:9">
      <c r="B32" s="84" t="str">
        <f t="shared" si="0"/>
        <v>Altus – Zbalansovanyi</v>
      </c>
      <c r="C32" s="85">
        <f t="shared" si="0"/>
        <v>2815775.98</v>
      </c>
      <c r="D32" s="122">
        <f t="shared" si="1"/>
        <v>4.7254088590484584E-2</v>
      </c>
    </row>
    <row r="33" spans="2:4">
      <c r="B33" s="84" t="str">
        <f t="shared" si="0"/>
        <v>VSI</v>
      </c>
      <c r="C33" s="85">
        <f t="shared" si="0"/>
        <v>1578521.76</v>
      </c>
      <c r="D33" s="122">
        <f t="shared" si="1"/>
        <v>2.6490604230897531E-2</v>
      </c>
    </row>
  </sheetData>
  <mergeCells count="3">
    <mergeCell ref="A1:H1"/>
    <mergeCell ref="A20:B20"/>
    <mergeCell ref="A21:H21"/>
  </mergeCells>
  <phoneticPr fontId="11" type="noConversion"/>
  <pageMargins left="0.75" right="0.75" top="1" bottom="1" header="0.5" footer="0.5"/>
  <pageSetup paperSize="9" scale="29" orientation="portrait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enableFormatConditionsCalculation="0">
    <tabColor indexed="42"/>
    <pageSetUpPr fitToPage="1"/>
  </sheetPr>
  <dimension ref="A1:K55"/>
  <sheetViews>
    <sheetView zoomScale="85" workbookViewId="0">
      <selection activeCell="M41" sqref="M41"/>
    </sheetView>
  </sheetViews>
  <sheetFormatPr defaultRowHeight="14.25"/>
  <cols>
    <col min="1" max="1" width="4.28515625" style="31" customWidth="1"/>
    <col min="2" max="2" width="61.7109375" style="31" bestFit="1" customWidth="1"/>
    <col min="3" max="4" width="14.7109375" style="32" customWidth="1"/>
    <col min="5" max="8" width="12.7109375" style="33" customWidth="1"/>
    <col min="9" max="9" width="16.140625" style="31" bestFit="1" customWidth="1"/>
    <col min="10" max="10" width="18.5703125" style="31" customWidth="1"/>
    <col min="11" max="16384" width="9.140625" style="31"/>
  </cols>
  <sheetData>
    <row r="1" spans="1:10" s="14" customFormat="1" ht="16.5" thickBot="1">
      <c r="A1" s="159" t="s">
        <v>74</v>
      </c>
      <c r="B1" s="159"/>
      <c r="C1" s="159"/>
      <c r="D1" s="159"/>
      <c r="E1" s="159"/>
      <c r="F1" s="159"/>
      <c r="G1" s="159"/>
      <c r="H1" s="159"/>
      <c r="I1" s="159"/>
      <c r="J1" s="102"/>
    </row>
    <row r="2" spans="1:10" s="20" customFormat="1" ht="15.75" customHeight="1" thickBot="1">
      <c r="A2" s="160" t="s">
        <v>37</v>
      </c>
      <c r="B2" s="103"/>
      <c r="C2" s="104"/>
      <c r="D2" s="105"/>
      <c r="E2" s="162" t="s">
        <v>75</v>
      </c>
      <c r="F2" s="162"/>
      <c r="G2" s="162"/>
      <c r="H2" s="162"/>
      <c r="I2" s="162"/>
      <c r="J2" s="162"/>
    </row>
    <row r="3" spans="1:10" s="22" customFormat="1" ht="64.5" thickBot="1">
      <c r="A3" s="161"/>
      <c r="B3" s="180" t="s">
        <v>76</v>
      </c>
      <c r="C3" s="181" t="s">
        <v>77</v>
      </c>
      <c r="D3" s="181" t="s">
        <v>78</v>
      </c>
      <c r="E3" s="17" t="s">
        <v>79</v>
      </c>
      <c r="F3" s="17" t="s">
        <v>82</v>
      </c>
      <c r="G3" s="17" t="s">
        <v>80</v>
      </c>
      <c r="H3" s="17" t="s">
        <v>81</v>
      </c>
      <c r="I3" s="18" t="s">
        <v>83</v>
      </c>
      <c r="J3" s="182" t="s">
        <v>84</v>
      </c>
    </row>
    <row r="4" spans="1:10" s="20" customFormat="1" collapsed="1">
      <c r="A4" s="21">
        <v>1</v>
      </c>
      <c r="B4" s="176" t="s">
        <v>46</v>
      </c>
      <c r="C4" s="141">
        <v>38118</v>
      </c>
      <c r="D4" s="141">
        <v>38182</v>
      </c>
      <c r="E4" s="142">
        <v>1.283868530569432E-2</v>
      </c>
      <c r="F4" s="142">
        <v>7.201924180321706E-2</v>
      </c>
      <c r="G4" s="142">
        <v>7.8086951615346845E-2</v>
      </c>
      <c r="H4" s="142">
        <v>0.12438987667413359</v>
      </c>
      <c r="I4" s="142">
        <v>3.6496211751314194</v>
      </c>
      <c r="J4" s="143">
        <v>0.12841194449204707</v>
      </c>
    </row>
    <row r="5" spans="1:10" s="20" customFormat="1" collapsed="1">
      <c r="A5" s="21">
        <v>2</v>
      </c>
      <c r="B5" s="140" t="s">
        <v>54</v>
      </c>
      <c r="C5" s="141">
        <v>38828</v>
      </c>
      <c r="D5" s="141">
        <v>39028</v>
      </c>
      <c r="E5" s="142">
        <v>6.9232518145336819E-3</v>
      </c>
      <c r="F5" s="142">
        <v>2.2058448700550848E-2</v>
      </c>
      <c r="G5" s="142">
        <v>5.6533578834656373E-2</v>
      </c>
      <c r="H5" s="142">
        <v>0.11975332215352741</v>
      </c>
      <c r="I5" s="142">
        <v>2.9883512464589264</v>
      </c>
      <c r="J5" s="143">
        <v>0.14222952473851258</v>
      </c>
    </row>
    <row r="6" spans="1:10" s="20" customFormat="1" collapsed="1">
      <c r="A6" s="21">
        <v>3</v>
      </c>
      <c r="B6" s="140" t="s">
        <v>57</v>
      </c>
      <c r="C6" s="141">
        <v>38919</v>
      </c>
      <c r="D6" s="141">
        <v>39092</v>
      </c>
      <c r="E6" s="142">
        <v>2.0328994277341028E-3</v>
      </c>
      <c r="F6" s="142">
        <v>5.7038984496850187E-2</v>
      </c>
      <c r="G6" s="142">
        <v>6.4519915952814033E-2</v>
      </c>
      <c r="H6" s="142">
        <v>0.28383651873653037</v>
      </c>
      <c r="I6" s="142">
        <v>0.99523618487390797</v>
      </c>
      <c r="J6" s="143">
        <v>6.9873474272523772E-2</v>
      </c>
    </row>
    <row r="7" spans="1:10" s="20" customFormat="1" collapsed="1">
      <c r="A7" s="21">
        <v>4</v>
      </c>
      <c r="B7" s="140" t="s">
        <v>59</v>
      </c>
      <c r="C7" s="141">
        <v>38919</v>
      </c>
      <c r="D7" s="141">
        <v>39092</v>
      </c>
      <c r="E7" s="142">
        <v>-2.4598401884134979E-3</v>
      </c>
      <c r="F7" s="142">
        <v>9.8037760385400352E-2</v>
      </c>
      <c r="G7" s="142">
        <v>7.0749674255675687E-2</v>
      </c>
      <c r="H7" s="142">
        <v>0.41700740372496847</v>
      </c>
      <c r="I7" s="142">
        <v>-0.41232019148936605</v>
      </c>
      <c r="J7" s="143">
        <v>-5.064777559145095E-2</v>
      </c>
    </row>
    <row r="8" spans="1:10" s="20" customFormat="1" collapsed="1">
      <c r="A8" s="21">
        <v>5</v>
      </c>
      <c r="B8" s="140" t="s">
        <v>61</v>
      </c>
      <c r="C8" s="141">
        <v>38968</v>
      </c>
      <c r="D8" s="141">
        <v>39140</v>
      </c>
      <c r="E8" s="142">
        <v>4.9511590101696257E-3</v>
      </c>
      <c r="F8" s="142">
        <v>-4.2958195117570597E-4</v>
      </c>
      <c r="G8" s="142">
        <v>3.1900732415164335E-3</v>
      </c>
      <c r="H8" s="142">
        <v>-3.025458055751773E-2</v>
      </c>
      <c r="I8" s="142">
        <v>-0.1733437063276686</v>
      </c>
      <c r="J8" s="143">
        <v>-1.8679159583948279E-2</v>
      </c>
    </row>
    <row r="9" spans="1:10" s="20" customFormat="1" collapsed="1">
      <c r="A9" s="21">
        <v>6</v>
      </c>
      <c r="B9" s="140" t="s">
        <v>85</v>
      </c>
      <c r="C9" s="141">
        <v>39413</v>
      </c>
      <c r="D9" s="141">
        <v>39589</v>
      </c>
      <c r="E9" s="142">
        <v>1.3724009162466411E-2</v>
      </c>
      <c r="F9" s="142">
        <v>4.0780340945319349E-2</v>
      </c>
      <c r="G9" s="142">
        <v>8.4263780515843267E-2</v>
      </c>
      <c r="H9" s="142">
        <v>0.17764213394494965</v>
      </c>
      <c r="I9" s="142">
        <v>1.685901179723448</v>
      </c>
      <c r="J9" s="143">
        <v>0.11788878016814097</v>
      </c>
    </row>
    <row r="10" spans="1:10" s="20" customFormat="1" collapsed="1">
      <c r="A10" s="21">
        <v>7</v>
      </c>
      <c r="B10" s="140" t="s">
        <v>58</v>
      </c>
      <c r="C10" s="141">
        <v>39429</v>
      </c>
      <c r="D10" s="141">
        <v>39618</v>
      </c>
      <c r="E10" s="142">
        <v>0.14109379586909898</v>
      </c>
      <c r="F10" s="142">
        <v>0.18988803165039658</v>
      </c>
      <c r="G10" s="142">
        <v>0.21570235461840137</v>
      </c>
      <c r="H10" s="142">
        <v>0.13273882548295379</v>
      </c>
      <c r="I10" s="142">
        <v>0.11666548691101752</v>
      </c>
      <c r="J10" s="143">
        <v>1.2638177194998157E-2</v>
      </c>
    </row>
    <row r="11" spans="1:10" s="20" customFormat="1" collapsed="1">
      <c r="A11" s="21">
        <v>8</v>
      </c>
      <c r="B11" s="140" t="s">
        <v>62</v>
      </c>
      <c r="C11" s="141">
        <v>39527</v>
      </c>
      <c r="D11" s="141">
        <v>39715</v>
      </c>
      <c r="E11" s="142">
        <v>9.3614159816839404E-3</v>
      </c>
      <c r="F11" s="142">
        <v>1.1737030386225422E-2</v>
      </c>
      <c r="G11" s="142">
        <v>3.5055573318863109E-2</v>
      </c>
      <c r="H11" s="142">
        <v>0.11395550445458702</v>
      </c>
      <c r="I11" s="142">
        <v>1.937813636363606</v>
      </c>
      <c r="J11" s="143">
        <v>0.13482498828662659</v>
      </c>
    </row>
    <row r="12" spans="1:10" s="20" customFormat="1" collapsed="1">
      <c r="A12" s="21">
        <v>9</v>
      </c>
      <c r="B12" s="140" t="s">
        <v>60</v>
      </c>
      <c r="C12" s="141">
        <v>39560</v>
      </c>
      <c r="D12" s="141">
        <v>39770</v>
      </c>
      <c r="E12" s="142">
        <v>0.13337124251407917</v>
      </c>
      <c r="F12" s="142">
        <v>0.31554615283375442</v>
      </c>
      <c r="G12" s="142">
        <v>0.36151585623002003</v>
      </c>
      <c r="H12" s="142">
        <v>0.56697008213589251</v>
      </c>
      <c r="I12" s="142">
        <v>-0.17583036887860015</v>
      </c>
      <c r="J12" s="143">
        <v>-2.2839332123210321E-2</v>
      </c>
    </row>
    <row r="13" spans="1:10" s="20" customFormat="1" collapsed="1">
      <c r="A13" s="21">
        <v>10</v>
      </c>
      <c r="B13" s="140" t="s">
        <v>49</v>
      </c>
      <c r="C13" s="141">
        <v>39884</v>
      </c>
      <c r="D13" s="141">
        <v>40001</v>
      </c>
      <c r="E13" s="142">
        <v>-2.8725395842890133E-3</v>
      </c>
      <c r="F13" s="142">
        <v>0.14229244870266511</v>
      </c>
      <c r="G13" s="142">
        <v>0.14128298425092156</v>
      </c>
      <c r="H13" s="142">
        <v>0.23555323203286394</v>
      </c>
      <c r="I13" s="142">
        <v>-0.12006153846159029</v>
      </c>
      <c r="J13" s="143">
        <v>-1.6395517549571914E-2</v>
      </c>
    </row>
    <row r="14" spans="1:10" s="20" customFormat="1" collapsed="1">
      <c r="A14" s="21">
        <v>11</v>
      </c>
      <c r="B14" s="140" t="s">
        <v>86</v>
      </c>
      <c r="C14" s="141">
        <v>40253</v>
      </c>
      <c r="D14" s="141">
        <v>40366</v>
      </c>
      <c r="E14" s="142">
        <v>5.8965932180732983E-2</v>
      </c>
      <c r="F14" s="142">
        <v>0.17176488255873212</v>
      </c>
      <c r="G14" s="142">
        <v>0.19276041986499215</v>
      </c>
      <c r="H14" s="142">
        <v>0.58286926956056884</v>
      </c>
      <c r="I14" s="142">
        <v>-3.4160821280238118E-2</v>
      </c>
      <c r="J14" s="143">
        <v>-5.1459851500519349E-3</v>
      </c>
    </row>
    <row r="15" spans="1:10" s="20" customFormat="1" collapsed="1">
      <c r="A15" s="21">
        <v>12</v>
      </c>
      <c r="B15" s="140" t="s">
        <v>47</v>
      </c>
      <c r="C15" s="141">
        <v>40114</v>
      </c>
      <c r="D15" s="141">
        <v>40401</v>
      </c>
      <c r="E15" s="142">
        <v>0.14127058973968398</v>
      </c>
      <c r="F15" s="142" t="s">
        <v>90</v>
      </c>
      <c r="G15" s="142">
        <v>0.24031765532140992</v>
      </c>
      <c r="H15" s="142">
        <v>0.73572091290808816</v>
      </c>
      <c r="I15" s="142">
        <v>0.26271728932198668</v>
      </c>
      <c r="J15" s="143">
        <v>3.5748777045158109E-2</v>
      </c>
    </row>
    <row r="16" spans="1:10" s="20" customFormat="1" collapsed="1">
      <c r="A16" s="21">
        <v>13</v>
      </c>
      <c r="B16" s="140" t="s">
        <v>50</v>
      </c>
      <c r="C16" s="141">
        <v>40226</v>
      </c>
      <c r="D16" s="141">
        <v>40430</v>
      </c>
      <c r="E16" s="142">
        <v>7.4288721820190418E-3</v>
      </c>
      <c r="F16" s="142">
        <v>2.406462651072494E-2</v>
      </c>
      <c r="G16" s="142">
        <v>5.8722355988551467E-2</v>
      </c>
      <c r="H16" s="142">
        <v>0.12566787544028202</v>
      </c>
      <c r="I16" s="142">
        <v>1.8770562022293262</v>
      </c>
      <c r="J16" s="143">
        <v>0.17474636846864278</v>
      </c>
    </row>
    <row r="17" spans="1:11" s="20" customFormat="1" collapsed="1">
      <c r="A17" s="21">
        <v>14</v>
      </c>
      <c r="B17" s="73" t="s">
        <v>51</v>
      </c>
      <c r="C17" s="141">
        <v>40427</v>
      </c>
      <c r="D17" s="141">
        <v>40543</v>
      </c>
      <c r="E17" s="142">
        <v>5.9629424000260389E-3</v>
      </c>
      <c r="F17" s="142">
        <v>2.8058191568749002E-2</v>
      </c>
      <c r="G17" s="142">
        <v>6.7638853795675358E-2</v>
      </c>
      <c r="H17" s="142">
        <v>0.10647676494889069</v>
      </c>
      <c r="I17" s="142">
        <v>1.2833240925266876</v>
      </c>
      <c r="J17" s="143">
        <v>0.1411742251928938</v>
      </c>
    </row>
    <row r="18" spans="1:11" s="20" customFormat="1" collapsed="1">
      <c r="A18" s="21">
        <v>15</v>
      </c>
      <c r="B18" s="183" t="s">
        <v>55</v>
      </c>
      <c r="C18" s="141">
        <v>40444</v>
      </c>
      <c r="D18" s="141">
        <v>40638</v>
      </c>
      <c r="E18" s="142">
        <v>5.7354403353568895E-3</v>
      </c>
      <c r="F18" s="142">
        <v>3.2849965419512239E-2</v>
      </c>
      <c r="G18" s="142">
        <v>3.9228499963144703E-2</v>
      </c>
      <c r="H18" s="142">
        <v>6.863105039987305E-2</v>
      </c>
      <c r="I18" s="142">
        <v>0.28335102439024884</v>
      </c>
      <c r="J18" s="143">
        <v>4.2515083608467341E-2</v>
      </c>
    </row>
    <row r="19" spans="1:11" s="20" customFormat="1" collapsed="1">
      <c r="A19" s="21">
        <v>16</v>
      </c>
      <c r="B19" s="73" t="s">
        <v>87</v>
      </c>
      <c r="C19" s="141">
        <v>40427</v>
      </c>
      <c r="D19" s="141">
        <v>40708</v>
      </c>
      <c r="E19" s="142">
        <v>6.9275619775688302E-3</v>
      </c>
      <c r="F19" s="142">
        <v>1.511622667143997E-2</v>
      </c>
      <c r="G19" s="142">
        <v>5.0951540649958549E-2</v>
      </c>
      <c r="H19" s="142">
        <v>9.2638369877718452E-2</v>
      </c>
      <c r="I19" s="142">
        <v>1.6935536766622858</v>
      </c>
      <c r="J19" s="143">
        <v>0.18629875581493627</v>
      </c>
    </row>
    <row r="20" spans="1:11" s="20" customFormat="1" collapsed="1">
      <c r="A20" s="21">
        <v>17</v>
      </c>
      <c r="B20" s="73" t="s">
        <v>88</v>
      </c>
      <c r="C20" s="141">
        <v>41026</v>
      </c>
      <c r="D20" s="141">
        <v>41242</v>
      </c>
      <c r="E20" s="142">
        <v>1.4902598945912393E-2</v>
      </c>
      <c r="F20" s="142">
        <v>0.10028097937125668</v>
      </c>
      <c r="G20" s="142">
        <v>8.32327345002708E-2</v>
      </c>
      <c r="H20" s="142">
        <v>0.13554544854197337</v>
      </c>
      <c r="I20" s="142">
        <v>0.58895188470065785</v>
      </c>
      <c r="J20" s="143">
        <v>0.11268204948470495</v>
      </c>
    </row>
    <row r="21" spans="1:11" s="20" customFormat="1" ht="15.75" thickBot="1">
      <c r="A21" s="139"/>
      <c r="B21" s="144" t="s">
        <v>89</v>
      </c>
      <c r="C21" s="145" t="s">
        <v>4</v>
      </c>
      <c r="D21" s="145" t="s">
        <v>4</v>
      </c>
      <c r="E21" s="146">
        <f>AVERAGE(E4:E20)</f>
        <v>3.2950471592591637E-2</v>
      </c>
      <c r="F21" s="146">
        <f>AVERAGE(F4:F20)</f>
        <v>8.2568983128351162E-2</v>
      </c>
      <c r="G21" s="146">
        <f>AVERAGE(G4:G20)</f>
        <v>0.10845604723047421</v>
      </c>
      <c r="H21" s="146">
        <f>AVERAGE(H4:H20)</f>
        <v>0.23465541238001669</v>
      </c>
      <c r="I21" s="146">
        <f>AVERAGE(I4:I20)</f>
        <v>0.96746037957976816</v>
      </c>
      <c r="J21" s="145" t="s">
        <v>4</v>
      </c>
      <c r="K21" s="147"/>
    </row>
    <row r="22" spans="1:11" s="20" customFormat="1">
      <c r="A22" s="163" t="s">
        <v>91</v>
      </c>
      <c r="B22" s="163"/>
      <c r="C22" s="163"/>
      <c r="D22" s="163"/>
      <c r="E22" s="163"/>
      <c r="F22" s="163"/>
      <c r="G22" s="163"/>
      <c r="H22" s="163"/>
      <c r="I22" s="163"/>
      <c r="J22" s="163"/>
    </row>
    <row r="23" spans="1:11" s="20" customFormat="1" collapsed="1"/>
    <row r="24" spans="1:11" s="20" customFormat="1" collapsed="1"/>
    <row r="25" spans="1:11" s="20" customFormat="1" collapsed="1"/>
    <row r="26" spans="1:11" s="20" customFormat="1" collapsed="1"/>
    <row r="27" spans="1:11" s="20" customFormat="1" collapsed="1"/>
    <row r="28" spans="1:11" s="20" customFormat="1" collapsed="1"/>
    <row r="29" spans="1:11" s="20" customFormat="1" collapsed="1"/>
    <row r="30" spans="1:11" s="20" customFormat="1" collapsed="1"/>
    <row r="31" spans="1:11" s="20" customFormat="1" collapsed="1"/>
    <row r="32" spans="1:11" s="20" customFormat="1" collapsed="1"/>
    <row r="33" spans="3:8" s="20" customFormat="1" collapsed="1"/>
    <row r="34" spans="3:8" s="20" customFormat="1"/>
    <row r="35" spans="3:8" s="20" customFormat="1"/>
    <row r="36" spans="3:8" s="28" customFormat="1">
      <c r="C36" s="29"/>
      <c r="D36" s="29"/>
      <c r="E36" s="30"/>
      <c r="F36" s="30"/>
      <c r="G36" s="30"/>
      <c r="H36" s="30"/>
    </row>
    <row r="37" spans="3:8" s="28" customFormat="1">
      <c r="C37" s="29"/>
      <c r="D37" s="29"/>
      <c r="E37" s="30"/>
      <c r="F37" s="30"/>
      <c r="G37" s="30"/>
      <c r="H37" s="30"/>
    </row>
    <row r="38" spans="3:8" s="28" customFormat="1">
      <c r="C38" s="29"/>
      <c r="D38" s="29"/>
      <c r="E38" s="30"/>
      <c r="F38" s="30"/>
      <c r="G38" s="30"/>
      <c r="H38" s="30"/>
    </row>
    <row r="39" spans="3:8" s="28" customFormat="1">
      <c r="C39" s="29"/>
      <c r="D39" s="29"/>
      <c r="E39" s="30"/>
      <c r="F39" s="30"/>
      <c r="G39" s="30"/>
      <c r="H39" s="30"/>
    </row>
    <row r="40" spans="3:8" s="28" customFormat="1">
      <c r="C40" s="29"/>
      <c r="D40" s="29"/>
      <c r="E40" s="30"/>
      <c r="F40" s="30"/>
      <c r="G40" s="30"/>
      <c r="H40" s="30"/>
    </row>
    <row r="41" spans="3:8" s="28" customFormat="1">
      <c r="C41" s="29"/>
      <c r="D41" s="29"/>
      <c r="E41" s="30"/>
      <c r="F41" s="30"/>
      <c r="G41" s="30"/>
      <c r="H41" s="30"/>
    </row>
    <row r="42" spans="3:8" s="28" customFormat="1">
      <c r="C42" s="29"/>
      <c r="D42" s="29"/>
      <c r="E42" s="30"/>
      <c r="F42" s="30"/>
      <c r="G42" s="30"/>
      <c r="H42" s="30"/>
    </row>
    <row r="43" spans="3:8" s="28" customFormat="1">
      <c r="C43" s="29"/>
      <c r="D43" s="29"/>
      <c r="E43" s="30"/>
      <c r="F43" s="30"/>
      <c r="G43" s="30"/>
      <c r="H43" s="30"/>
    </row>
    <row r="44" spans="3:8" s="28" customFormat="1">
      <c r="C44" s="29"/>
      <c r="D44" s="29"/>
      <c r="E44" s="30"/>
      <c r="F44" s="30"/>
      <c r="G44" s="30"/>
      <c r="H44" s="30"/>
    </row>
    <row r="45" spans="3:8" s="28" customFormat="1">
      <c r="C45" s="29"/>
      <c r="D45" s="29"/>
      <c r="E45" s="30"/>
      <c r="F45" s="30"/>
      <c r="G45" s="30"/>
      <c r="H45" s="30"/>
    </row>
    <row r="46" spans="3:8" s="28" customFormat="1">
      <c r="C46" s="29"/>
      <c r="D46" s="29"/>
      <c r="E46" s="30"/>
      <c r="F46" s="30"/>
      <c r="G46" s="30"/>
      <c r="H46" s="30"/>
    </row>
    <row r="47" spans="3:8" s="28" customFormat="1">
      <c r="C47" s="29"/>
      <c r="D47" s="29"/>
      <c r="E47" s="30"/>
      <c r="F47" s="30"/>
      <c r="G47" s="30"/>
      <c r="H47" s="30"/>
    </row>
    <row r="48" spans="3:8" s="28" customFormat="1">
      <c r="C48" s="29"/>
      <c r="D48" s="29"/>
      <c r="E48" s="30"/>
      <c r="F48" s="30"/>
      <c r="G48" s="30"/>
      <c r="H48" s="30"/>
    </row>
    <row r="49" spans="3:8" s="28" customFormat="1">
      <c r="C49" s="29"/>
      <c r="D49" s="29"/>
      <c r="E49" s="30"/>
      <c r="F49" s="30"/>
      <c r="G49" s="30"/>
      <c r="H49" s="30"/>
    </row>
    <row r="50" spans="3:8" s="28" customFormat="1">
      <c r="C50" s="29"/>
      <c r="D50" s="29"/>
      <c r="E50" s="30"/>
      <c r="F50" s="30"/>
      <c r="G50" s="30"/>
      <c r="H50" s="30"/>
    </row>
    <row r="51" spans="3:8" s="28" customFormat="1">
      <c r="C51" s="29"/>
      <c r="D51" s="29"/>
      <c r="E51" s="30"/>
      <c r="F51" s="30"/>
      <c r="G51" s="30"/>
      <c r="H51" s="30"/>
    </row>
    <row r="52" spans="3:8" s="28" customFormat="1">
      <c r="C52" s="29"/>
      <c r="D52" s="29"/>
      <c r="E52" s="30"/>
      <c r="F52" s="30"/>
      <c r="G52" s="30"/>
      <c r="H52" s="30"/>
    </row>
    <row r="53" spans="3:8" s="28" customFormat="1">
      <c r="C53" s="29"/>
      <c r="D53" s="29"/>
      <c r="E53" s="30"/>
      <c r="F53" s="30"/>
      <c r="G53" s="30"/>
      <c r="H53" s="30"/>
    </row>
    <row r="54" spans="3:8" s="28" customFormat="1">
      <c r="C54" s="29"/>
      <c r="D54" s="29"/>
      <c r="E54" s="30"/>
      <c r="F54" s="30"/>
      <c r="G54" s="30"/>
      <c r="H54" s="30"/>
    </row>
    <row r="55" spans="3:8" s="28" customFormat="1">
      <c r="C55" s="29"/>
      <c r="D55" s="29"/>
      <c r="E55" s="30"/>
      <c r="F55" s="30"/>
      <c r="G55" s="30"/>
      <c r="H55" s="30"/>
    </row>
  </sheetData>
  <mergeCells count="4">
    <mergeCell ref="A1:I1"/>
    <mergeCell ref="A2:A3"/>
    <mergeCell ref="E2:J2"/>
    <mergeCell ref="A22:J22"/>
  </mergeCells>
  <phoneticPr fontId="11" type="noConversion"/>
  <pageMargins left="0.75" right="0.75" top="1" bottom="1" header="0.5" footer="0.5"/>
  <pageSetup paperSize="9" scale="64" orientation="landscape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enableFormatConditionsCalculation="0">
    <tabColor indexed="42"/>
  </sheetPr>
  <dimension ref="A1:H67"/>
  <sheetViews>
    <sheetView topLeftCell="A22" zoomScale="75" workbookViewId="0">
      <selection activeCell="L72" sqref="L72"/>
    </sheetView>
  </sheetViews>
  <sheetFormatPr defaultRowHeight="14.25"/>
  <cols>
    <col min="1" max="1" width="3.85546875" style="28" customWidth="1"/>
    <col min="2" max="2" width="61.85546875" style="28" bestFit="1" customWidth="1"/>
    <col min="3" max="3" width="24.7109375" style="28" customWidth="1"/>
    <col min="4" max="4" width="24.7109375" style="40" customWidth="1"/>
    <col min="5" max="7" width="24.7109375" style="28" customWidth="1"/>
    <col min="8" max="16384" width="9.140625" style="28"/>
  </cols>
  <sheetData>
    <row r="1" spans="1:8" ht="16.5" thickBot="1">
      <c r="A1" s="164" t="s">
        <v>92</v>
      </c>
      <c r="B1" s="164"/>
      <c r="C1" s="164"/>
      <c r="D1" s="164"/>
      <c r="E1" s="164"/>
      <c r="F1" s="164"/>
      <c r="G1" s="164"/>
    </row>
    <row r="2" spans="1:8" ht="15.75" customHeight="1" thickBot="1">
      <c r="A2" s="184" t="s">
        <v>93</v>
      </c>
      <c r="B2" s="91"/>
      <c r="C2" s="165" t="s">
        <v>94</v>
      </c>
      <c r="D2" s="166"/>
      <c r="E2" s="165" t="s">
        <v>95</v>
      </c>
      <c r="F2" s="166"/>
      <c r="G2" s="92"/>
    </row>
    <row r="3" spans="1:8" ht="45.75" thickBot="1">
      <c r="A3" s="185"/>
      <c r="B3" s="186" t="s">
        <v>76</v>
      </c>
      <c r="C3" s="41" t="s">
        <v>96</v>
      </c>
      <c r="D3" s="34" t="s">
        <v>97</v>
      </c>
      <c r="E3" s="34" t="s">
        <v>118</v>
      </c>
      <c r="F3" s="34" t="s">
        <v>97</v>
      </c>
      <c r="G3" s="187" t="s">
        <v>98</v>
      </c>
    </row>
    <row r="4" spans="1:8" ht="15" customHeight="1">
      <c r="A4" s="21">
        <v>1</v>
      </c>
      <c r="B4" s="36" t="s">
        <v>86</v>
      </c>
      <c r="C4" s="37">
        <v>231.16440000000037</v>
      </c>
      <c r="D4" s="97">
        <v>8.5794752950535069E-2</v>
      </c>
      <c r="E4" s="38">
        <v>74844</v>
      </c>
      <c r="F4" s="97">
        <v>2.533492339506388E-2</v>
      </c>
      <c r="G4" s="39">
        <v>70.376455318631614</v>
      </c>
      <c r="H4" s="53"/>
    </row>
    <row r="5" spans="1:8" ht="14.25" customHeight="1">
      <c r="A5" s="21">
        <v>2</v>
      </c>
      <c r="B5" s="176" t="s">
        <v>57</v>
      </c>
      <c r="C5" s="37">
        <v>16.346810000000055</v>
      </c>
      <c r="D5" s="97">
        <v>1.3961862516171637E-2</v>
      </c>
      <c r="E5" s="38">
        <v>7</v>
      </c>
      <c r="F5" s="97">
        <v>1.1904761904761904E-2</v>
      </c>
      <c r="G5" s="39">
        <v>14.019162620930901</v>
      </c>
      <c r="H5" s="53"/>
    </row>
    <row r="6" spans="1:8">
      <c r="A6" s="21">
        <v>3</v>
      </c>
      <c r="B6" s="36" t="s">
        <v>55</v>
      </c>
      <c r="C6" s="37">
        <v>10.277919999999925</v>
      </c>
      <c r="D6" s="97">
        <v>6.5537767392090792E-3</v>
      </c>
      <c r="E6" s="38">
        <v>1</v>
      </c>
      <c r="F6" s="97">
        <v>8.1366965012205042E-4</v>
      </c>
      <c r="G6" s="39">
        <v>0.33695893615091421</v>
      </c>
    </row>
    <row r="7" spans="1:8">
      <c r="A7" s="21">
        <v>4</v>
      </c>
      <c r="B7" s="36" t="s">
        <v>58</v>
      </c>
      <c r="C7" s="37">
        <v>131.85999000000001</v>
      </c>
      <c r="D7" s="97">
        <v>0.14109379586906312</v>
      </c>
      <c r="E7" s="38">
        <v>0</v>
      </c>
      <c r="F7" s="97">
        <v>0</v>
      </c>
      <c r="G7" s="39">
        <v>0</v>
      </c>
    </row>
    <row r="8" spans="1:8">
      <c r="A8" s="21">
        <v>5</v>
      </c>
      <c r="B8" s="36" t="s">
        <v>60</v>
      </c>
      <c r="C8" s="37">
        <v>91.496079999999964</v>
      </c>
      <c r="D8" s="97">
        <v>0.13337124251421825</v>
      </c>
      <c r="E8" s="38">
        <v>0</v>
      </c>
      <c r="F8" s="97">
        <v>0</v>
      </c>
      <c r="G8" s="39">
        <v>0</v>
      </c>
    </row>
    <row r="9" spans="1:8">
      <c r="A9" s="21">
        <v>6</v>
      </c>
      <c r="B9" s="36" t="s">
        <v>99</v>
      </c>
      <c r="C9" s="37">
        <v>23.149820000000062</v>
      </c>
      <c r="D9" s="97">
        <v>1.4902598945915248E-2</v>
      </c>
      <c r="E9" s="38">
        <v>0</v>
      </c>
      <c r="F9" s="97">
        <v>0</v>
      </c>
      <c r="G9" s="39">
        <v>0</v>
      </c>
    </row>
    <row r="10" spans="1:8">
      <c r="A10" s="21">
        <v>7</v>
      </c>
      <c r="B10" s="36" t="s">
        <v>100</v>
      </c>
      <c r="C10" s="37">
        <v>19.360290000000038</v>
      </c>
      <c r="D10" s="97">
        <v>6.9232518145397898E-3</v>
      </c>
      <c r="E10" s="38">
        <v>0</v>
      </c>
      <c r="F10" s="97">
        <v>0</v>
      </c>
      <c r="G10" s="39">
        <v>0</v>
      </c>
      <c r="H10" s="53"/>
    </row>
    <row r="11" spans="1:8">
      <c r="A11" s="21">
        <v>8</v>
      </c>
      <c r="B11" s="36" t="s">
        <v>59</v>
      </c>
      <c r="C11" s="37">
        <v>-2.0433199999999485</v>
      </c>
      <c r="D11" s="97">
        <v>-2.4598401883968364E-3</v>
      </c>
      <c r="E11" s="38">
        <v>0</v>
      </c>
      <c r="F11" s="97">
        <v>0</v>
      </c>
      <c r="G11" s="39">
        <v>0</v>
      </c>
    </row>
    <row r="12" spans="1:8">
      <c r="A12" s="21">
        <v>9</v>
      </c>
      <c r="B12" s="36" t="s">
        <v>62</v>
      </c>
      <c r="C12" s="37">
        <v>3.2968900000000136</v>
      </c>
      <c r="D12" s="97">
        <v>9.3614159817111339E-3</v>
      </c>
      <c r="E12" s="38">
        <v>0</v>
      </c>
      <c r="F12" s="97">
        <v>0</v>
      </c>
      <c r="G12" s="39">
        <v>-0.16717358855572684</v>
      </c>
    </row>
    <row r="13" spans="1:8">
      <c r="A13" s="21">
        <v>10</v>
      </c>
      <c r="B13" s="36" t="s">
        <v>61</v>
      </c>
      <c r="C13" s="37">
        <v>-2.5649999999999999</v>
      </c>
      <c r="D13" s="97">
        <v>-3.4938087126372992E-3</v>
      </c>
      <c r="E13" s="38">
        <v>-75</v>
      </c>
      <c r="F13" s="97">
        <v>-8.4033613445378148E-3</v>
      </c>
      <c r="G13" s="39">
        <v>-6.1693766378151036</v>
      </c>
    </row>
    <row r="14" spans="1:8">
      <c r="A14" s="21">
        <v>11</v>
      </c>
      <c r="B14" s="188" t="s">
        <v>49</v>
      </c>
      <c r="C14" s="37">
        <v>-20.358709999999963</v>
      </c>
      <c r="D14" s="97">
        <v>-5.0592226114781844E-3</v>
      </c>
      <c r="E14" s="38">
        <v>-10</v>
      </c>
      <c r="F14" s="97">
        <v>-2.1929824561403508E-3</v>
      </c>
      <c r="G14" s="39">
        <v>-8.801505307017349</v>
      </c>
    </row>
    <row r="15" spans="1:8">
      <c r="A15" s="21">
        <v>12</v>
      </c>
      <c r="B15" s="36" t="s">
        <v>53</v>
      </c>
      <c r="C15" s="37">
        <v>18.256779999999797</v>
      </c>
      <c r="D15" s="97">
        <v>6.3042542920343798E-3</v>
      </c>
      <c r="E15" s="38">
        <v>-8</v>
      </c>
      <c r="F15" s="97">
        <v>-7.319304666056725E-3</v>
      </c>
      <c r="G15" s="39">
        <v>-20.954559915026692</v>
      </c>
    </row>
    <row r="16" spans="1:8">
      <c r="A16" s="21">
        <v>13</v>
      </c>
      <c r="B16" s="73" t="s">
        <v>46</v>
      </c>
      <c r="C16" s="37">
        <v>267.9248999999985</v>
      </c>
      <c r="D16" s="97">
        <v>1.1646230604415995E-2</v>
      </c>
      <c r="E16" s="38">
        <v>-59</v>
      </c>
      <c r="F16" s="97">
        <v>-1.1773392133777663E-3</v>
      </c>
      <c r="G16" s="39">
        <v>-27.060885879344998</v>
      </c>
    </row>
    <row r="17" spans="1:8" ht="13.5" customHeight="1">
      <c r="A17" s="21">
        <v>14</v>
      </c>
      <c r="B17" s="36" t="s">
        <v>50</v>
      </c>
      <c r="C17" s="37">
        <v>-10.479040000000037</v>
      </c>
      <c r="D17" s="97">
        <v>-2.8915181555563218E-3</v>
      </c>
      <c r="E17" s="38">
        <v>-13</v>
      </c>
      <c r="F17" s="97">
        <v>-1.024428684003152E-2</v>
      </c>
      <c r="G17" s="39">
        <v>-37.284846041172038</v>
      </c>
    </row>
    <row r="18" spans="1:8">
      <c r="A18" s="21">
        <v>15</v>
      </c>
      <c r="B18" s="189" t="s">
        <v>87</v>
      </c>
      <c r="C18" s="37">
        <v>-54.498550000000279</v>
      </c>
      <c r="D18" s="97">
        <v>-1.3017968004083872E-2</v>
      </c>
      <c r="E18" s="38">
        <v>-31</v>
      </c>
      <c r="F18" s="97">
        <v>-1.9808306709265176E-2</v>
      </c>
      <c r="G18" s="39">
        <v>-83.233952338658028</v>
      </c>
    </row>
    <row r="19" spans="1:8" ht="15">
      <c r="A19" s="21">
        <v>16</v>
      </c>
      <c r="B19" s="190" t="s">
        <v>101</v>
      </c>
      <c r="C19" s="37">
        <v>-123.98058999999985</v>
      </c>
      <c r="D19" s="97">
        <v>-3.7208491776539246E-2</v>
      </c>
      <c r="E19" s="38">
        <v>-63</v>
      </c>
      <c r="F19" s="97">
        <v>-4.2915531335149866E-2</v>
      </c>
      <c r="G19" s="39">
        <v>-143.34437207084483</v>
      </c>
    </row>
    <row r="20" spans="1:8">
      <c r="A20" s="21">
        <v>17</v>
      </c>
      <c r="B20" s="36" t="s">
        <v>47</v>
      </c>
      <c r="C20" s="37">
        <v>237.49030319999994</v>
      </c>
      <c r="D20" s="97">
        <v>5.4437930109473134E-2</v>
      </c>
      <c r="E20" s="38">
        <v>-300</v>
      </c>
      <c r="F20" s="97">
        <v>-7.6084199847831602E-2</v>
      </c>
      <c r="G20" s="39">
        <v>-334.4489429368499</v>
      </c>
    </row>
    <row r="21" spans="1:8" ht="15.75" thickBot="1">
      <c r="A21" s="90"/>
      <c r="B21" s="93" t="s">
        <v>63</v>
      </c>
      <c r="C21" s="94">
        <v>836.69897319999848</v>
      </c>
      <c r="D21" s="98">
        <v>1.4241372612236475E-2</v>
      </c>
      <c r="E21" s="95">
        <v>74293</v>
      </c>
      <c r="F21" s="98">
        <v>2.4346514679415E-2</v>
      </c>
      <c r="G21" s="96">
        <v>-576.73303783957124</v>
      </c>
      <c r="H21" s="53"/>
    </row>
    <row r="22" spans="1:8">
      <c r="B22" s="67"/>
      <c r="C22" s="68"/>
      <c r="D22" s="69"/>
      <c r="E22" s="70"/>
      <c r="F22" s="69"/>
      <c r="G22" s="68"/>
      <c r="H22" s="53"/>
    </row>
    <row r="41" spans="2:5" ht="15">
      <c r="B41" s="59"/>
      <c r="C41" s="60"/>
      <c r="D41" s="61"/>
      <c r="E41" s="62"/>
    </row>
    <row r="42" spans="2:5" ht="15">
      <c r="B42" s="59"/>
      <c r="C42" s="60"/>
      <c r="D42" s="61"/>
      <c r="E42" s="62"/>
    </row>
    <row r="43" spans="2:5" ht="15">
      <c r="B43" s="59"/>
      <c r="C43" s="60"/>
      <c r="D43" s="61"/>
      <c r="E43" s="62"/>
    </row>
    <row r="44" spans="2:5" ht="15">
      <c r="B44" s="59"/>
      <c r="C44" s="60"/>
      <c r="D44" s="61"/>
      <c r="E44" s="62"/>
    </row>
    <row r="45" spans="2:5" ht="15">
      <c r="B45" s="59"/>
      <c r="C45" s="60"/>
      <c r="D45" s="61"/>
      <c r="E45" s="62"/>
    </row>
    <row r="46" spans="2:5" ht="15">
      <c r="B46" s="59"/>
      <c r="C46" s="60"/>
      <c r="D46" s="61"/>
      <c r="E46" s="62"/>
    </row>
    <row r="47" spans="2:5" ht="15.75" thickBot="1">
      <c r="B47" s="80"/>
      <c r="C47" s="80"/>
      <c r="D47" s="80"/>
      <c r="E47" s="80"/>
    </row>
    <row r="50" spans="2:6" ht="14.25" customHeight="1"/>
    <row r="51" spans="2:6">
      <c r="F51" s="53"/>
    </row>
    <row r="53" spans="2:6">
      <c r="F53"/>
    </row>
    <row r="54" spans="2:6">
      <c r="F54"/>
    </row>
    <row r="55" spans="2:6" ht="30.75" thickBot="1">
      <c r="B55" s="41" t="s">
        <v>76</v>
      </c>
      <c r="C55" s="34" t="s">
        <v>102</v>
      </c>
      <c r="D55" s="34" t="s">
        <v>103</v>
      </c>
      <c r="E55" s="35" t="s">
        <v>104</v>
      </c>
      <c r="F55"/>
    </row>
    <row r="56" spans="2:6">
      <c r="B56" s="36" t="str">
        <f t="shared" ref="B56:D60" si="0">B4</f>
        <v>ОТP Fond Aktsii</v>
      </c>
      <c r="C56" s="37">
        <f t="shared" si="0"/>
        <v>231.16440000000037</v>
      </c>
      <c r="D56" s="97">
        <f t="shared" si="0"/>
        <v>8.5794752950535069E-2</v>
      </c>
      <c r="E56" s="39">
        <f>G4</f>
        <v>70.376455318631614</v>
      </c>
    </row>
    <row r="57" spans="2:6">
      <c r="B57" s="36" t="str">
        <f t="shared" si="0"/>
        <v>UNIVER.UA/Volodymyr Velykyi: Fond Zbalansovanyi</v>
      </c>
      <c r="C57" s="37">
        <f t="shared" si="0"/>
        <v>16.346810000000055</v>
      </c>
      <c r="D57" s="97">
        <f t="shared" si="0"/>
        <v>1.3961862516171637E-2</v>
      </c>
      <c r="E57" s="39">
        <f>G5</f>
        <v>14.019162620930901</v>
      </c>
    </row>
    <row r="58" spans="2:6">
      <c r="B58" s="36" t="str">
        <f t="shared" si="0"/>
        <v>VSI</v>
      </c>
      <c r="C58" s="37">
        <f t="shared" si="0"/>
        <v>10.277919999999925</v>
      </c>
      <c r="D58" s="97">
        <f t="shared" si="0"/>
        <v>6.5537767392090792E-3</v>
      </c>
      <c r="E58" s="39">
        <f>G6</f>
        <v>0.33695893615091421</v>
      </c>
    </row>
    <row r="59" spans="2:6">
      <c r="B59" s="36" t="str">
        <f t="shared" si="0"/>
        <v>ТАSK Resurs</v>
      </c>
      <c r="C59" s="37">
        <f t="shared" si="0"/>
        <v>131.85999000000001</v>
      </c>
      <c r="D59" s="97">
        <f t="shared" si="0"/>
        <v>0.14109379586906312</v>
      </c>
      <c r="E59" s="39">
        <f>G7</f>
        <v>0</v>
      </c>
    </row>
    <row r="60" spans="2:6">
      <c r="B60" s="118" t="str">
        <f t="shared" si="0"/>
        <v>Nadbannia</v>
      </c>
      <c r="C60" s="119">
        <f t="shared" si="0"/>
        <v>91.496079999999964</v>
      </c>
      <c r="D60" s="120">
        <f t="shared" si="0"/>
        <v>0.13337124251421825</v>
      </c>
      <c r="E60" s="121">
        <f>G8</f>
        <v>0</v>
      </c>
    </row>
    <row r="61" spans="2:6">
      <c r="B61" s="117" t="s">
        <v>46</v>
      </c>
      <c r="C61" s="37">
        <f>C16</f>
        <v>267.9248999999985</v>
      </c>
      <c r="D61" s="97">
        <f t="shared" ref="D61:E65" si="1">F16</f>
        <v>-1.1773392133777663E-3</v>
      </c>
      <c r="E61" s="39">
        <f t="shared" si="1"/>
        <v>-27.060885879344998</v>
      </c>
    </row>
    <row r="62" spans="2:6">
      <c r="B62" s="117" t="s">
        <v>50</v>
      </c>
      <c r="C62" s="37">
        <f>C17</f>
        <v>-10.479040000000037</v>
      </c>
      <c r="D62" s="97">
        <f t="shared" si="1"/>
        <v>-1.024428684003152E-2</v>
      </c>
      <c r="E62" s="39">
        <f t="shared" si="1"/>
        <v>-37.284846041172038</v>
      </c>
    </row>
    <row r="63" spans="2:6">
      <c r="B63" s="117" t="s">
        <v>87</v>
      </c>
      <c r="C63" s="37">
        <f>C18</f>
        <v>-54.498550000000279</v>
      </c>
      <c r="D63" s="97">
        <f t="shared" si="1"/>
        <v>-1.9808306709265176E-2</v>
      </c>
      <c r="E63" s="39">
        <f t="shared" si="1"/>
        <v>-83.233952338658028</v>
      </c>
    </row>
    <row r="64" spans="2:6" ht="15">
      <c r="B64" s="190" t="s">
        <v>101</v>
      </c>
      <c r="C64" s="37">
        <f>C19</f>
        <v>-123.98058999999985</v>
      </c>
      <c r="D64" s="97">
        <f t="shared" si="1"/>
        <v>-4.2915531335149866E-2</v>
      </c>
      <c r="E64" s="39">
        <f t="shared" si="1"/>
        <v>-143.34437207084483</v>
      </c>
    </row>
    <row r="65" spans="2:5">
      <c r="B65" s="117" t="str">
        <f>B20</f>
        <v>Sofiivskyi</v>
      </c>
      <c r="C65" s="37">
        <f>C20</f>
        <v>237.49030319999994</v>
      </c>
      <c r="D65" s="97">
        <f t="shared" si="1"/>
        <v>-7.6084199847831602E-2</v>
      </c>
      <c r="E65" s="39">
        <f t="shared" si="1"/>
        <v>-334.4489429368499</v>
      </c>
    </row>
    <row r="66" spans="2:5">
      <c r="B66" s="128" t="s">
        <v>45</v>
      </c>
      <c r="C66" s="129">
        <f>C21-SUM(C56:C65)</f>
        <v>39.096749999999929</v>
      </c>
      <c r="D66" s="130"/>
      <c r="E66" s="129">
        <f>G21-SUM(E56:E65)</f>
        <v>-36.092615448414904</v>
      </c>
    </row>
    <row r="67" spans="2:5" ht="15">
      <c r="B67" s="126" t="s">
        <v>63</v>
      </c>
      <c r="C67" s="127">
        <f>SUM(C56:C66)</f>
        <v>836.69897319999848</v>
      </c>
      <c r="D67" s="127"/>
      <c r="E67" s="127">
        <f>SUM(E56:E66)</f>
        <v>-576.73303783957124</v>
      </c>
    </row>
  </sheetData>
  <mergeCells count="4">
    <mergeCell ref="A1:G1"/>
    <mergeCell ref="C2:D2"/>
    <mergeCell ref="E2:F2"/>
    <mergeCell ref="A2:A3"/>
  </mergeCells>
  <phoneticPr fontId="11" type="noConversion"/>
  <pageMargins left="0.75" right="0.75" top="1" bottom="1" header="0.5" footer="0.5"/>
  <pageSetup paperSize="9" orientation="portrait" vertic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 enableFormatConditionsCalculation="0">
    <tabColor indexed="42"/>
  </sheetPr>
  <dimension ref="A1:C107"/>
  <sheetViews>
    <sheetView zoomScale="80" workbookViewId="0">
      <selection activeCell="E62" sqref="E62"/>
    </sheetView>
  </sheetViews>
  <sheetFormatPr defaultRowHeight="12.75"/>
  <cols>
    <col min="1" max="1" width="64.42578125" bestFit="1" customWidth="1"/>
    <col min="2" max="2" width="12.7109375" customWidth="1"/>
    <col min="3" max="3" width="2.7109375" customWidth="1"/>
  </cols>
  <sheetData>
    <row r="1" spans="1:3" ht="15.75" thickBot="1">
      <c r="A1" s="65" t="s">
        <v>76</v>
      </c>
      <c r="B1" s="66" t="s">
        <v>105</v>
      </c>
      <c r="C1" s="10"/>
    </row>
    <row r="2" spans="1:3" ht="14.25">
      <c r="A2" s="188" t="s">
        <v>49</v>
      </c>
      <c r="B2" s="148">
        <v>-2.8725395842890133E-3</v>
      </c>
      <c r="C2" s="10"/>
    </row>
    <row r="3" spans="1:3" ht="14.25">
      <c r="A3" s="36" t="s">
        <v>59</v>
      </c>
      <c r="B3" s="135">
        <v>-2.4598401884134979E-3</v>
      </c>
      <c r="C3" s="10"/>
    </row>
    <row r="4" spans="1:3" ht="14.25">
      <c r="A4" s="176" t="s">
        <v>57</v>
      </c>
      <c r="B4" s="135">
        <v>2.0328994277341028E-3</v>
      </c>
      <c r="C4" s="10"/>
    </row>
    <row r="5" spans="1:3" ht="14.25">
      <c r="A5" s="140" t="s">
        <v>61</v>
      </c>
      <c r="B5" s="136">
        <v>4.9511590101696257E-3</v>
      </c>
      <c r="C5" s="10"/>
    </row>
    <row r="6" spans="1:3" ht="14.25">
      <c r="A6" s="176" t="s">
        <v>55</v>
      </c>
      <c r="B6" s="136">
        <v>5.7354403353568895E-3</v>
      </c>
      <c r="C6" s="10"/>
    </row>
    <row r="7" spans="1:3" ht="15">
      <c r="A7" s="190" t="s">
        <v>101</v>
      </c>
      <c r="B7" s="136">
        <v>5.9629424000260389E-3</v>
      </c>
      <c r="C7" s="10"/>
    </row>
    <row r="8" spans="1:3" ht="14.25">
      <c r="A8" s="191" t="s">
        <v>54</v>
      </c>
      <c r="B8" s="136">
        <v>6.9232518145336819E-3</v>
      </c>
      <c r="C8" s="10"/>
    </row>
    <row r="9" spans="1:3" ht="14.25">
      <c r="A9" s="189" t="s">
        <v>87</v>
      </c>
      <c r="B9" s="136">
        <v>6.9275619775688302E-3</v>
      </c>
      <c r="C9" s="10"/>
    </row>
    <row r="10" spans="1:3" ht="14.25">
      <c r="A10" s="36" t="s">
        <v>50</v>
      </c>
      <c r="B10" s="136">
        <v>7.4288721820190418E-3</v>
      </c>
      <c r="C10" s="10"/>
    </row>
    <row r="11" spans="1:3" ht="14.25">
      <c r="A11" s="36" t="s">
        <v>62</v>
      </c>
      <c r="B11" s="136">
        <v>9.3614159816839404E-3</v>
      </c>
      <c r="C11" s="10"/>
    </row>
    <row r="12" spans="1:3" ht="14.25">
      <c r="A12" s="131" t="s">
        <v>106</v>
      </c>
      <c r="B12" s="136">
        <v>1.283868530569432E-2</v>
      </c>
      <c r="C12" s="10"/>
    </row>
    <row r="13" spans="1:3" ht="14.25">
      <c r="A13" s="131" t="s">
        <v>107</v>
      </c>
      <c r="B13" s="137">
        <v>1.3724009162466411E-2</v>
      </c>
      <c r="C13" s="10"/>
    </row>
    <row r="14" spans="1:3" ht="14.25">
      <c r="A14" s="131" t="s">
        <v>56</v>
      </c>
      <c r="B14" s="136">
        <v>1.4902598945912393E-2</v>
      </c>
      <c r="C14" s="10"/>
    </row>
    <row r="15" spans="1:3" ht="14.25">
      <c r="A15" s="131" t="s">
        <v>86</v>
      </c>
      <c r="B15" s="136">
        <v>5.8965932180732983E-2</v>
      </c>
      <c r="C15" s="10"/>
    </row>
    <row r="16" spans="1:3" ht="14.25">
      <c r="A16" s="36" t="s">
        <v>60</v>
      </c>
      <c r="B16" s="137">
        <v>0.13337124251407917</v>
      </c>
      <c r="C16" s="10"/>
    </row>
    <row r="17" spans="1:3" ht="14.25">
      <c r="A17" s="192" t="s">
        <v>108</v>
      </c>
      <c r="B17" s="136">
        <v>0.14109379586909898</v>
      </c>
      <c r="C17" s="10"/>
    </row>
    <row r="18" spans="1:3" ht="14.25">
      <c r="A18" s="131" t="s">
        <v>47</v>
      </c>
      <c r="B18" s="136">
        <v>0.14127058973968398</v>
      </c>
      <c r="C18" s="10"/>
    </row>
    <row r="19" spans="1:3" ht="14.25">
      <c r="A19" s="193" t="s">
        <v>109</v>
      </c>
      <c r="B19" s="135">
        <v>3.2950471592591637E-2</v>
      </c>
      <c r="C19" s="10"/>
    </row>
    <row r="20" spans="1:3" ht="14.25">
      <c r="A20" s="140" t="s">
        <v>15</v>
      </c>
      <c r="B20" s="135">
        <v>0.11066582820843496</v>
      </c>
      <c r="C20" s="10"/>
    </row>
    <row r="21" spans="1:3" ht="14.25">
      <c r="A21" s="140" t="s">
        <v>14</v>
      </c>
      <c r="B21" s="135">
        <v>-7.5031870333273076E-3</v>
      </c>
      <c r="C21" s="57"/>
    </row>
    <row r="22" spans="1:3" ht="14.25">
      <c r="A22" s="140" t="s">
        <v>110</v>
      </c>
      <c r="B22" s="135">
        <v>1.3835381924646617E-2</v>
      </c>
      <c r="C22" s="9"/>
    </row>
    <row r="23" spans="1:3" ht="14.25">
      <c r="A23" s="140" t="s">
        <v>111</v>
      </c>
      <c r="B23" s="135">
        <v>2.212381198665625E-3</v>
      </c>
      <c r="C23" s="76"/>
    </row>
    <row r="24" spans="1:3" ht="14.25">
      <c r="A24" s="140" t="s">
        <v>112</v>
      </c>
      <c r="B24" s="135">
        <v>1.273972602739726E-2</v>
      </c>
      <c r="C24" s="10"/>
    </row>
    <row r="25" spans="1:3" ht="15" thickBot="1">
      <c r="A25" s="194" t="s">
        <v>113</v>
      </c>
      <c r="B25" s="138">
        <v>-7.5859082518687782E-3</v>
      </c>
      <c r="C25" s="10"/>
    </row>
    <row r="26" spans="1:3">
      <c r="B26" s="10"/>
      <c r="C26" s="10"/>
    </row>
    <row r="27" spans="1:3">
      <c r="C27" s="10"/>
    </row>
    <row r="28" spans="1:3">
      <c r="B28" s="10"/>
      <c r="C28" s="10"/>
    </row>
    <row r="29" spans="1:3">
      <c r="C29" s="10"/>
    </row>
    <row r="30" spans="1:3">
      <c r="B30" s="10"/>
    </row>
    <row r="31" spans="1:3">
      <c r="B31" s="10"/>
    </row>
    <row r="32" spans="1:3">
      <c r="B32" s="10"/>
    </row>
    <row r="33" spans="2:2">
      <c r="B33" s="10"/>
    </row>
    <row r="34" spans="2:2">
      <c r="B34" s="10"/>
    </row>
    <row r="35" spans="2:2">
      <c r="B35" s="10"/>
    </row>
    <row r="36" spans="2:2">
      <c r="B36" s="10"/>
    </row>
    <row r="37" spans="2:2">
      <c r="B37" s="10"/>
    </row>
    <row r="38" spans="2:2">
      <c r="B38" s="10"/>
    </row>
    <row r="39" spans="2:2">
      <c r="B39" s="10"/>
    </row>
    <row r="40" spans="2:2">
      <c r="B40" s="10"/>
    </row>
    <row r="41" spans="2:2">
      <c r="B41" s="10"/>
    </row>
    <row r="42" spans="2:2">
      <c r="B42" s="10"/>
    </row>
    <row r="43" spans="2:2">
      <c r="B43" s="10"/>
    </row>
    <row r="44" spans="2:2">
      <c r="B44" s="10"/>
    </row>
    <row r="45" spans="2:2">
      <c r="B45" s="10"/>
    </row>
    <row r="46" spans="2:2">
      <c r="B46" s="10"/>
    </row>
    <row r="47" spans="2:2">
      <c r="B47" s="10"/>
    </row>
    <row r="48" spans="2:2">
      <c r="B48" s="10"/>
    </row>
    <row r="49" spans="2:2">
      <c r="B49" s="10"/>
    </row>
    <row r="50" spans="2:2">
      <c r="B50" s="10"/>
    </row>
    <row r="51" spans="2:2">
      <c r="B51" s="10"/>
    </row>
    <row r="52" spans="2:2">
      <c r="B52" s="10"/>
    </row>
    <row r="53" spans="2:2">
      <c r="B53" s="10"/>
    </row>
    <row r="54" spans="2:2">
      <c r="B54" s="10"/>
    </row>
    <row r="55" spans="2:2">
      <c r="B55" s="10"/>
    </row>
    <row r="56" spans="2:2">
      <c r="B56" s="10"/>
    </row>
    <row r="57" spans="2:2">
      <c r="B57" s="10"/>
    </row>
    <row r="58" spans="2:2">
      <c r="B58" s="10"/>
    </row>
    <row r="59" spans="2:2">
      <c r="B59" s="10"/>
    </row>
    <row r="60" spans="2:2">
      <c r="B60" s="10"/>
    </row>
    <row r="61" spans="2:2">
      <c r="B61" s="10"/>
    </row>
    <row r="62" spans="2:2">
      <c r="B62" s="10"/>
    </row>
    <row r="63" spans="2:2">
      <c r="B63" s="10"/>
    </row>
    <row r="64" spans="2:2">
      <c r="B64" s="10"/>
    </row>
    <row r="65" spans="2:2">
      <c r="B65" s="10"/>
    </row>
    <row r="66" spans="2:2">
      <c r="B66" s="10"/>
    </row>
    <row r="67" spans="2:2">
      <c r="B67" s="10"/>
    </row>
    <row r="68" spans="2:2">
      <c r="B68" s="10"/>
    </row>
    <row r="69" spans="2:2">
      <c r="B69" s="10"/>
    </row>
    <row r="70" spans="2:2">
      <c r="B70" s="10"/>
    </row>
    <row r="71" spans="2:2">
      <c r="B71" s="10"/>
    </row>
    <row r="72" spans="2:2">
      <c r="B72" s="10"/>
    </row>
    <row r="73" spans="2:2">
      <c r="B73" s="10"/>
    </row>
    <row r="74" spans="2:2">
      <c r="B74" s="10"/>
    </row>
    <row r="75" spans="2:2">
      <c r="B75" s="10"/>
    </row>
    <row r="76" spans="2:2">
      <c r="B76" s="10"/>
    </row>
    <row r="77" spans="2:2">
      <c r="B77" s="10"/>
    </row>
    <row r="78" spans="2:2">
      <c r="B78" s="10"/>
    </row>
    <row r="79" spans="2:2">
      <c r="B79" s="10"/>
    </row>
    <row r="80" spans="2:2">
      <c r="B80" s="10"/>
    </row>
    <row r="81" spans="2:2">
      <c r="B81" s="10"/>
    </row>
    <row r="82" spans="2:2">
      <c r="B82" s="10"/>
    </row>
    <row r="83" spans="2:2">
      <c r="B83" s="10"/>
    </row>
    <row r="84" spans="2:2">
      <c r="B84" s="10"/>
    </row>
    <row r="85" spans="2:2">
      <c r="B85" s="10"/>
    </row>
    <row r="86" spans="2:2">
      <c r="B86" s="10"/>
    </row>
    <row r="87" spans="2:2">
      <c r="B87" s="10"/>
    </row>
    <row r="88" spans="2:2">
      <c r="B88" s="10"/>
    </row>
    <row r="89" spans="2:2">
      <c r="B89" s="10"/>
    </row>
    <row r="90" spans="2:2">
      <c r="B90" s="10"/>
    </row>
    <row r="91" spans="2:2">
      <c r="B91" s="10"/>
    </row>
    <row r="92" spans="2:2">
      <c r="B92" s="10"/>
    </row>
    <row r="93" spans="2:2">
      <c r="B93" s="10"/>
    </row>
    <row r="94" spans="2:2">
      <c r="B94" s="10"/>
    </row>
    <row r="95" spans="2:2">
      <c r="B95" s="10"/>
    </row>
    <row r="96" spans="2:2">
      <c r="B96" s="10"/>
    </row>
    <row r="97" spans="2:2">
      <c r="B97" s="10"/>
    </row>
    <row r="98" spans="2:2">
      <c r="B98" s="10"/>
    </row>
    <row r="99" spans="2:2">
      <c r="B99" s="10"/>
    </row>
    <row r="100" spans="2:2">
      <c r="B100" s="10"/>
    </row>
    <row r="101" spans="2:2">
      <c r="B101" s="10"/>
    </row>
    <row r="102" spans="2:2">
      <c r="B102" s="10"/>
    </row>
    <row r="103" spans="2:2">
      <c r="B103" s="10"/>
    </row>
    <row r="104" spans="2:2">
      <c r="B104" s="10"/>
    </row>
    <row r="105" spans="2:2">
      <c r="B105" s="10"/>
    </row>
    <row r="106" spans="2:2">
      <c r="B106" s="10"/>
    </row>
    <row r="107" spans="2:2">
      <c r="B107" s="10"/>
    </row>
  </sheetData>
  <autoFilter ref="A1:B1"/>
  <phoneticPr fontId="11" type="noConversion"/>
  <pageMargins left="0.75" right="0.75" top="1" bottom="1" header="0.5" footer="0.5"/>
  <pageSetup paperSize="9" orientation="portrait" verticalDpi="12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 enableFormatConditionsCalculation="0">
    <tabColor indexed="22"/>
    <pageSetUpPr fitToPage="1"/>
  </sheetPr>
  <dimension ref="A1:M7"/>
  <sheetViews>
    <sheetView zoomScale="85" workbookViewId="0">
      <selection activeCell="K42" sqref="K42"/>
    </sheetView>
  </sheetViews>
  <sheetFormatPr defaultRowHeight="14.25"/>
  <cols>
    <col min="1" max="1" width="4.7109375" style="30" customWidth="1"/>
    <col min="2" max="2" width="32.85546875" style="28" bestFit="1" customWidth="1"/>
    <col min="3" max="4" width="12.7109375" style="30" customWidth="1"/>
    <col min="5" max="5" width="16.7109375" style="40" customWidth="1"/>
    <col min="6" max="6" width="14.7109375" style="45" customWidth="1"/>
    <col min="7" max="7" width="14.7109375" style="40" customWidth="1"/>
    <col min="8" max="8" width="12.7109375" style="45" customWidth="1"/>
    <col min="9" max="9" width="39.140625" style="28" bestFit="1" customWidth="1"/>
    <col min="10" max="10" width="34.7109375" style="28" customWidth="1"/>
    <col min="11" max="20" width="4.7109375" style="28" customWidth="1"/>
    <col min="21" max="16384" width="9.140625" style="28"/>
  </cols>
  <sheetData>
    <row r="1" spans="1:13" s="42" customFormat="1" ht="16.5" thickBot="1">
      <c r="A1" s="155" t="s">
        <v>114</v>
      </c>
      <c r="B1" s="155"/>
      <c r="C1" s="155"/>
      <c r="D1" s="155"/>
      <c r="E1" s="155"/>
      <c r="F1" s="155"/>
      <c r="G1" s="155"/>
      <c r="H1" s="155"/>
      <c r="I1" s="155"/>
      <c r="J1" s="155"/>
      <c r="K1" s="13"/>
      <c r="L1" s="14"/>
      <c r="M1" s="14"/>
    </row>
    <row r="2" spans="1:13" ht="45.75" thickBot="1">
      <c r="A2" s="15" t="s">
        <v>93</v>
      </c>
      <c r="B2" s="15" t="s">
        <v>76</v>
      </c>
      <c r="C2" s="43" t="s">
        <v>115</v>
      </c>
      <c r="D2" s="43" t="s">
        <v>116</v>
      </c>
      <c r="E2" s="43" t="s">
        <v>39</v>
      </c>
      <c r="F2" s="43" t="s">
        <v>117</v>
      </c>
      <c r="G2" s="43" t="s">
        <v>40</v>
      </c>
      <c r="H2" s="43" t="s">
        <v>41</v>
      </c>
      <c r="I2" s="17" t="s">
        <v>42</v>
      </c>
      <c r="J2" s="18" t="s">
        <v>43</v>
      </c>
    </row>
    <row r="3" spans="1:13">
      <c r="A3" s="21">
        <v>1</v>
      </c>
      <c r="B3" s="176" t="s">
        <v>119</v>
      </c>
      <c r="C3" s="196" t="s">
        <v>123</v>
      </c>
      <c r="D3" s="197" t="s">
        <v>124</v>
      </c>
      <c r="E3" s="85">
        <v>1449377.9301</v>
      </c>
      <c r="F3" s="86">
        <v>2941</v>
      </c>
      <c r="G3" s="85">
        <v>492.81806531791909</v>
      </c>
      <c r="H3" s="52">
        <v>1000</v>
      </c>
      <c r="I3" s="176" t="s">
        <v>126</v>
      </c>
      <c r="J3" s="87" t="s">
        <v>0</v>
      </c>
    </row>
    <row r="4" spans="1:13" ht="14.25" customHeight="1">
      <c r="A4" s="21">
        <v>2</v>
      </c>
      <c r="B4" s="176" t="s">
        <v>120</v>
      </c>
      <c r="C4" s="196" t="s">
        <v>123</v>
      </c>
      <c r="D4" s="197" t="s">
        <v>125</v>
      </c>
      <c r="E4" s="85">
        <v>1366984.79</v>
      </c>
      <c r="F4" s="86">
        <v>761</v>
      </c>
      <c r="G4" s="85">
        <v>1796.3006438896189</v>
      </c>
      <c r="H4" s="83">
        <v>1000</v>
      </c>
      <c r="I4" s="176" t="s">
        <v>127</v>
      </c>
      <c r="J4" s="87" t="s">
        <v>10</v>
      </c>
    </row>
    <row r="5" spans="1:13">
      <c r="A5" s="21">
        <v>3</v>
      </c>
      <c r="B5" s="195" t="s">
        <v>121</v>
      </c>
      <c r="C5" s="196" t="s">
        <v>123</v>
      </c>
      <c r="D5" s="197" t="s">
        <v>125</v>
      </c>
      <c r="E5" s="85">
        <v>485941.8</v>
      </c>
      <c r="F5" s="86">
        <v>679</v>
      </c>
      <c r="G5" s="85">
        <v>715.67275405007365</v>
      </c>
      <c r="H5" s="52">
        <v>1000</v>
      </c>
      <c r="I5" s="176" t="s">
        <v>128</v>
      </c>
      <c r="J5" s="87" t="s">
        <v>2</v>
      </c>
    </row>
    <row r="6" spans="1:13">
      <c r="A6" s="21">
        <v>4</v>
      </c>
      <c r="B6" s="84" t="s">
        <v>122</v>
      </c>
      <c r="C6" s="196" t="s">
        <v>123</v>
      </c>
      <c r="D6" s="197" t="s">
        <v>125</v>
      </c>
      <c r="E6" s="85">
        <v>377506.45919999998</v>
      </c>
      <c r="F6" s="86">
        <v>26857</v>
      </c>
      <c r="G6" s="85">
        <v>14.056166332799641</v>
      </c>
      <c r="H6" s="52">
        <v>10.5</v>
      </c>
      <c r="I6" s="84" t="s">
        <v>129</v>
      </c>
      <c r="J6" s="87" t="s">
        <v>11</v>
      </c>
    </row>
    <row r="7" spans="1:13" ht="15.75" customHeight="1" thickBot="1">
      <c r="A7" s="156" t="s">
        <v>63</v>
      </c>
      <c r="B7" s="157"/>
      <c r="C7" s="109" t="s">
        <v>4</v>
      </c>
      <c r="D7" s="109" t="s">
        <v>4</v>
      </c>
      <c r="E7" s="99">
        <f>SUM(E3:E6)</f>
        <v>3679810.9792999998</v>
      </c>
      <c r="F7" s="100">
        <f>SUM(F3:F6)</f>
        <v>31238</v>
      </c>
      <c r="G7" s="109" t="s">
        <v>4</v>
      </c>
      <c r="H7" s="109" t="s">
        <v>4</v>
      </c>
      <c r="I7" s="109" t="s">
        <v>4</v>
      </c>
      <c r="J7" s="109" t="s">
        <v>4</v>
      </c>
    </row>
  </sheetData>
  <mergeCells count="2">
    <mergeCell ref="A1:J1"/>
    <mergeCell ref="A7:B7"/>
  </mergeCells>
  <phoneticPr fontId="11" type="noConversion"/>
  <pageMargins left="0.75" right="0.75" top="1" bottom="1" header="0.5" footer="0.5"/>
  <pageSetup paperSize="9" scale="60" orientation="landscape" verticalDpi="12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 enableFormatConditionsCalculation="0">
    <tabColor indexed="22"/>
  </sheetPr>
  <dimension ref="A1:J29"/>
  <sheetViews>
    <sheetView zoomScale="85" workbookViewId="0">
      <selection activeCell="N41" sqref="N41"/>
    </sheetView>
  </sheetViews>
  <sheetFormatPr defaultRowHeight="14.25"/>
  <cols>
    <col min="1" max="1" width="4.5703125" style="5" customWidth="1"/>
    <col min="2" max="2" width="48.85546875" style="5" bestFit="1" customWidth="1"/>
    <col min="3" max="4" width="14.7109375" style="46" customWidth="1"/>
    <col min="5" max="8" width="12.7109375" style="5" customWidth="1"/>
    <col min="9" max="9" width="16.140625" style="5" bestFit="1" customWidth="1"/>
    <col min="10" max="10" width="18.28515625" style="5" customWidth="1"/>
    <col min="11" max="16384" width="9.140625" style="5"/>
  </cols>
  <sheetData>
    <row r="1" spans="1:10" s="11" customFormat="1" ht="16.5" thickBot="1">
      <c r="A1" s="167" t="s">
        <v>130</v>
      </c>
      <c r="B1" s="167"/>
      <c r="C1" s="167"/>
      <c r="D1" s="167"/>
      <c r="E1" s="167"/>
      <c r="F1" s="167"/>
      <c r="G1" s="167"/>
      <c r="H1" s="167"/>
      <c r="I1" s="167"/>
      <c r="J1" s="167"/>
    </row>
    <row r="2" spans="1:10" customFormat="1" ht="15.75" customHeight="1" thickBot="1">
      <c r="A2" s="198" t="s">
        <v>37</v>
      </c>
      <c r="B2" s="103"/>
      <c r="C2" s="104"/>
      <c r="D2" s="105"/>
      <c r="E2" s="162" t="s">
        <v>75</v>
      </c>
      <c r="F2" s="162"/>
      <c r="G2" s="162"/>
      <c r="H2" s="162"/>
      <c r="I2" s="162"/>
      <c r="J2" s="162"/>
    </row>
    <row r="3" spans="1:10" customFormat="1" ht="64.5" thickBot="1">
      <c r="A3" s="198"/>
      <c r="B3" s="180" t="s">
        <v>76</v>
      </c>
      <c r="C3" s="181" t="s">
        <v>77</v>
      </c>
      <c r="D3" s="181" t="s">
        <v>78</v>
      </c>
      <c r="E3" s="199" t="s">
        <v>79</v>
      </c>
      <c r="F3" s="199" t="s">
        <v>132</v>
      </c>
      <c r="G3" s="17" t="s">
        <v>131</v>
      </c>
      <c r="H3" s="17" t="s">
        <v>81</v>
      </c>
      <c r="I3" s="182" t="s">
        <v>83</v>
      </c>
      <c r="J3" s="182" t="s">
        <v>84</v>
      </c>
    </row>
    <row r="4" spans="1:10" customFormat="1" collapsed="1">
      <c r="A4" s="21">
        <v>1</v>
      </c>
      <c r="B4" s="140" t="s">
        <v>133</v>
      </c>
      <c r="C4" s="106">
        <v>38441</v>
      </c>
      <c r="D4" s="106">
        <v>38625</v>
      </c>
      <c r="E4" s="101">
        <v>-1.3642751553455179E-2</v>
      </c>
      <c r="F4" s="101">
        <v>2.974824302002288E-2</v>
      </c>
      <c r="G4" s="101">
        <v>-0.14062706827957405</v>
      </c>
      <c r="H4" s="101">
        <v>-0.18709722618406566</v>
      </c>
      <c r="I4" s="101">
        <v>-0.28432724594992709</v>
      </c>
      <c r="J4" s="107">
        <v>-2.8653908945136641E-2</v>
      </c>
    </row>
    <row r="5" spans="1:10" customFormat="1" collapsed="1">
      <c r="A5" s="21">
        <v>2</v>
      </c>
      <c r="B5" s="84" t="s">
        <v>122</v>
      </c>
      <c r="C5" s="106">
        <v>38572</v>
      </c>
      <c r="D5" s="106">
        <v>38888</v>
      </c>
      <c r="E5" s="101" t="s">
        <v>90</v>
      </c>
      <c r="F5" s="101" t="s">
        <v>90</v>
      </c>
      <c r="G5" s="101">
        <v>3.8065704795176014E-2</v>
      </c>
      <c r="H5" s="101">
        <v>6.8834218200621633E-2</v>
      </c>
      <c r="I5" s="101">
        <v>0.33868250788567633</v>
      </c>
      <c r="J5" s="107">
        <v>2.7411216543628214E-2</v>
      </c>
    </row>
    <row r="6" spans="1:10" customFormat="1">
      <c r="A6" s="21">
        <v>3</v>
      </c>
      <c r="B6" s="140" t="s">
        <v>119</v>
      </c>
      <c r="C6" s="106">
        <v>39048</v>
      </c>
      <c r="D6" s="106">
        <v>39140</v>
      </c>
      <c r="E6" s="101">
        <v>0.22704870769387853</v>
      </c>
      <c r="F6" s="101">
        <v>0.30601803101489122</v>
      </c>
      <c r="G6" s="101">
        <v>0.31911212908521636</v>
      </c>
      <c r="H6" s="101">
        <v>0.17244608940157535</v>
      </c>
      <c r="I6" s="101">
        <v>-0.50718193468207251</v>
      </c>
      <c r="J6" s="107">
        <v>-6.76895607761826E-2</v>
      </c>
    </row>
    <row r="7" spans="1:10" customFormat="1">
      <c r="A7" s="21">
        <v>4</v>
      </c>
      <c r="B7" s="140" t="s">
        <v>120</v>
      </c>
      <c r="C7" s="106">
        <v>39100</v>
      </c>
      <c r="D7" s="106">
        <v>39268</v>
      </c>
      <c r="E7" s="101">
        <v>4.8964143640069624E-2</v>
      </c>
      <c r="F7" s="101">
        <v>0.10055333963840463</v>
      </c>
      <c r="G7" s="101">
        <v>0.10828646818860022</v>
      </c>
      <c r="H7" s="101">
        <v>0.18998455931330627</v>
      </c>
      <c r="I7" s="101">
        <v>0.79630064388954014</v>
      </c>
      <c r="J7" s="107">
        <v>6.1947367097396677E-2</v>
      </c>
    </row>
    <row r="8" spans="1:10" ht="15.75" thickBot="1">
      <c r="A8" s="139"/>
      <c r="B8" s="200" t="s">
        <v>89</v>
      </c>
      <c r="C8" s="145" t="s">
        <v>4</v>
      </c>
      <c r="D8" s="145" t="s">
        <v>4</v>
      </c>
      <c r="E8" s="146">
        <f>AVERAGE(E4:E7)</f>
        <v>8.7456699926830986E-2</v>
      </c>
      <c r="F8" s="146">
        <f>AVERAGE(F4:F7)</f>
        <v>0.14543987122443958</v>
      </c>
      <c r="G8" s="146">
        <f>AVERAGE(G4:G7)</f>
        <v>8.1209308447354633E-2</v>
      </c>
      <c r="H8" s="146">
        <f>AVERAGE(H4:H7)</f>
        <v>6.1041910182859399E-2</v>
      </c>
      <c r="I8" s="146">
        <f>AVERAGE(I4:I7)</f>
        <v>8.5868492785804218E-2</v>
      </c>
      <c r="J8" s="145" t="s">
        <v>4</v>
      </c>
    </row>
    <row r="9" spans="1:10" ht="15" thickBot="1">
      <c r="A9" s="168" t="s">
        <v>91</v>
      </c>
      <c r="B9" s="168"/>
      <c r="C9" s="168"/>
      <c r="D9" s="168"/>
      <c r="E9" s="168"/>
      <c r="F9" s="168"/>
      <c r="G9" s="168"/>
      <c r="H9" s="168"/>
      <c r="I9" s="168"/>
      <c r="J9" s="168"/>
    </row>
    <row r="10" spans="1:10">
      <c r="B10" s="28"/>
      <c r="C10" s="29"/>
      <c r="D10" s="29"/>
      <c r="E10" s="28"/>
      <c r="F10" s="28"/>
      <c r="G10" s="28"/>
      <c r="H10" s="28"/>
      <c r="I10" s="28"/>
    </row>
    <row r="11" spans="1:10">
      <c r="B11" s="28"/>
      <c r="C11" s="29"/>
      <c r="D11" s="29"/>
      <c r="E11" s="28"/>
      <c r="F11" s="28"/>
      <c r="G11" s="28"/>
      <c r="H11" s="28"/>
      <c r="I11" s="28"/>
    </row>
    <row r="12" spans="1:10">
      <c r="B12" s="28"/>
      <c r="C12" s="29"/>
      <c r="D12" s="29"/>
      <c r="E12" s="114"/>
      <c r="F12" s="28"/>
      <c r="G12" s="28"/>
      <c r="H12" s="28"/>
      <c r="I12" s="28"/>
    </row>
    <row r="13" spans="1:10">
      <c r="B13" s="28"/>
      <c r="C13" s="29"/>
      <c r="D13" s="29"/>
      <c r="E13" s="28"/>
      <c r="F13" s="28"/>
      <c r="G13" s="28"/>
      <c r="H13" s="28"/>
      <c r="I13" s="28"/>
    </row>
    <row r="14" spans="1:10">
      <c r="B14" s="28"/>
      <c r="C14" s="29"/>
      <c r="D14" s="29"/>
      <c r="E14" s="28"/>
      <c r="F14" s="28"/>
      <c r="G14" s="28"/>
      <c r="H14" s="28"/>
      <c r="I14" s="28"/>
    </row>
    <row r="15" spans="1:10">
      <c r="B15" s="28"/>
      <c r="C15" s="29"/>
      <c r="D15" s="29"/>
      <c r="E15" s="28"/>
      <c r="F15" s="28"/>
      <c r="G15" s="28"/>
      <c r="H15" s="28"/>
      <c r="I15" s="28"/>
    </row>
    <row r="16" spans="1:10">
      <c r="B16" s="28"/>
      <c r="C16" s="29"/>
      <c r="D16" s="29"/>
      <c r="E16" s="28"/>
      <c r="F16" s="28"/>
      <c r="G16" s="28"/>
      <c r="H16" s="28"/>
      <c r="I16" s="28"/>
    </row>
    <row r="17" spans="2:9">
      <c r="B17" s="28"/>
      <c r="C17" s="29"/>
      <c r="D17" s="29"/>
      <c r="E17" s="28"/>
      <c r="F17" s="28"/>
      <c r="G17" s="28"/>
      <c r="H17" s="28"/>
      <c r="I17" s="28"/>
    </row>
    <row r="18" spans="2:9">
      <c r="B18" s="28"/>
      <c r="C18" s="29"/>
      <c r="D18" s="29"/>
      <c r="E18" s="28"/>
      <c r="F18" s="28"/>
      <c r="G18" s="28"/>
      <c r="H18" s="28"/>
      <c r="I18" s="28"/>
    </row>
    <row r="22" spans="2:9">
      <c r="C22" s="5"/>
    </row>
    <row r="23" spans="2:9">
      <c r="C23" s="5"/>
    </row>
    <row r="24" spans="2:9">
      <c r="C24" s="5"/>
    </row>
    <row r="25" spans="2:9">
      <c r="C25" s="5"/>
    </row>
    <row r="26" spans="2:9">
      <c r="C26" s="5"/>
    </row>
    <row r="27" spans="2:9">
      <c r="C27" s="5"/>
    </row>
    <row r="28" spans="2:9">
      <c r="C28" s="5"/>
    </row>
    <row r="29" spans="2:9">
      <c r="C29" s="5"/>
    </row>
  </sheetData>
  <mergeCells count="4">
    <mergeCell ref="A2:A3"/>
    <mergeCell ref="A1:J1"/>
    <mergeCell ref="E2:J2"/>
    <mergeCell ref="A9:J9"/>
  </mergeCells>
  <phoneticPr fontId="11" type="noConversion"/>
  <pageMargins left="0.75" right="0.75" top="1" bottom="1" header="0.5" footer="0.5"/>
  <pageSetup paperSize="9" orientation="portrait" verticalDpi="12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 enableFormatConditionsCalculation="0">
    <tabColor indexed="22"/>
  </sheetPr>
  <dimension ref="A1:I39"/>
  <sheetViews>
    <sheetView zoomScale="85" workbookViewId="0">
      <selection activeCell="J43" sqref="J43"/>
    </sheetView>
  </sheetViews>
  <sheetFormatPr defaultRowHeight="14.25"/>
  <cols>
    <col min="1" max="1" width="4.140625" style="22" customWidth="1"/>
    <col min="2" max="2" width="50.7109375" style="22" customWidth="1"/>
    <col min="3" max="3" width="24.7109375" style="22" customWidth="1"/>
    <col min="4" max="4" width="24.7109375" style="23" customWidth="1"/>
    <col min="5" max="7" width="24.7109375" style="22" customWidth="1"/>
    <col min="8" max="16384" width="9.140625" style="22"/>
  </cols>
  <sheetData>
    <row r="1" spans="1:7" s="30" customFormat="1" ht="16.5" thickBot="1">
      <c r="A1" s="164" t="s">
        <v>134</v>
      </c>
      <c r="B1" s="164"/>
      <c r="C1" s="164"/>
      <c r="D1" s="164"/>
      <c r="E1" s="164"/>
      <c r="F1" s="164"/>
      <c r="G1" s="164"/>
    </row>
    <row r="2" spans="1:7" s="30" customFormat="1" ht="15.75" customHeight="1" thickBot="1">
      <c r="A2" s="160" t="s">
        <v>93</v>
      </c>
      <c r="B2" s="91"/>
      <c r="C2" s="165" t="s">
        <v>94</v>
      </c>
      <c r="D2" s="166"/>
      <c r="E2" s="165" t="s">
        <v>95</v>
      </c>
      <c r="F2" s="166"/>
      <c r="G2" s="92"/>
    </row>
    <row r="3" spans="1:7" s="30" customFormat="1" ht="45.75" thickBot="1">
      <c r="A3" s="161"/>
      <c r="B3" s="34" t="s">
        <v>76</v>
      </c>
      <c r="C3" s="34" t="s">
        <v>96</v>
      </c>
      <c r="D3" s="34" t="s">
        <v>97</v>
      </c>
      <c r="E3" s="34" t="s">
        <v>118</v>
      </c>
      <c r="F3" s="34" t="s">
        <v>97</v>
      </c>
      <c r="G3" s="35" t="s">
        <v>135</v>
      </c>
    </row>
    <row r="4" spans="1:7" s="30" customFormat="1">
      <c r="A4" s="21">
        <v>1</v>
      </c>
      <c r="B4" s="36" t="s">
        <v>139</v>
      </c>
      <c r="C4" s="37">
        <v>268.99096999999995</v>
      </c>
      <c r="D4" s="101">
        <v>0.2278837187232326</v>
      </c>
      <c r="E4" s="38">
        <v>2</v>
      </c>
      <c r="F4" s="101">
        <v>6.8050357264375636E-4</v>
      </c>
      <c r="G4" s="39">
        <v>0.98831646825460107</v>
      </c>
    </row>
    <row r="5" spans="1:7" s="30" customFormat="1">
      <c r="A5" s="21">
        <v>2</v>
      </c>
      <c r="B5" s="36" t="s">
        <v>133</v>
      </c>
      <c r="C5" s="37">
        <v>-6.7212800000000286</v>
      </c>
      <c r="D5" s="101">
        <v>-1.364275155345521E-2</v>
      </c>
      <c r="E5" s="38">
        <v>0</v>
      </c>
      <c r="F5" s="101">
        <v>0</v>
      </c>
      <c r="G5" s="39">
        <v>0</v>
      </c>
    </row>
    <row r="6" spans="1:7" s="30" customFormat="1">
      <c r="A6" s="21">
        <v>3</v>
      </c>
      <c r="B6" s="36" t="s">
        <v>120</v>
      </c>
      <c r="C6" s="37">
        <v>26.134949999999954</v>
      </c>
      <c r="D6" s="101">
        <v>1.949133245226024E-2</v>
      </c>
      <c r="E6" s="38">
        <v>-22</v>
      </c>
      <c r="F6" s="101">
        <v>-2.8097062579821201E-2</v>
      </c>
      <c r="G6" s="39">
        <v>-37.050535197956648</v>
      </c>
    </row>
    <row r="7" spans="1:7" s="30" customFormat="1">
      <c r="A7" s="21">
        <v>4</v>
      </c>
      <c r="B7" s="84" t="s">
        <v>122</v>
      </c>
      <c r="C7" s="37" t="s">
        <v>90</v>
      </c>
      <c r="D7" s="37" t="s">
        <v>90</v>
      </c>
      <c r="E7" s="37" t="s">
        <v>90</v>
      </c>
      <c r="F7" s="37" t="s">
        <v>90</v>
      </c>
      <c r="G7" s="37" t="s">
        <v>90</v>
      </c>
    </row>
    <row r="8" spans="1:7" s="30" customFormat="1" ht="15.75" thickBot="1">
      <c r="A8" s="110"/>
      <c r="B8" s="93" t="s">
        <v>63</v>
      </c>
      <c r="C8" s="111">
        <v>288.40463999999986</v>
      </c>
      <c r="D8" s="98">
        <v>9.5691513146890159E-2</v>
      </c>
      <c r="E8" s="95">
        <v>-20</v>
      </c>
      <c r="F8" s="98">
        <v>-4.5444217223358325E-3</v>
      </c>
      <c r="G8" s="96">
        <v>-36.062218729702046</v>
      </c>
    </row>
    <row r="9" spans="1:7" s="30" customFormat="1">
      <c r="D9" s="40"/>
    </row>
    <row r="10" spans="1:7" s="30" customFormat="1">
      <c r="D10" s="40"/>
    </row>
    <row r="11" spans="1:7" s="30" customFormat="1">
      <c r="D11" s="40"/>
    </row>
    <row r="12" spans="1:7" s="30" customFormat="1">
      <c r="D12" s="40"/>
    </row>
    <row r="13" spans="1:7" s="30" customFormat="1">
      <c r="D13" s="40"/>
    </row>
    <row r="14" spans="1:7" s="30" customFormat="1">
      <c r="D14" s="40"/>
    </row>
    <row r="15" spans="1:7" s="30" customFormat="1">
      <c r="D15" s="40"/>
    </row>
    <row r="16" spans="1:7" s="30" customFormat="1">
      <c r="D16" s="40"/>
    </row>
    <row r="17" spans="4:9" s="30" customFormat="1">
      <c r="D17" s="40"/>
    </row>
    <row r="18" spans="4:9" s="30" customFormat="1">
      <c r="D18" s="40"/>
    </row>
    <row r="19" spans="4:9" s="30" customFormat="1">
      <c r="D19" s="40"/>
    </row>
    <row r="20" spans="4:9" s="30" customFormat="1">
      <c r="D20" s="40"/>
    </row>
    <row r="21" spans="4:9" s="30" customFormat="1">
      <c r="D21" s="40"/>
    </row>
    <row r="22" spans="4:9" s="30" customFormat="1">
      <c r="D22" s="40"/>
    </row>
    <row r="23" spans="4:9" s="30" customFormat="1">
      <c r="D23" s="40"/>
    </row>
    <row r="24" spans="4:9" s="30" customFormat="1">
      <c r="D24" s="40"/>
    </row>
    <row r="25" spans="4:9" s="30" customFormat="1">
      <c r="D25" s="40"/>
    </row>
    <row r="26" spans="4:9" s="30" customFormat="1">
      <c r="D26" s="40"/>
    </row>
    <row r="27" spans="4:9" s="30" customFormat="1">
      <c r="D27" s="40"/>
    </row>
    <row r="28" spans="4:9" s="30" customFormat="1">
      <c r="D28" s="40"/>
    </row>
    <row r="29" spans="4:9" s="30" customFormat="1">
      <c r="D29" s="40"/>
    </row>
    <row r="30" spans="4:9" s="30" customFormat="1"/>
    <row r="31" spans="4:9" s="30" customFormat="1"/>
    <row r="32" spans="4:9" s="30" customFormat="1">
      <c r="H32" s="22"/>
      <c r="I32" s="22"/>
    </row>
    <row r="35" spans="1:5" ht="30.75" thickBot="1">
      <c r="B35" s="41" t="s">
        <v>76</v>
      </c>
      <c r="C35" s="34" t="s">
        <v>136</v>
      </c>
      <c r="D35" s="34" t="s">
        <v>137</v>
      </c>
      <c r="E35" s="35" t="s">
        <v>138</v>
      </c>
    </row>
    <row r="36" spans="1:5">
      <c r="A36" s="22">
        <v>1</v>
      </c>
      <c r="B36" s="36" t="str">
        <f t="shared" ref="B36:D37" si="0">B4</f>
        <v>ТАSК Ukrainckyi Kapital</v>
      </c>
      <c r="C36" s="115">
        <f t="shared" si="0"/>
        <v>268.99096999999995</v>
      </c>
      <c r="D36" s="101">
        <f t="shared" si="0"/>
        <v>0.2278837187232326</v>
      </c>
      <c r="E36" s="116">
        <f>G4</f>
        <v>0.98831646825460107</v>
      </c>
    </row>
    <row r="37" spans="1:5">
      <c r="A37" s="22">
        <v>2</v>
      </c>
      <c r="B37" s="36" t="str">
        <f t="shared" si="0"/>
        <v>Оptimum</v>
      </c>
      <c r="C37" s="115">
        <f t="shared" si="0"/>
        <v>-6.7212800000000286</v>
      </c>
      <c r="D37" s="101">
        <f t="shared" si="0"/>
        <v>-1.364275155345521E-2</v>
      </c>
      <c r="E37" s="116">
        <f>G5</f>
        <v>0</v>
      </c>
    </row>
    <row r="38" spans="1:5">
      <c r="A38" s="22">
        <v>3</v>
      </c>
      <c r="B38" s="36" t="str">
        <f>B6</f>
        <v>Zbalansovanyi Fond "Parytet"</v>
      </c>
      <c r="C38" s="115">
        <f>C6</f>
        <v>26.134949999999954</v>
      </c>
      <c r="D38" s="101">
        <f>D6</f>
        <v>1.949133245226024E-2</v>
      </c>
      <c r="E38" s="116">
        <f>G6</f>
        <v>-37.050535197956648</v>
      </c>
    </row>
    <row r="39" spans="1:5">
      <c r="B39" s="36"/>
    </row>
  </sheetData>
  <mergeCells count="4">
    <mergeCell ref="A2:A3"/>
    <mergeCell ref="A1:G1"/>
    <mergeCell ref="C2:D2"/>
    <mergeCell ref="E2:F2"/>
  </mergeCells>
  <phoneticPr fontId="11" type="noConversion"/>
  <pageMargins left="0.75" right="0.75" top="1" bottom="1" header="0.5" footer="0.5"/>
  <pageSetup paperSize="9" orientation="portrait" verticalDpi="12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 enableFormatConditionsCalculation="0">
    <tabColor indexed="22"/>
  </sheetPr>
  <dimension ref="A1:D24"/>
  <sheetViews>
    <sheetView zoomScale="85" workbookViewId="0">
      <selection activeCell="R49" sqref="R49"/>
    </sheetView>
  </sheetViews>
  <sheetFormatPr defaultRowHeight="12.75"/>
  <cols>
    <col min="1" max="1" width="49.42578125" bestFit="1" customWidth="1"/>
    <col min="2" max="2" width="12.7109375" customWidth="1"/>
    <col min="3" max="3" width="2.7109375" customWidth="1"/>
  </cols>
  <sheetData>
    <row r="1" spans="1:4" ht="15.75" thickBot="1">
      <c r="A1" s="65" t="s">
        <v>76</v>
      </c>
      <c r="B1" s="66" t="s">
        <v>105</v>
      </c>
      <c r="C1" s="10"/>
      <c r="D1" s="10"/>
    </row>
    <row r="2" spans="1:4" ht="14.25">
      <c r="A2" s="77" t="s">
        <v>140</v>
      </c>
      <c r="B2" s="101">
        <v>-1.3642751553455179E-2</v>
      </c>
      <c r="C2" s="10"/>
      <c r="D2" s="10"/>
    </row>
    <row r="3" spans="1:4" ht="14.25">
      <c r="A3" s="140" t="s">
        <v>120</v>
      </c>
      <c r="B3" s="101">
        <v>4.8964143640069624E-2</v>
      </c>
      <c r="C3" s="10"/>
      <c r="D3" s="10"/>
    </row>
    <row r="4" spans="1:4" ht="14.25">
      <c r="A4" s="140" t="s">
        <v>119</v>
      </c>
      <c r="B4" s="132">
        <v>0.22704870769387853</v>
      </c>
      <c r="C4" s="10"/>
      <c r="D4" s="10"/>
    </row>
    <row r="5" spans="1:4" ht="14.25">
      <c r="A5" s="140" t="s">
        <v>109</v>
      </c>
      <c r="B5" s="133">
        <v>8.7456699926830986E-2</v>
      </c>
      <c r="C5" s="10"/>
      <c r="D5" s="10"/>
    </row>
    <row r="6" spans="1:4" ht="14.25">
      <c r="A6" s="140" t="s">
        <v>15</v>
      </c>
      <c r="B6" s="133">
        <v>0.11066582820843496</v>
      </c>
      <c r="C6" s="10"/>
      <c r="D6" s="10"/>
    </row>
    <row r="7" spans="1:4" ht="14.25">
      <c r="A7" s="140" t="s">
        <v>14</v>
      </c>
      <c r="B7" s="133">
        <v>-7.5031870333273076E-3</v>
      </c>
      <c r="C7" s="10"/>
      <c r="D7" s="10"/>
    </row>
    <row r="8" spans="1:4" ht="14.25">
      <c r="A8" s="140" t="s">
        <v>141</v>
      </c>
      <c r="B8" s="133">
        <v>1.3835381924646617E-2</v>
      </c>
      <c r="C8" s="10"/>
      <c r="D8" s="10"/>
    </row>
    <row r="9" spans="1:4" ht="14.25">
      <c r="A9" s="140" t="s">
        <v>142</v>
      </c>
      <c r="B9" s="133">
        <v>2.212381198665625E-3</v>
      </c>
      <c r="C9" s="10"/>
      <c r="D9" s="10"/>
    </row>
    <row r="10" spans="1:4" ht="14.25">
      <c r="A10" s="140" t="s">
        <v>143</v>
      </c>
      <c r="B10" s="133">
        <v>1.273972602739726E-2</v>
      </c>
      <c r="C10" s="10"/>
      <c r="D10" s="10"/>
    </row>
    <row r="11" spans="1:4" ht="15" thickBot="1">
      <c r="A11" s="201" t="s">
        <v>144</v>
      </c>
      <c r="B11" s="134">
        <v>-7.5859082518687782E-3</v>
      </c>
      <c r="C11" s="10"/>
      <c r="D11" s="10"/>
    </row>
    <row r="12" spans="1:4">
      <c r="B12" s="10"/>
      <c r="C12" s="10"/>
      <c r="D12" s="10"/>
    </row>
    <row r="13" spans="1:4" ht="14.25">
      <c r="A13" s="54"/>
      <c r="B13" s="55"/>
      <c r="C13" s="10"/>
      <c r="D13" s="10"/>
    </row>
    <row r="14" spans="1:4" ht="14.25">
      <c r="A14" s="54"/>
      <c r="B14" s="55"/>
      <c r="C14" s="10"/>
      <c r="D14" s="10"/>
    </row>
    <row r="15" spans="1:4" ht="14.25">
      <c r="A15" s="54"/>
      <c r="B15" s="55"/>
      <c r="C15" s="10"/>
      <c r="D15" s="10"/>
    </row>
    <row r="16" spans="1:4" ht="14.25">
      <c r="A16" s="54"/>
      <c r="B16" s="55"/>
      <c r="C16" s="10"/>
      <c r="D16" s="10"/>
    </row>
    <row r="17" spans="1:4" ht="14.25">
      <c r="A17" s="54"/>
      <c r="B17" s="55"/>
      <c r="C17" s="10"/>
      <c r="D17" s="10"/>
    </row>
    <row r="18" spans="1:4">
      <c r="B18" s="10"/>
    </row>
    <row r="22" spans="1:4">
      <c r="A22" s="7"/>
      <c r="B22" s="8"/>
    </row>
    <row r="23" spans="1:4">
      <c r="B23" s="8"/>
    </row>
    <row r="24" spans="1:4">
      <c r="B24" s="8"/>
    </row>
  </sheetData>
  <autoFilter ref="A1:B1"/>
  <phoneticPr fontId="11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13</vt:i4>
      </vt:variant>
    </vt:vector>
  </HeadingPairs>
  <TitlesOfParts>
    <vt:vector size="13" baseType="lpstr">
      <vt:lpstr>інд+дох</vt:lpstr>
      <vt:lpstr>В_ВЧА</vt:lpstr>
      <vt:lpstr>В_дох</vt:lpstr>
      <vt:lpstr>В_динаміка ВЧА</vt:lpstr>
      <vt:lpstr>В_діаграма(дох)</vt:lpstr>
      <vt:lpstr>І_ВЧА</vt:lpstr>
      <vt:lpstr>І_дох</vt:lpstr>
      <vt:lpstr>І_динаміка ВЧА</vt:lpstr>
      <vt:lpstr>І_діаграма(дох)</vt:lpstr>
      <vt:lpstr>3_ВЧА</vt:lpstr>
      <vt:lpstr>З_дох</vt:lpstr>
      <vt:lpstr>3_динаміка ВЧА</vt:lpstr>
      <vt:lpstr>З_діаграма(дох)</vt:lpstr>
    </vt:vector>
  </TitlesOfParts>
  <Company>UAIB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Щомісячний огляд діяльності публічних ІСІ в Україні</dc:title>
  <dc:subject>Червень 2011</dc:subject>
  <dc:creator>Tymchenko Artem</dc:creator>
  <cp:lastModifiedBy>Admin</cp:lastModifiedBy>
  <dcterms:created xsi:type="dcterms:W3CDTF">2010-05-19T12:57:40Z</dcterms:created>
  <dcterms:modified xsi:type="dcterms:W3CDTF">2017-04-14T14:16:18Z</dcterms:modified>
</cp:coreProperties>
</file>