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ВЧА'!$B$3:$G$24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5" i="14"/>
  <c r="E66"/>
  <c r="E67"/>
  <c r="E68"/>
  <c r="D65"/>
  <c r="D66"/>
  <c r="D67"/>
  <c r="D68"/>
  <c r="C65"/>
  <c r="C66"/>
  <c r="C67"/>
  <c r="C68"/>
  <c r="B65"/>
  <c r="B66"/>
  <c r="B67"/>
  <c r="B68"/>
  <c r="E69"/>
  <c r="D69"/>
  <c r="C69"/>
  <c r="B69"/>
  <c r="C30" i="12"/>
  <c r="C24"/>
  <c r="D30" s="1"/>
  <c r="C31"/>
  <c r="D31"/>
  <c r="C32"/>
  <c r="D32"/>
  <c r="C33"/>
  <c r="D33"/>
  <c r="C34"/>
  <c r="D34"/>
  <c r="C35"/>
  <c r="D35"/>
  <c r="C36"/>
  <c r="D36"/>
  <c r="C37"/>
  <c r="D37"/>
  <c r="B30"/>
  <c r="B31"/>
  <c r="B32"/>
  <c r="B33"/>
  <c r="B34"/>
  <c r="B35"/>
  <c r="B36"/>
  <c r="B37"/>
  <c r="I10" i="16"/>
  <c r="H10"/>
  <c r="G10"/>
  <c r="F10"/>
  <c r="E10"/>
  <c r="E40" i="20"/>
  <c r="E39"/>
  <c r="D40"/>
  <c r="D39"/>
  <c r="C40"/>
  <c r="C39"/>
  <c r="B40"/>
  <c r="B39"/>
  <c r="E43" i="17"/>
  <c r="E42"/>
  <c r="D43"/>
  <c r="D42"/>
  <c r="D41"/>
  <c r="C43"/>
  <c r="C42"/>
  <c r="C41"/>
  <c r="C40"/>
  <c r="B43"/>
  <c r="B42"/>
  <c r="B41"/>
  <c r="B40"/>
  <c r="B39"/>
  <c r="C29" i="12"/>
  <c r="B29"/>
  <c r="C28"/>
  <c r="B28"/>
  <c r="E38" i="20"/>
  <c r="D38"/>
  <c r="C38"/>
  <c r="B38"/>
  <c r="E37"/>
  <c r="D37"/>
  <c r="C37"/>
  <c r="B37"/>
  <c r="I8" i="24"/>
  <c r="H8"/>
  <c r="G8"/>
  <c r="F8"/>
  <c r="E8"/>
  <c r="E41" i="17"/>
  <c r="E40"/>
  <c r="E39"/>
  <c r="D40"/>
  <c r="D39"/>
  <c r="C39"/>
  <c r="E38"/>
  <c r="D38"/>
  <c r="C38"/>
  <c r="B38"/>
  <c r="E9" i="22"/>
  <c r="E64" i="14"/>
  <c r="E63"/>
  <c r="E62"/>
  <c r="E61"/>
  <c r="E60"/>
  <c r="D64"/>
  <c r="D63"/>
  <c r="D62"/>
  <c r="D61"/>
  <c r="D60"/>
  <c r="C64"/>
  <c r="C63"/>
  <c r="C62"/>
  <c r="C61"/>
  <c r="C71" s="1"/>
  <c r="C60"/>
  <c r="B64"/>
  <c r="B63"/>
  <c r="B62"/>
  <c r="B61"/>
  <c r="B60"/>
  <c r="I25" i="21"/>
  <c r="H25"/>
  <c r="G25"/>
  <c r="F25"/>
  <c r="E25"/>
  <c r="E70" i="14"/>
  <c r="E71" s="1"/>
  <c r="C70"/>
  <c r="C27" i="12"/>
  <c r="D27" s="1"/>
  <c r="D29"/>
  <c r="D28"/>
  <c r="F7" i="23"/>
  <c r="E7"/>
  <c r="F9" i="22"/>
  <c r="D24" i="12"/>
</calcChain>
</file>

<file path=xl/sharedStrings.xml><?xml version="1.0" encoding="utf-8"?>
<sst xmlns="http://schemas.openxmlformats.org/spreadsheetml/2006/main" count="424" uniqueCount="173">
  <si>
    <t>н.д.</t>
  </si>
  <si>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</si>
  <si>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</si>
  <si>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</si>
  <si>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</si>
  <si>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</si>
  <si>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</si>
  <si>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</si>
  <si>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</si>
  <si>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</si>
  <si>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</si>
  <si>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</si>
  <si>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</si>
  <si>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</si>
  <si>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</si>
  <si>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Rate of Return</t>
  </si>
  <si>
    <t>Period</t>
  </si>
  <si>
    <t>PFTS Index</t>
  </si>
  <si>
    <t>Open-ended CII</t>
  </si>
  <si>
    <t>Interval CII</t>
  </si>
  <si>
    <t>Closed-end CII</t>
  </si>
  <si>
    <t>July</t>
  </si>
  <si>
    <t>August</t>
  </si>
  <si>
    <t>Since the beginning of 2015</t>
  </si>
  <si>
    <t>Index</t>
  </si>
  <si>
    <t>Monthly change</t>
  </si>
  <si>
    <t>YTD change</t>
  </si>
  <si>
    <t>SHANGHAI SE COMPOSITE (China)</t>
  </si>
  <si>
    <t>MICEX (Russia)</t>
  </si>
  <si>
    <t>DAX (Germany)</t>
  </si>
  <si>
    <t>CAC 40 (France)</t>
  </si>
  <si>
    <t>NIKKEI 225 (Japan)</t>
  </si>
  <si>
    <t>FTSE 100 (Great Britain)</t>
  </si>
  <si>
    <t>DJIA (USA)</t>
  </si>
  <si>
    <t>S&amp;P 500 (USA)</t>
  </si>
  <si>
    <t>RTSI (Russia)</t>
  </si>
  <si>
    <t>WIG20 (Poland)</t>
  </si>
  <si>
    <t>UX Index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</si>
  <si>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</si>
  <si>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</si>
  <si>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</si>
  <si>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</si>
  <si>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</si>
  <si>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</si>
  <si>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</si>
  <si>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</si>
  <si>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</si>
  <si>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HANG SENG (Hong Kong)</t>
  </si>
  <si>
    <t>KINTO-Klasychnyi</t>
  </si>
  <si>
    <t>Sofiivskyi</t>
  </si>
  <si>
    <t>UNIVER.UA/Myhailo Grushevskyi: Fond Derzhavnyh Paperiv</t>
  </si>
  <si>
    <t>KINTO-Ekviti</t>
  </si>
  <si>
    <t>Premium – Fond Indeksnyi</t>
  </si>
  <si>
    <t>Altus – Depozyt</t>
  </si>
  <si>
    <t>UNIVER.UA/Taras Shevchenko: Fond Zaoshchadzhen</t>
  </si>
  <si>
    <t>Altus – Zbalansovanyi</t>
  </si>
  <si>
    <t>OTP Fond Aktsii</t>
  </si>
  <si>
    <t>KINTO-Kaznacheyskyi</t>
  </si>
  <si>
    <t>Argentum</t>
  </si>
  <si>
    <t>VSI</t>
  </si>
  <si>
    <t xml:space="preserve">OTP Klasychnyi </t>
  </si>
  <si>
    <t>UNIVER.UA/Volodymyr Velykyi: Fond Zbalansovanyi</t>
  </si>
  <si>
    <t>TASK Resurs</t>
  </si>
  <si>
    <t>UNIVER.UA/Iaroslav Mudryi: Fond Aktsii</t>
  </si>
  <si>
    <t>Premium – Fond Zbalansovanyi</t>
  </si>
  <si>
    <t>Nadbannia</t>
  </si>
  <si>
    <t>OTP Obligatsiinyi</t>
  </si>
  <si>
    <t>SEM Azhio</t>
  </si>
  <si>
    <t>Altus-Strategichnyi</t>
  </si>
  <si>
    <t>Total</t>
  </si>
  <si>
    <t>(*)  All funds are diversified unit funds.</t>
  </si>
  <si>
    <t>Others</t>
  </si>
  <si>
    <t>PrJSC “KINTO”</t>
  </si>
  <si>
    <t>LLC AMC  "IVEKS ESSET MENEDZHMENT"</t>
  </si>
  <si>
    <t>LLC AMC “Univer Menedzhment”</t>
  </si>
  <si>
    <t>LLC "AMC "PIOGLOBAL Ukraina"</t>
  </si>
  <si>
    <t>LLC AMC "Altus Assets Activitis"</t>
  </si>
  <si>
    <t>LLC AMC "Altus Essets Activitis"</t>
  </si>
  <si>
    <t xml:space="preserve">LLC "AMC  "OTP Кapital" </t>
  </si>
  <si>
    <t>AMC “Dragon Eset Menedzhment”</t>
  </si>
  <si>
    <t>LLC AMC "Vsesvit"</t>
  </si>
  <si>
    <t xml:space="preserve">LLC "AMC "ТАSK-Invest" 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</si>
  <si>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</si>
  <si>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</si>
  <si>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</si>
  <si>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</si>
  <si>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</si>
  <si>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</si>
  <si>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 xml:space="preserve">1 month </t>
  </si>
  <si>
    <t xml:space="preserve">6 months </t>
  </si>
  <si>
    <t xml:space="preserve">3 months </t>
  </si>
  <si>
    <t>YTD</t>
  </si>
  <si>
    <t>1 year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</si>
  <si>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</si>
  <si>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</si>
  <si>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</si>
  <si>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 xml:space="preserve">UNIVER.UA/Myhailo Grushevskyi: Fond Derzhavnyh Paperiv   </t>
  </si>
  <si>
    <t xml:space="preserve">OTP Obligatsiinyi </t>
  </si>
  <si>
    <t>Average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</si>
  <si>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</si>
  <si>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</si>
  <si>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</si>
  <si>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</si>
  <si>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</si>
  <si>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</si>
  <si>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</si>
  <si>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</si>
  <si>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</si>
  <si>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</si>
  <si>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</si>
  <si>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</si>
  <si>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</si>
  <si>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</si>
  <si>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 xml:space="preserve">KINTO-Klasychnyi 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</si>
  <si>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</si>
  <si>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</si>
  <si>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</si>
  <si>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</si>
  <si>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</si>
  <si>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</si>
  <si>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</si>
  <si>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</si>
  <si>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</si>
  <si>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</si>
  <si>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</si>
  <si>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</si>
  <si>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</si>
  <si>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</si>
  <si>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unit</t>
  </si>
  <si>
    <t>diversified</t>
  </si>
  <si>
    <t>specialized</t>
  </si>
  <si>
    <t>LLC  “Dragon Eset Menedzhment”</t>
  </si>
  <si>
    <t>LLC AMC "TASK Invest"</t>
  </si>
  <si>
    <t>LLC AMC "ART-KAPITAL Menedzhment"</t>
  </si>
  <si>
    <t>LLC AMC  “Univer Menedzhment”</t>
  </si>
  <si>
    <t>LLC AMC "SЕМ"</t>
  </si>
  <si>
    <t>Interval Funds' Rates of Return. Sorting by the Date of Reaching Compliance with the Standards</t>
  </si>
  <si>
    <t xml:space="preserve">6 month </t>
  </si>
  <si>
    <t>Interval Funds' Dynamics.  Ranking by Net Inflow</t>
  </si>
  <si>
    <t xml:space="preserve">Net inflow/outflow of capital over the month, UAH thsd </t>
  </si>
  <si>
    <t>Optimum</t>
  </si>
  <si>
    <t>"UNIVER.UA/Otaman: Fond Perspectyvnyh Aktsii"</t>
  </si>
  <si>
    <t>Zbalansovanyi Fond "Parytet"</t>
  </si>
  <si>
    <t xml:space="preserve">Platynum </t>
  </si>
  <si>
    <t>Аurum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</si>
  <si>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</si>
  <si>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</si>
  <si>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</si>
  <si>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</si>
  <si>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</si>
  <si>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</si>
  <si>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</si>
  <si>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</si>
  <si>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</si>
  <si>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</si>
  <si>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</si>
  <si>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</si>
  <si>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</si>
  <si>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</si>
  <si>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</si>
  <si>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</si>
  <si>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</si>
  <si>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</si>
  <si>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</si>
  <si>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>1 month</t>
  </si>
  <si>
    <t>Number of Securities in Circulation</t>
  </si>
  <si>
    <t>Net inflow/ outflow of capital during month, UAH thsd.</t>
  </si>
  <si>
    <t>Indeks Ukrainskoi Birzhi</t>
  </si>
  <si>
    <t>TASK  Universal</t>
  </si>
  <si>
    <t>1 Month*</t>
  </si>
  <si>
    <t>TASK Ukrainskyi Capital</t>
  </si>
  <si>
    <t>Rates of Return of Investment Certificates</t>
  </si>
  <si>
    <t>Rates of Return on Investment Certificates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</si>
</sst>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medium">
        <color rgb="FF006666"/>
      </bottom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 style="medium">
        <color rgb="FF006666"/>
      </left>
      <right style="dotted">
        <color indexed="55"/>
      </right>
      <top style="dotted">
        <color indexed="55"/>
      </top>
      <bottom style="medium">
        <color rgb="FF006666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58" xfId="0" applyFont="1" applyBorder="1" applyAlignment="1">
      <alignment vertical="center"/>
    </xf>
    <xf numFmtId="0" fontId="21" fillId="0" borderId="26" xfId="4" applyFont="1" applyFill="1" applyBorder="1" applyAlignment="1">
      <alignment vertical="center" wrapText="1"/>
    </xf>
    <xf numFmtId="0" fontId="21" fillId="0" borderId="59" xfId="4" applyFont="1" applyFill="1" applyBorder="1" applyAlignment="1">
      <alignment vertical="center" wrapText="1"/>
    </xf>
    <xf numFmtId="0" fontId="14" fillId="0" borderId="59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left"/>
    </xf>
    <xf numFmtId="0" fontId="10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21" fillId="0" borderId="8" xfId="3" applyFont="1" applyFill="1" applyBorder="1" applyAlignment="1">
      <alignment vertical="center" wrapText="1"/>
    </xf>
    <xf numFmtId="0" fontId="21" fillId="0" borderId="64" xfId="3" applyFont="1" applyFill="1" applyBorder="1" applyAlignment="1">
      <alignment vertical="center" wrapText="1"/>
    </xf>
    <xf numFmtId="0" fontId="21" fillId="0" borderId="65" xfId="3" applyFont="1" applyFill="1" applyBorder="1" applyAlignment="1">
      <alignment vertical="center" wrapText="1"/>
    </xf>
    <xf numFmtId="0" fontId="21" fillId="0" borderId="64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6" xfId="0" applyFont="1" applyBorder="1"/>
    <xf numFmtId="0" fontId="9" fillId="0" borderId="67" xfId="0" applyFont="1" applyBorder="1"/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70" xfId="0" applyFont="1" applyBorder="1" applyAlignment="1">
      <alignment vertical="top" wrapText="1"/>
    </xf>
    <xf numFmtId="0" fontId="9" fillId="0" borderId="71" xfId="0" applyFont="1" applyBorder="1"/>
    <xf numFmtId="0" fontId="9" fillId="0" borderId="72" xfId="0" applyFont="1" applyBorder="1"/>
    <xf numFmtId="0" fontId="9" fillId="0" borderId="73" xfId="0" applyFont="1" applyBorder="1"/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4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5" xfId="0" applyFont="1" applyBorder="1"/>
    <xf numFmtId="0" fontId="9" fillId="0" borderId="76" xfId="0" applyFont="1" applyBorder="1"/>
    <xf numFmtId="0" fontId="21" fillId="0" borderId="22" xfId="4" applyFont="1" applyFill="1" applyBorder="1" applyAlignment="1">
      <alignment vertical="center" wrapText="1"/>
    </xf>
    <xf numFmtId="0" fontId="24" fillId="0" borderId="77" xfId="0" applyFont="1" applyBorder="1" applyAlignment="1">
      <alignment horizontal="center" vertical="center" wrapText="1"/>
    </xf>
    <xf numFmtId="0" fontId="9" fillId="0" borderId="64" xfId="0" applyFont="1" applyBorder="1"/>
    <xf numFmtId="3" fontId="25" fillId="0" borderId="8" xfId="3" applyNumberFormat="1" applyFont="1" applyFill="1" applyBorder="1" applyAlignment="1">
      <alignment horizontal="center" vertical="center" wrapText="1"/>
    </xf>
    <xf numFmtId="0" fontId="21" fillId="0" borderId="74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9" fillId="0" borderId="80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0" fillId="0" borderId="25" xfId="6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0" fillId="0" borderId="78" xfId="6" applyFont="1" applyFill="1" applyBorder="1" applyAlignment="1">
      <alignment horizontal="center" vertical="center" wrapText="1"/>
    </xf>
    <xf numFmtId="0" fontId="20" fillId="0" borderId="79" xfId="6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the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75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9118882898119081"/>
          <c:w val="0.94700933744769777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3596E-3"/>
                  <c:y val="2.395145065720433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-3.6768897503135278E-2</c:v>
                </c:pt>
                <c:pt idx="1">
                  <c:v>-2.1275966147836889E-2</c:v>
                </c:pt>
                <c:pt idx="2">
                  <c:v>-0.14517212860539652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576757361210721E-3"/>
                  <c:y val="2.200179558243922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-3.6040308239478347E-2</c:v>
                </c:pt>
                <c:pt idx="1">
                  <c:v>4.1610298036320881E-3</c:v>
                </c:pt>
                <c:pt idx="2">
                  <c:v>-5.1795219200619358E-2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78E-4"/>
                  <c:y val="-1.031632799393774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2.834311763430307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79E-4"/>
                  <c:y val="-1.800628486341384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-7.3240873603895914E-3</c:v>
                </c:pt>
                <c:pt idx="1">
                  <c:v>4.233487382937412E-3</c:v>
                </c:pt>
                <c:pt idx="2">
                  <c:v>7.3769166292978694E-2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2.037008034912094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701E-4"/>
                  <c:y val="2.621303478693959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-1.5877310889869989E-2</c:v>
                </c:pt>
                <c:pt idx="1">
                  <c:v>-2.9316165576339648E-3</c:v>
                </c:pt>
                <c:pt idx="2">
                  <c:v>-1.5253350538598508E-2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-1.8755328593719978E-2</c:v>
                </c:pt>
                <c:pt idx="1">
                  <c:v>1.241675992049468E-3</c:v>
                </c:pt>
                <c:pt idx="2">
                  <c:v>-5.2785150517785949E-2</c:v>
                </c:pt>
              </c:numCache>
            </c:numRef>
          </c:val>
        </c:ser>
        <c:dLbls>
          <c:showVal val="1"/>
        </c:dLbls>
        <c:gapWidth val="400"/>
        <c:overlap val="-10"/>
        <c:axId val="61604608"/>
        <c:axId val="61606144"/>
      </c:barChart>
      <c:catAx>
        <c:axId val="6160460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06144"/>
        <c:crosses val="autoZero"/>
        <c:auto val="1"/>
        <c:lblAlgn val="ctr"/>
        <c:lblOffset val="0"/>
        <c:tickLblSkip val="1"/>
        <c:tickMarkSkip val="1"/>
      </c:catAx>
      <c:valAx>
        <c:axId val="61606144"/>
        <c:scaling>
          <c:orientation val="minMax"/>
          <c:max val="8.0000000000000029E-2"/>
          <c:min val="-0.150000000000000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046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91"/>
          <c:h val="8.4291503126134204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6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78723404255319"/>
          <c:y val="0.25117428471217701"/>
          <c:w val="0.6677577741407531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HANG SENG (Hong Kong)</c:v>
                </c:pt>
                <c:pt idx="1">
                  <c:v>SHANGHAI SE COMPOSITE (China)</c:v>
                </c:pt>
                <c:pt idx="2">
                  <c:v>DAX (Germany)</c:v>
                </c:pt>
                <c:pt idx="3">
                  <c:v>CAC 40 (France)</c:v>
                </c:pt>
                <c:pt idx="4">
                  <c:v>NIKKEI 225 (Japan)</c:v>
                </c:pt>
                <c:pt idx="5">
                  <c:v>FTSE 100 (Great Britain)</c:v>
                </c:pt>
                <c:pt idx="6">
                  <c:v>DJIA (USA)</c:v>
                </c:pt>
                <c:pt idx="7">
                  <c:v>S&amp;P 500 (USA)</c:v>
                </c:pt>
                <c:pt idx="8">
                  <c:v>RTSI (Russia)</c:v>
                </c:pt>
                <c:pt idx="9">
                  <c:v>WIG20 (Poland)</c:v>
                </c:pt>
                <c:pt idx="10">
                  <c:v>PFTS Index</c:v>
                </c:pt>
                <c:pt idx="11">
                  <c:v>UX Index</c:v>
                </c:pt>
                <c:pt idx="12">
                  <c:v>MICEX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-0.37433869919055962</c:v>
                </c:pt>
                <c:pt idx="1">
                  <c:v>-0.12493814355608024</c:v>
                </c:pt>
                <c:pt idx="2">
                  <c:v>-9.2804927761011458E-2</c:v>
                </c:pt>
                <c:pt idx="3">
                  <c:v>-8.4535307647055302E-2</c:v>
                </c:pt>
                <c:pt idx="4">
                  <c:v>-8.2328891963368012E-2</c:v>
                </c:pt>
                <c:pt idx="5">
                  <c:v>-6.6953592143697671E-2</c:v>
                </c:pt>
                <c:pt idx="6">
                  <c:v>-6.5677738546263353E-2</c:v>
                </c:pt>
                <c:pt idx="7">
                  <c:v>-6.258080462392579E-2</c:v>
                </c:pt>
                <c:pt idx="8">
                  <c:v>-2.9365874106331957E-2</c:v>
                </c:pt>
                <c:pt idx="9">
                  <c:v>-2.8641846725716236E-2</c:v>
                </c:pt>
                <c:pt idx="10">
                  <c:v>-2.1275966147836889E-2</c:v>
                </c:pt>
                <c:pt idx="11">
                  <c:v>4.1610298036320881E-3</c:v>
                </c:pt>
                <c:pt idx="12">
                  <c:v>3.8448172558418259E-2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HANG SENG (Hong Kong)</c:v>
                </c:pt>
                <c:pt idx="1">
                  <c:v>SHANGHAI SE COMPOSITE (China)</c:v>
                </c:pt>
                <c:pt idx="2">
                  <c:v>DAX (Germany)</c:v>
                </c:pt>
                <c:pt idx="3">
                  <c:v>CAC 40 (France)</c:v>
                </c:pt>
                <c:pt idx="4">
                  <c:v>NIKKEI 225 (Japan)</c:v>
                </c:pt>
                <c:pt idx="5">
                  <c:v>FTSE 100 (Great Britain)</c:v>
                </c:pt>
                <c:pt idx="6">
                  <c:v>DJIA (USA)</c:v>
                </c:pt>
                <c:pt idx="7">
                  <c:v>S&amp;P 500 (USA)</c:v>
                </c:pt>
                <c:pt idx="8">
                  <c:v>RTSI (Russia)</c:v>
                </c:pt>
                <c:pt idx="9">
                  <c:v>WIG20 (Poland)</c:v>
                </c:pt>
                <c:pt idx="10">
                  <c:v>PFTS Index</c:v>
                </c:pt>
                <c:pt idx="11">
                  <c:v>UX Index</c:v>
                </c:pt>
                <c:pt idx="12">
                  <c:v>MICEX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-7.789082213172982E-2</c:v>
                </c:pt>
                <c:pt idx="1">
                  <c:v>1.2690591033574394E-2</c:v>
                </c:pt>
                <c:pt idx="2">
                  <c:v>4.629113104313376E-2</c:v>
                </c:pt>
                <c:pt idx="3">
                  <c:v>9.5961879996419697E-2</c:v>
                </c:pt>
                <c:pt idx="4">
                  <c:v>8.2501230604723919E-2</c:v>
                </c:pt>
                <c:pt idx="5">
                  <c:v>-4.567893691767233E-2</c:v>
                </c:pt>
                <c:pt idx="6">
                  <c:v>-8.0911657464493025E-2</c:v>
                </c:pt>
                <c:pt idx="7">
                  <c:v>-5.1996058355565089E-2</c:v>
                </c:pt>
                <c:pt idx="8">
                  <c:v>5.4242389750983167E-2</c:v>
                </c:pt>
                <c:pt idx="9">
                  <c:v>-6.5731409276578834E-2</c:v>
                </c:pt>
                <c:pt idx="10">
                  <c:v>-0.14517212860539652</c:v>
                </c:pt>
                <c:pt idx="11">
                  <c:v>-5.1795219200619358E-2</c:v>
                </c:pt>
                <c:pt idx="12">
                  <c:v>0.24098352439120463</c:v>
                </c:pt>
              </c:numCache>
            </c:numRef>
          </c:val>
        </c:ser>
        <c:dLbls>
          <c:showVal val="1"/>
        </c:dLbls>
        <c:gapWidth val="100"/>
        <c:overlap val="-20"/>
        <c:axId val="61619200"/>
        <c:axId val="61641472"/>
      </c:barChart>
      <c:catAx>
        <c:axId val="6161920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41472"/>
        <c:crosses val="autoZero"/>
        <c:lblAlgn val="ctr"/>
        <c:lblOffset val="100"/>
        <c:tickLblSkip val="1"/>
        <c:tickMarkSkip val="1"/>
      </c:catAx>
      <c:valAx>
        <c:axId val="61641472"/>
        <c:scaling>
          <c:orientation val="minMax"/>
          <c:max val="0.25"/>
          <c:min val="-0.4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19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27"/>
          <c:y val="7.23685760360472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2087943474308253E-2"/>
                  <c:y val="-4.510378580919115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6429235087806361E-2"/>
                  <c:y val="-1.6335933820095353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1264035177741458E-2"/>
                  <c:y val="-4.546640902520138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8.7217466103541197E-2"/>
                  <c:y val="-6.189108091585517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0324350650334256"/>
                  <c:y val="-0.4585834181179306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0379561394161087"/>
                  <c:y val="-7.221300630178612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4232879495797984E-2"/>
                  <c:y val="8.3940830455396021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6532607832761801E-2"/>
                  <c:y val="0.1181363290647441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68871161204734E-2"/>
                  <c:y val="8.2858323327278244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305868613440462"/>
                  <c:y val="-7.8243438849798785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5810306720147598E-2"/>
                  <c:y val="-0.149770661747015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Grushevskyi: Fond Derzhavnyh Paperiv</c:v>
                </c:pt>
                <c:pt idx="4">
                  <c:v>KINTO-Ekviti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В_ВЧА!$C$27:$C$37</c:f>
              <c:numCache>
                <c:formatCode>#,##0.00</c:formatCode>
                <c:ptCount val="11"/>
                <c:pt idx="0">
                  <c:v>8760429.4899999872</c:v>
                </c:pt>
                <c:pt idx="1">
                  <c:v>21870780.482000001</c:v>
                </c:pt>
                <c:pt idx="2">
                  <c:v>3829032.55</c:v>
                </c:pt>
                <c:pt idx="3">
                  <c:v>3759558.12</c:v>
                </c:pt>
                <c:pt idx="4">
                  <c:v>3705255.49</c:v>
                </c:pt>
                <c:pt idx="5">
                  <c:v>3234900.1935999999</c:v>
                </c:pt>
                <c:pt idx="6">
                  <c:v>2851813.42</c:v>
                </c:pt>
                <c:pt idx="7">
                  <c:v>2765743.31</c:v>
                </c:pt>
                <c:pt idx="8">
                  <c:v>2313817.87</c:v>
                </c:pt>
                <c:pt idx="9">
                  <c:v>2063442</c:v>
                </c:pt>
                <c:pt idx="10">
                  <c:v>2031547.7196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Grushevskyi: Fond Derzhavnyh Paperiv</c:v>
                </c:pt>
                <c:pt idx="4">
                  <c:v>KINTO-Ekviti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В_ВЧА!$D$27:$D$37</c:f>
              <c:numCache>
                <c:formatCode>0.00%</c:formatCode>
                <c:ptCount val="11"/>
                <c:pt idx="0">
                  <c:v>0.14878980457065705</c:v>
                </c:pt>
                <c:pt idx="1">
                  <c:v>0.37146000175438038</c:v>
                </c:pt>
                <c:pt idx="2">
                  <c:v>6.5033455889294003E-2</c:v>
                </c:pt>
                <c:pt idx="3">
                  <c:v>6.3853480994894421E-2</c:v>
                </c:pt>
                <c:pt idx="4">
                  <c:v>6.2931188575944458E-2</c:v>
                </c:pt>
                <c:pt idx="5">
                  <c:v>5.4942530861158197E-2</c:v>
                </c:pt>
                <c:pt idx="6">
                  <c:v>4.8436068336391316E-2</c:v>
                </c:pt>
                <c:pt idx="7">
                  <c:v>4.6974227354634274E-2</c:v>
                </c:pt>
                <c:pt idx="8">
                  <c:v>3.9298587938226132E-2</c:v>
                </c:pt>
                <c:pt idx="9">
                  <c:v>3.5046127849479004E-2</c:v>
                </c:pt>
                <c:pt idx="10">
                  <c:v>3.4504425670030522E-2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42337532108077647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9E-2"/>
          <c:y val="0.38398395788946016"/>
          <c:w val="0.9177107311877673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ВЧА'!$C$59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8.740834577642978E-3"/>
                  <c:y val="-1.4489865575315267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UNIVER.UA/Taras Shevchenko: Fond Zaoshchadzhen</c:v>
                </c:pt>
                <c:pt idx="3">
                  <c:v>KINTO-Kaznacheyskyi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Premium – Fond Indeksnyi</c:v>
                </c:pt>
                <c:pt idx="7">
                  <c:v>Argentum</c:v>
                </c:pt>
                <c:pt idx="8">
                  <c:v>KINTO-Klasychnyi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ВЧА'!$C$60:$C$70</c:f>
              <c:numCache>
                <c:formatCode>#,##0.00</c:formatCode>
                <c:ptCount val="11"/>
                <c:pt idx="0">
                  <c:v>157.55057000000031</c:v>
                </c:pt>
                <c:pt idx="1">
                  <c:v>68.692830000000072</c:v>
                </c:pt>
                <c:pt idx="2">
                  <c:v>26.402350000000094</c:v>
                </c:pt>
                <c:pt idx="3">
                  <c:v>16.808029699999839</c:v>
                </c:pt>
                <c:pt idx="4">
                  <c:v>15.259969999999973</c:v>
                </c:pt>
                <c:pt idx="5">
                  <c:v>-50.503959999999957</c:v>
                </c:pt>
                <c:pt idx="6">
                  <c:v>16.460989999999761</c:v>
                </c:pt>
                <c:pt idx="7">
                  <c:v>-14.036580000000074</c:v>
                </c:pt>
                <c:pt idx="8">
                  <c:v>42.719162100002173</c:v>
                </c:pt>
                <c:pt idx="9">
                  <c:v>-231.01466999999991</c:v>
                </c:pt>
                <c:pt idx="10">
                  <c:v>29.365710000000405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ВЧА'!$E$59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1005317501736636E-4"/>
                  <c:y val="-6.18247453294666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1.8888557485163342E-3"/>
                  <c:y val="-3.190082704605412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9713691873141609E-3"/>
                  <c:y val="3.81721736279197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3.1850023313825314E-3"/>
                  <c:y val="-2.895629354910248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5.1876079857884078E-3"/>
                  <c:y val="-2.895629354910248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5938476681125903E-3"/>
                  <c:y val="-2.895629354910248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168322805461759E-3"/>
                  <c:y val="7.0727110298205012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6.3505576402225032E-3"/>
                  <c:y val="6.9251174323954473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6.5641907842908746E-3"/>
                  <c:y val="-5.9126413354724273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7.1016755777931909E-3"/>
                  <c:y val="5.208964975073289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7.6621387943622329E-3"/>
                  <c:y val="-5.01236027851647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6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6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6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13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62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48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87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7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911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ВЧА'!$B$60:$B$70</c:f>
              <c:strCache>
                <c:ptCount val="11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UNIVER.UA/Taras Shevchenko: Fond Zaoshchadzhen</c:v>
                </c:pt>
                <c:pt idx="3">
                  <c:v>KINTO-Kaznacheyskyi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Premium – Fond Indeksnyi</c:v>
                </c:pt>
                <c:pt idx="7">
                  <c:v>Argentum</c:v>
                </c:pt>
                <c:pt idx="8">
                  <c:v>KINTO-Klasychnyi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ВЧА'!$E$60:$E$70</c:f>
              <c:numCache>
                <c:formatCode>#,##0.00</c:formatCode>
                <c:ptCount val="11"/>
                <c:pt idx="0">
                  <c:v>96.426648596491276</c:v>
                </c:pt>
                <c:pt idx="1">
                  <c:v>65.049551982881027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-1.2392455282461798</c:v>
                </c:pt>
                <c:pt idx="7">
                  <c:v>-12.931028500901924</c:v>
                </c:pt>
                <c:pt idx="8">
                  <c:v>-71.704961998733495</c:v>
                </c:pt>
                <c:pt idx="9">
                  <c:v>-251.51540420134233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298688"/>
        <c:axId val="73300224"/>
      </c:barChart>
      <c:lineChart>
        <c:grouping val="standard"/>
        <c:ser>
          <c:idx val="2"/>
          <c:order val="2"/>
          <c:tx>
            <c:strRef>
              <c:f>'В_динаміка ВЧА'!$D$59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271174289052215E-2"/>
                  <c:y val="-9.157175692941081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71438128009777E-2"/>
                  <c:y val="-5.97936405196785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3983465387248428E-2"/>
                  <c:y val="5.26292551892911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254540700206056E-2"/>
                  <c:y val="5.020336719026116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6336859760896031E-2"/>
                  <c:y val="4.358203953596357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6550555607918226E-2"/>
                  <c:y val="0.1159314517938682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7360492021114634E-2"/>
                  <c:y val="9.855674224502239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592608819543841E-2"/>
                  <c:y val="0.1090943532405094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8384124281332888E-2"/>
                  <c:y val="0.1038093290616864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038666723278503E-2"/>
                  <c:y val="5.546864616247420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68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7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53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38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ВЧА'!$B$60:$B$69</c:f>
              <c:strCache>
                <c:ptCount val="10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UNIVER.UA/Taras Shevchenko: Fond Zaoshchadzhen</c:v>
                </c:pt>
                <c:pt idx="3">
                  <c:v>KINTO-Kaznacheyskyi</c:v>
                </c:pt>
                <c:pt idx="4">
                  <c:v>UNIVER.UA/Volodymyr Velykyi: Fond Zbalansovanyi</c:v>
                </c:pt>
                <c:pt idx="5">
                  <c:v>Sofiivskyi</c:v>
                </c:pt>
                <c:pt idx="6">
                  <c:v>Premium – Fond Indeksnyi</c:v>
                </c:pt>
                <c:pt idx="7">
                  <c:v>Argentum</c:v>
                </c:pt>
                <c:pt idx="8">
                  <c:v>KINTO-Klasychnyi</c:v>
                </c:pt>
                <c:pt idx="9">
                  <c:v>OTP Klasychnyi </c:v>
                </c:pt>
              </c:strCache>
            </c:strRef>
          </c:cat>
          <c:val>
            <c:numRef>
              <c:f>'В_динаміка ВЧА'!$D$60:$D$69</c:f>
              <c:numCache>
                <c:formatCode>0.00%</c:formatCode>
                <c:ptCount val="10"/>
                <c:pt idx="0">
                  <c:v>4.3739655681732346E-2</c:v>
                </c:pt>
                <c:pt idx="1">
                  <c:v>4.7138745909309145E-2</c:v>
                </c:pt>
                <c:pt idx="2">
                  <c:v>9.6382123968971334E-3</c:v>
                </c:pt>
                <c:pt idx="3">
                  <c:v>8.3425316849910728E-3</c:v>
                </c:pt>
                <c:pt idx="4">
                  <c:v>1.3880728992214408E-2</c:v>
                </c:pt>
                <c:pt idx="5">
                  <c:v>-1.3018039621439201E-2</c:v>
                </c:pt>
                <c:pt idx="6">
                  <c:v>5.1145878354909562E-3</c:v>
                </c:pt>
                <c:pt idx="7">
                  <c:v>-8.2296818439490556E-3</c:v>
                </c:pt>
                <c:pt idx="8">
                  <c:v>1.9570754119632408E-3</c:v>
                </c:pt>
                <c:pt idx="9">
                  <c:v>-0.15191328351402583</c:v>
                </c:pt>
              </c:numCache>
            </c:numRef>
          </c:val>
        </c:ser>
        <c:dLbls>
          <c:showVal val="1"/>
        </c:dLbls>
        <c:marker val="1"/>
        <c:axId val="73220096"/>
        <c:axId val="73221632"/>
      </c:lineChart>
      <c:catAx>
        <c:axId val="732986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300224"/>
        <c:crosses val="autoZero"/>
        <c:lblAlgn val="ctr"/>
        <c:lblOffset val="40"/>
        <c:tickLblSkip val="2"/>
        <c:tickMarkSkip val="1"/>
      </c:catAx>
      <c:valAx>
        <c:axId val="73300224"/>
        <c:scaling>
          <c:orientation val="minMax"/>
          <c:max val="25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298688"/>
        <c:crosses val="autoZero"/>
        <c:crossBetween val="between"/>
      </c:valAx>
      <c:catAx>
        <c:axId val="73220096"/>
        <c:scaling>
          <c:orientation val="minMax"/>
        </c:scaling>
        <c:delete val="1"/>
        <c:axPos val="b"/>
        <c:tickLblPos val="none"/>
        <c:crossAx val="73221632"/>
        <c:crosses val="autoZero"/>
        <c:lblAlgn val="ctr"/>
        <c:lblOffset val="100"/>
      </c:catAx>
      <c:valAx>
        <c:axId val="73221632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22009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47174401818729"/>
          <c:y val="0.75564757488407086"/>
          <c:w val="0.38103778897269891"/>
          <c:h val="5.133475372853742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1991967425631646"/>
          <c:y val="5.393748939949246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9.816623070707628E-2"/>
          <c:w val="0.96478920632643872"/>
          <c:h val="0.8640785801798689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'В_діаграма(дох)'!$A$2:$A$28</c:f>
              <c:strCache>
                <c:ptCount val="27"/>
                <c:pt idx="0">
                  <c:v>Nadbannia</c:v>
                </c:pt>
                <c:pt idx="1">
                  <c:v>Sofiivskyi</c:v>
                </c:pt>
                <c:pt idx="2">
                  <c:v>Argentum</c:v>
                </c:pt>
                <c:pt idx="3">
                  <c:v>UNIVER.UA/Iaroslav Mudryi: Fond Aktsii</c:v>
                </c:pt>
                <c:pt idx="4">
                  <c:v>Altus – Zbalansovanyi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VSI</c:v>
                </c:pt>
                <c:pt idx="8">
                  <c:v>TASK Resurs</c:v>
                </c:pt>
                <c:pt idx="9">
                  <c:v>OTP Obligatsiinyi </c:v>
                </c:pt>
                <c:pt idx="10">
                  <c:v>KINTO-Klasychnyi </c:v>
                </c:pt>
                <c:pt idx="11">
                  <c:v>Premium – Fond Indeksnyi</c:v>
                </c:pt>
                <c:pt idx="12">
                  <c:v>OTP Fond Aktsii</c:v>
                </c:pt>
                <c:pt idx="13">
                  <c:v>KINTO-Kaznacheyskyi</c:v>
                </c:pt>
                <c:pt idx="14">
                  <c:v>UNIVER.UA/Taras Shevchenko: Fond Zaoshchadzhen</c:v>
                </c:pt>
                <c:pt idx="15">
                  <c:v>Altus-Strategichnyi</c:v>
                </c:pt>
                <c:pt idx="16">
                  <c:v>UNIVER.UA/Volodymyr Velykyi: Fond Zbalansovanyi</c:v>
                </c:pt>
                <c:pt idx="17">
                  <c:v>SEM Azhio</c:v>
                </c:pt>
                <c:pt idx="18">
                  <c:v>OTP Klasychnyi </c:v>
                </c:pt>
                <c:pt idx="19">
                  <c:v>UNIVER.UA/Myhailo Grushevskyi: Fond Derzhavnyh Paperiv   </c:v>
                </c:pt>
                <c:pt idx="20">
                  <c:v>Funds' average rate of return</c:v>
                </c:pt>
                <c:pt idx="21">
                  <c:v>UX Index</c:v>
                </c:pt>
                <c:pt idx="22">
                  <c:v>PFTS Index</c:v>
                </c:pt>
                <c:pt idx="23">
                  <c:v>EURO Deposits</c:v>
                </c:pt>
                <c:pt idx="24">
                  <c:v>USD Deposits</c:v>
                </c:pt>
                <c:pt idx="25">
                  <c:v>UAH Deposits</c:v>
                </c:pt>
                <c:pt idx="26">
                  <c:v>"Gold" deposit (at official rate of gold)</c:v>
                </c:pt>
              </c:strCache>
            </c:strRef>
          </c:cat>
          <c:val>
            <c:numRef>
              <c:f>'В_діаграма(дох)'!$B$2:$B$28</c:f>
              <c:numCache>
                <c:formatCode>0.00%</c:formatCode>
                <c:ptCount val="27"/>
                <c:pt idx="0">
                  <c:v>-2.517490969673486E-2</c:v>
                </c:pt>
                <c:pt idx="1">
                  <c:v>-1.3018039621446986E-2</c:v>
                </c:pt>
                <c:pt idx="2">
                  <c:v>-6.7685974508291391E-4</c:v>
                </c:pt>
                <c:pt idx="3">
                  <c:v>3.8567651316734342E-4</c:v>
                </c:pt>
                <c:pt idx="4">
                  <c:v>1.1154359519800483E-3</c:v>
                </c:pt>
                <c:pt idx="5">
                  <c:v>1.6459083897517601E-3</c:v>
                </c:pt>
                <c:pt idx="6">
                  <c:v>2.1130929939738863E-3</c:v>
                </c:pt>
                <c:pt idx="7">
                  <c:v>2.1151907106038426E-3</c:v>
                </c:pt>
                <c:pt idx="8">
                  <c:v>3.5455364318965898E-3</c:v>
                </c:pt>
                <c:pt idx="9">
                  <c:v>4.0948948367591775E-3</c:v>
                </c:pt>
                <c:pt idx="10">
                  <c:v>5.2488318579635429E-3</c:v>
                </c:pt>
                <c:pt idx="11">
                  <c:v>5.4991734822844585E-3</c:v>
                </c:pt>
                <c:pt idx="12">
                  <c:v>5.5005961467964326E-3</c:v>
                </c:pt>
                <c:pt idx="13">
                  <c:v>8.3425316849976561E-3</c:v>
                </c:pt>
                <c:pt idx="14">
                  <c:v>9.6382123969014355E-3</c:v>
                </c:pt>
                <c:pt idx="15">
                  <c:v>1.3665137441698949E-2</c:v>
                </c:pt>
                <c:pt idx="16">
                  <c:v>1.3880728992216262E-2</c:v>
                </c:pt>
                <c:pt idx="17">
                  <c:v>1.4555469688512623E-2</c:v>
                </c:pt>
                <c:pt idx="18">
                  <c:v>1.5795182929296825E-2</c:v>
                </c:pt>
                <c:pt idx="19">
                  <c:v>1.6397956273212166E-2</c:v>
                </c:pt>
                <c:pt idx="20">
                  <c:v>4.233487382937412E-3</c:v>
                </c:pt>
                <c:pt idx="21">
                  <c:v>4.1610298036320881E-3</c:v>
                </c:pt>
                <c:pt idx="22">
                  <c:v>-2.1275966147836889E-2</c:v>
                </c:pt>
                <c:pt idx="23">
                  <c:v>-2.8801931011558368E-3</c:v>
                </c:pt>
                <c:pt idx="24">
                  <c:v>7.6147262480403821E-3</c:v>
                </c:pt>
                <c:pt idx="25">
                  <c:v>1.8273972602739726E-2</c:v>
                </c:pt>
                <c:pt idx="26">
                  <c:v>-1.7985180637313025E-2</c:v>
                </c:pt>
              </c:numCache>
            </c:numRef>
          </c:val>
        </c:ser>
        <c:gapWidth val="60"/>
        <c:axId val="73364224"/>
        <c:axId val="73365760"/>
      </c:barChart>
      <c:catAx>
        <c:axId val="733642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365760"/>
        <c:crosses val="autoZero"/>
        <c:lblAlgn val="ctr"/>
        <c:lblOffset val="0"/>
        <c:tickLblSkip val="1"/>
        <c:tickMarkSkip val="1"/>
      </c:catAx>
      <c:valAx>
        <c:axId val="73365760"/>
        <c:scaling>
          <c:orientation val="minMax"/>
          <c:max val="3.0000000000000002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36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37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566433566433571"/>
          <c:h val="0.3866676736137335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3.3006563104361895E-5"/>
                  <c:y val="4.603474255185215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9465284350758578E-3"/>
                  <c:y val="1.999166916264170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9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TASK Ukrainskyi Kapital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Zbalansovanyi Fond "Parytet"</c:v>
                </c:pt>
                <c:pt idx="4">
                  <c:v>Platynum 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ВЧА'!$C$38:$C$43</c:f>
              <c:numCache>
                <c:formatCode>#,##0.00</c:formatCode>
                <c:ptCount val="6"/>
                <c:pt idx="0">
                  <c:v>7.5545900000000836</c:v>
                </c:pt>
                <c:pt idx="1">
                  <c:v>3.2202500000000001</c:v>
                </c:pt>
                <c:pt idx="2">
                  <c:v>0.76828000000002794</c:v>
                </c:pt>
                <c:pt idx="3">
                  <c:v>-3.6133599999998696</c:v>
                </c:pt>
                <c:pt idx="4">
                  <c:v>-110.78969999999924</c:v>
                </c:pt>
                <c:pt idx="5">
                  <c:v>-31.907119999999878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201315154170557E-2"/>
                  <c:y val="-5.518335151900546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5636008805526066E-3"/>
                  <c:y val="-2.85166154077133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212673338236478E-3"/>
                  <c:y val="-1.085168237415891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7638436980184558E-3"/>
                  <c:y val="-5.518335151900546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6023033036545346E-2"/>
                  <c:y val="7.043323233997617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01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4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49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7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3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TASK Ukrainskyi Kapital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Zbalansovanyi Fond "Parytet"</c:v>
                </c:pt>
                <c:pt idx="4">
                  <c:v>Platynum 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ВЧА'!$E$38:$E$43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-0.86021465781688677</c:v>
                </c:pt>
              </c:numCache>
            </c:numRef>
          </c:val>
        </c:ser>
        <c:dLbls>
          <c:showVal val="1"/>
        </c:dLbls>
        <c:overlap val="-20"/>
        <c:axId val="73627136"/>
        <c:axId val="73628672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091177688041691E-3"/>
                  <c:y val="-4.890158084716413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572481083229886E-3"/>
                  <c:y val="-5.182624810132691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8972644726311059E-4"/>
                  <c:y val="-1.94543545856012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528829312500983E-3"/>
                  <c:y val="-6.664654333328538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4.9339232363663197E-4"/>
                  <c:y val="5.451062967964408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498429109870515E-3"/>
                  <c:y val="6.7551636397248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57"/>
                  <c:y val="0.36266761111357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22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5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ВЧА'!$D$38:$D$43</c:f>
              <c:numCache>
                <c:formatCode>0.00%</c:formatCode>
                <c:ptCount val="6"/>
                <c:pt idx="0">
                  <c:v>5.5222570028417616E-3</c:v>
                </c:pt>
                <c:pt idx="1">
                  <c:v>5.0884340687635515E-3</c:v>
                </c:pt>
                <c:pt idx="2">
                  <c:v>9.7934983984227604E-4</c:v>
                </c:pt>
                <c:pt idx="3">
                  <c:v>-3.3027899423548001E-3</c:v>
                </c:pt>
                <c:pt idx="4">
                  <c:v>-1.0247505548154958E-2</c:v>
                </c:pt>
                <c:pt idx="5">
                  <c:v>-1.6063286947760703E-2</c:v>
                </c:pt>
              </c:numCache>
            </c:numRef>
          </c:val>
        </c:ser>
        <c:dLbls>
          <c:showVal val="1"/>
        </c:dLbls>
        <c:marker val="1"/>
        <c:axId val="73659136"/>
        <c:axId val="73660672"/>
      </c:lineChart>
      <c:catAx>
        <c:axId val="736271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28672"/>
        <c:crosses val="autoZero"/>
        <c:lblAlgn val="ctr"/>
        <c:lblOffset val="100"/>
        <c:tickLblSkip val="1"/>
        <c:tickMarkSkip val="1"/>
      </c:catAx>
      <c:valAx>
        <c:axId val="73628672"/>
        <c:scaling>
          <c:orientation val="minMax"/>
          <c:max val="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27136"/>
        <c:crosses val="autoZero"/>
        <c:crossBetween val="between"/>
      </c:valAx>
      <c:catAx>
        <c:axId val="73659136"/>
        <c:scaling>
          <c:orientation val="minMax"/>
        </c:scaling>
        <c:delete val="1"/>
        <c:axPos val="b"/>
        <c:tickLblPos val="none"/>
        <c:crossAx val="73660672"/>
        <c:crosses val="autoZero"/>
        <c:lblAlgn val="ctr"/>
        <c:lblOffset val="100"/>
      </c:catAx>
      <c:valAx>
        <c:axId val="7366067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591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4"/>
          <c:y val="0.8160021250055336"/>
          <c:w val="0.47062937062937071"/>
          <c:h val="6.933351388935911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9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1851022332541759"/>
          <c:w val="0.9289344706408984"/>
          <c:h val="0.8419869200072522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Aurum</c:v>
                </c:pt>
                <c:pt idx="1">
                  <c:v>Platynum</c:v>
                </c:pt>
                <c:pt idx="2">
                  <c:v>Zbalansovanyi Fond "Parytet"</c:v>
                </c:pt>
                <c:pt idx="3">
                  <c:v>"UNIVER.UA/Otaman: Fond Perspectyvnyh Aktsii"</c:v>
                </c:pt>
                <c:pt idx="4">
                  <c:v>Optimum</c:v>
                </c:pt>
                <c:pt idx="5">
                  <c:v>TASK Ukrainskyi Kapital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-1.56294447666665E-2</c:v>
                </c:pt>
                <c:pt idx="1">
                  <c:v>-1.0247505548191427E-2</c:v>
                </c:pt>
                <c:pt idx="2">
                  <c:v>-3.3027899423805351E-3</c:v>
                </c:pt>
                <c:pt idx="3">
                  <c:v>9.7934983984981905E-4</c:v>
                </c:pt>
                <c:pt idx="4">
                  <c:v>5.0884340687631369E-3</c:v>
                </c:pt>
                <c:pt idx="5">
                  <c:v>5.5222570028217177E-3</c:v>
                </c:pt>
                <c:pt idx="6">
                  <c:v>-2.9316165576339648E-3</c:v>
                </c:pt>
                <c:pt idx="7">
                  <c:v>4.1610298036320881E-3</c:v>
                </c:pt>
                <c:pt idx="8">
                  <c:v>-2.1275966147836889E-2</c:v>
                </c:pt>
                <c:pt idx="9">
                  <c:v>-2.8801931011558368E-3</c:v>
                </c:pt>
                <c:pt idx="10">
                  <c:v>7.6147262480403821E-3</c:v>
                </c:pt>
                <c:pt idx="11">
                  <c:v>1.8273972602739726E-2</c:v>
                </c:pt>
                <c:pt idx="12">
                  <c:v>-1.7985180637313025E-2</c:v>
                </c:pt>
              </c:numCache>
            </c:numRef>
          </c:val>
        </c:ser>
        <c:gapWidth val="60"/>
        <c:axId val="73696384"/>
        <c:axId val="73697920"/>
      </c:barChart>
      <c:catAx>
        <c:axId val="736963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97920"/>
        <c:crosses val="autoZero"/>
        <c:lblAlgn val="ctr"/>
        <c:lblOffset val="100"/>
        <c:tickLblSkip val="1"/>
        <c:tickMarkSkip val="1"/>
      </c:catAx>
      <c:valAx>
        <c:axId val="73697920"/>
        <c:scaling>
          <c:orientation val="minMax"/>
          <c:max val="3.0000000000000002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9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57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449502133712661E-2"/>
          <c:y val="0.32840236686390556"/>
          <c:w val="0.93456614509246028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175295364946328E-3"/>
                  <c:y val="-1.144462007161228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813298912094075E-3"/>
                  <c:y val="1.071767936629568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732593393582612E-3"/>
                  <c:y val="9.584316223476394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TASK  Universal</c:v>
                </c:pt>
                <c:pt idx="3">
                  <c:v>AntyBank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70.313669999999931</c:v>
                </c:pt>
                <c:pt idx="1">
                  <c:v>25.465269999999787</c:v>
                </c:pt>
                <c:pt idx="2">
                  <c:v>-16.454250000000002</c:v>
                </c:pt>
                <c:pt idx="3">
                  <c:v>-26.996410000000147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TASK  Universal</c:v>
                </c:pt>
                <c:pt idx="3">
                  <c:v>AntyBank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3862144"/>
        <c:axId val="73884416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2931024200745984E-3"/>
                  <c:y val="-5.41545554619855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139789906137387E-3"/>
                  <c:y val="3.009597866326950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7561179671240624E-3"/>
                  <c:y val="0.1169600740647504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1.1922758920303351E-2</c:v>
                </c:pt>
                <c:pt idx="1">
                  <c:v>1.591740668071558E-2</c:v>
                </c:pt>
                <c:pt idx="2">
                  <c:v>-1.5760028770283676E-2</c:v>
                </c:pt>
                <c:pt idx="3">
                  <c:v>-7.1134328625794925E-3</c:v>
                </c:pt>
              </c:numCache>
            </c:numRef>
          </c:val>
        </c:ser>
        <c:dLbls>
          <c:showVal val="1"/>
        </c:dLbls>
        <c:marker val="1"/>
        <c:axId val="73885952"/>
        <c:axId val="73904128"/>
      </c:lineChart>
      <c:catAx>
        <c:axId val="738621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84416"/>
        <c:crosses val="autoZero"/>
        <c:lblAlgn val="ctr"/>
        <c:lblOffset val="100"/>
        <c:tickLblSkip val="1"/>
        <c:tickMarkSkip val="1"/>
      </c:catAx>
      <c:valAx>
        <c:axId val="7388441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62144"/>
        <c:crosses val="autoZero"/>
        <c:crossBetween val="between"/>
      </c:valAx>
      <c:catAx>
        <c:axId val="73885952"/>
        <c:scaling>
          <c:orientation val="minMax"/>
        </c:scaling>
        <c:delete val="1"/>
        <c:axPos val="b"/>
        <c:tickLblPos val="none"/>
        <c:crossAx val="73904128"/>
        <c:crosses val="autoZero"/>
        <c:lblAlgn val="ctr"/>
        <c:lblOffset val="100"/>
      </c:catAx>
      <c:valAx>
        <c:axId val="73904128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859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852062588904688"/>
          <c:y val="0.86094674556213013"/>
          <c:w val="0.4388335704125178"/>
          <c:h val="7.39644970414201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84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429837518463823"/>
          <c:w val="0.96503496503496478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TASK  Universal</c:v>
                </c:pt>
                <c:pt idx="1">
                  <c:v>AntyBank</c:v>
                </c:pt>
                <c:pt idx="2">
                  <c:v>Indeks Ukrainskoi Birzhi</c:v>
                </c:pt>
                <c:pt idx="3">
                  <c:v>UNIVER.UA/Skif: Fond Neruhomosti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-1.57600287703209E-2</c:v>
                </c:pt>
                <c:pt idx="1">
                  <c:v>-7.1134328625241938E-3</c:v>
                </c:pt>
                <c:pt idx="2">
                  <c:v>1.192275892032324E-2</c:v>
                </c:pt>
                <c:pt idx="3">
                  <c:v>1.5917406680719726E-2</c:v>
                </c:pt>
                <c:pt idx="4">
                  <c:v>1.241675992049468E-3</c:v>
                </c:pt>
                <c:pt idx="5">
                  <c:v>4.1610298036320881E-3</c:v>
                </c:pt>
                <c:pt idx="6">
                  <c:v>-2.1275966147836889E-2</c:v>
                </c:pt>
                <c:pt idx="7">
                  <c:v>-2.8801931011558368E-3</c:v>
                </c:pt>
                <c:pt idx="8">
                  <c:v>7.6147262480403821E-3</c:v>
                </c:pt>
                <c:pt idx="9">
                  <c:v>1.8273972602739726E-2</c:v>
                </c:pt>
                <c:pt idx="10">
                  <c:v>-1.7985180637313025E-2</c:v>
                </c:pt>
              </c:numCache>
            </c:numRef>
          </c:val>
        </c:ser>
        <c:gapWidth val="60"/>
        <c:axId val="73522176"/>
        <c:axId val="73990912"/>
      </c:barChart>
      <c:catAx>
        <c:axId val="735221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90912"/>
        <c:crosses val="autoZero"/>
        <c:lblAlgn val="ctr"/>
        <c:lblOffset val="100"/>
        <c:tickLblSkip val="1"/>
        <c:tickMarkSkip val="1"/>
      </c:catAx>
      <c:valAx>
        <c:axId val="73990912"/>
        <c:scaling>
          <c:orientation val="minMax"/>
          <c:max val="3.0000000000000002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37</xdr:row>
      <xdr:rowOff>104775</xdr:rowOff>
    </xdr:from>
    <xdr:to>
      <xdr:col>4</xdr:col>
      <xdr:colOff>533400</xdr:colOff>
      <xdr:row>61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104775</xdr:rowOff>
    </xdr:from>
    <xdr:to>
      <xdr:col>12</xdr:col>
      <xdr:colOff>342900</xdr:colOff>
      <xdr:row>50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52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9</xdr:col>
      <xdr:colOff>581025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art-capital.com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www.seb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pioglobal.ua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www.vseswit.com.ua/" TargetMode="External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www.dragon-am.com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am.concorde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23" sqref="A23: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15</v>
      </c>
      <c r="B1" s="74"/>
      <c r="C1" s="74"/>
      <c r="D1" s="75"/>
      <c r="E1" s="75"/>
      <c r="F1" s="75"/>
    </row>
    <row r="2" spans="1:14" ht="30.75" thickBot="1">
      <c r="A2" s="166" t="s">
        <v>16</v>
      </c>
      <c r="B2" s="166" t="s">
        <v>17</v>
      </c>
      <c r="C2" s="166" t="s">
        <v>37</v>
      </c>
      <c r="D2" s="166" t="s">
        <v>18</v>
      </c>
      <c r="E2" s="166" t="s">
        <v>19</v>
      </c>
      <c r="F2" s="166" t="s">
        <v>20</v>
      </c>
      <c r="G2" s="2"/>
      <c r="I2" s="1"/>
    </row>
    <row r="3" spans="1:14" ht="14.25">
      <c r="A3" s="89" t="s">
        <v>21</v>
      </c>
      <c r="B3" s="90">
        <v>-3.6768897503135278E-2</v>
      </c>
      <c r="C3" s="90">
        <v>-3.6040308239478347E-2</v>
      </c>
      <c r="D3" s="90">
        <v>-7.3240873603895914E-3</v>
      </c>
      <c r="E3" s="90">
        <v>-1.5877310889869989E-2</v>
      </c>
      <c r="F3" s="90">
        <v>-1.8755328593719978E-2</v>
      </c>
      <c r="G3" s="58"/>
      <c r="H3" s="58"/>
      <c r="I3" s="2"/>
      <c r="J3" s="2"/>
      <c r="K3" s="2"/>
      <c r="L3" s="2"/>
    </row>
    <row r="4" spans="1:14" ht="14.25">
      <c r="A4" s="89" t="s">
        <v>22</v>
      </c>
      <c r="B4" s="90">
        <v>-2.1275966147836889E-2</v>
      </c>
      <c r="C4" s="90">
        <v>4.1610298036320881E-3</v>
      </c>
      <c r="D4" s="90">
        <v>4.233487382937412E-3</v>
      </c>
      <c r="E4" s="90">
        <v>-2.9316165576339648E-3</v>
      </c>
      <c r="F4" s="90">
        <v>1.241675992049468E-3</v>
      </c>
      <c r="G4" s="58"/>
      <c r="H4" s="58"/>
      <c r="I4" s="2"/>
      <c r="J4" s="2"/>
      <c r="K4" s="2"/>
      <c r="L4" s="2"/>
    </row>
    <row r="5" spans="1:14" ht="15" thickBot="1">
      <c r="A5" s="78" t="s">
        <v>23</v>
      </c>
      <c r="B5" s="80">
        <v>-0.14517212860539652</v>
      </c>
      <c r="C5" s="80">
        <v>-5.1795219200619358E-2</v>
      </c>
      <c r="D5" s="80">
        <v>7.3769166292978694E-2</v>
      </c>
      <c r="E5" s="80">
        <v>-1.5253350538598508E-2</v>
      </c>
      <c r="F5" s="80">
        <v>-5.2785150517785949E-2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175"/>
      <c r="B21" s="73"/>
      <c r="C21" s="73"/>
      <c r="D21" s="73"/>
      <c r="E21" s="73"/>
      <c r="F21" s="73"/>
    </row>
    <row r="22" spans="1:6" ht="15.75" thickBot="1">
      <c r="A22" s="176" t="s">
        <v>24</v>
      </c>
      <c r="B22" s="174" t="s">
        <v>25</v>
      </c>
      <c r="C22" s="167" t="s">
        <v>26</v>
      </c>
      <c r="D22" s="77"/>
      <c r="E22" s="73"/>
      <c r="F22" s="73"/>
    </row>
    <row r="23" spans="1:6" ht="14.25">
      <c r="A23" s="178" t="s">
        <v>47</v>
      </c>
      <c r="B23" s="173">
        <v>-0.37433869919055962</v>
      </c>
      <c r="C23" s="64">
        <v>-7.789082213172982E-2</v>
      </c>
      <c r="D23" s="77"/>
      <c r="E23" s="73"/>
      <c r="F23" s="73"/>
    </row>
    <row r="24" spans="1:6" ht="28.5">
      <c r="A24" s="172" t="s">
        <v>27</v>
      </c>
      <c r="B24" s="26">
        <v>-0.12493814355608024</v>
      </c>
      <c r="C24" s="64">
        <v>1.2690591033574394E-2</v>
      </c>
      <c r="D24" s="77"/>
      <c r="E24" s="73"/>
      <c r="F24" s="73"/>
    </row>
    <row r="25" spans="1:6" ht="14.25">
      <c r="A25" s="19" t="s">
        <v>29</v>
      </c>
      <c r="B25" s="26">
        <v>-9.2804927761011458E-2</v>
      </c>
      <c r="C25" s="64">
        <v>4.629113104313376E-2</v>
      </c>
      <c r="D25" s="77"/>
      <c r="E25" s="73"/>
      <c r="F25" s="73"/>
    </row>
    <row r="26" spans="1:6" ht="14.25">
      <c r="A26" s="147" t="s">
        <v>30</v>
      </c>
      <c r="B26" s="26">
        <v>-8.4535307647055302E-2</v>
      </c>
      <c r="C26" s="64">
        <v>9.5961879996419697E-2</v>
      </c>
      <c r="D26" s="77"/>
      <c r="E26" s="73"/>
      <c r="F26" s="73"/>
    </row>
    <row r="27" spans="1:6" ht="14.25">
      <c r="A27" s="168" t="s">
        <v>31</v>
      </c>
      <c r="B27" s="26">
        <v>-8.2328891963368012E-2</v>
      </c>
      <c r="C27" s="64">
        <v>8.2501230604723919E-2</v>
      </c>
      <c r="D27" s="77"/>
      <c r="E27" s="73"/>
      <c r="F27" s="73"/>
    </row>
    <row r="28" spans="1:6" ht="14.25">
      <c r="A28" s="19" t="s">
        <v>32</v>
      </c>
      <c r="B28" s="26">
        <v>-6.6953592143697671E-2</v>
      </c>
      <c r="C28" s="64">
        <v>-4.567893691767233E-2</v>
      </c>
      <c r="D28" s="77"/>
      <c r="E28" s="73"/>
      <c r="F28" s="73"/>
    </row>
    <row r="29" spans="1:6" ht="14.25">
      <c r="A29" s="25" t="s">
        <v>33</v>
      </c>
      <c r="B29" s="26">
        <v>-6.5677738546263353E-2</v>
      </c>
      <c r="C29" s="64">
        <v>-8.0911657464493025E-2</v>
      </c>
      <c r="D29" s="77"/>
      <c r="E29" s="73"/>
      <c r="F29" s="73"/>
    </row>
    <row r="30" spans="1:6" ht="14.25">
      <c r="A30" s="169" t="s">
        <v>34</v>
      </c>
      <c r="B30" s="26">
        <v>-6.258080462392579E-2</v>
      </c>
      <c r="C30" s="64">
        <v>-5.1996058355565089E-2</v>
      </c>
      <c r="D30" s="77"/>
      <c r="E30" s="73"/>
      <c r="F30" s="73"/>
    </row>
    <row r="31" spans="1:6" ht="14.25">
      <c r="A31" s="170" t="s">
        <v>35</v>
      </c>
      <c r="B31" s="26">
        <v>-2.9365874106331957E-2</v>
      </c>
      <c r="C31" s="64">
        <v>5.4242389750983167E-2</v>
      </c>
      <c r="D31" s="77"/>
      <c r="E31" s="73"/>
      <c r="F31" s="73"/>
    </row>
    <row r="32" spans="1:6" ht="14.25">
      <c r="A32" s="168" t="s">
        <v>36</v>
      </c>
      <c r="B32" s="26">
        <v>-2.8641846725716236E-2</v>
      </c>
      <c r="C32" s="64">
        <v>-6.5731409276578834E-2</v>
      </c>
      <c r="D32" s="77"/>
      <c r="E32" s="73"/>
      <c r="F32" s="73"/>
    </row>
    <row r="33" spans="1:6" ht="14.25">
      <c r="A33" s="171" t="s">
        <v>17</v>
      </c>
      <c r="B33" s="26">
        <v>-2.1275966147836889E-2</v>
      </c>
      <c r="C33" s="64">
        <v>-0.14517212860539652</v>
      </c>
      <c r="D33" s="77"/>
      <c r="E33" s="73"/>
      <c r="F33" s="73"/>
    </row>
    <row r="34" spans="1:6" ht="14.25">
      <c r="A34" s="147" t="s">
        <v>37</v>
      </c>
      <c r="B34" s="26">
        <v>4.1610298036320881E-3</v>
      </c>
      <c r="C34" s="64">
        <v>-5.1795219200619358E-2</v>
      </c>
      <c r="D34" s="77"/>
      <c r="E34" s="73"/>
      <c r="F34" s="73"/>
    </row>
    <row r="35" spans="1:6" ht="15" thickBot="1">
      <c r="A35" s="177" t="s">
        <v>28</v>
      </c>
      <c r="B35" s="79">
        <v>3.8448172558418259E-2</v>
      </c>
      <c r="C35" s="80">
        <v>0.24098352439120463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J35" sqref="J35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215" t="s">
        <v>152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ht="60.75" thickBot="1">
      <c r="A2" s="166" t="s">
        <v>39</v>
      </c>
      <c r="B2" s="206" t="s">
        <v>85</v>
      </c>
      <c r="C2" s="15" t="s">
        <v>120</v>
      </c>
      <c r="D2" s="42" t="s">
        <v>121</v>
      </c>
      <c r="E2" s="42" t="s">
        <v>41</v>
      </c>
      <c r="F2" s="42" t="s">
        <v>153</v>
      </c>
      <c r="G2" s="42" t="s">
        <v>154</v>
      </c>
      <c r="H2" s="42" t="s">
        <v>155</v>
      </c>
      <c r="I2" s="17" t="s">
        <v>45</v>
      </c>
      <c r="J2" s="18" t="s">
        <v>46</v>
      </c>
    </row>
    <row r="3" spans="1:11" ht="14.25" customHeight="1">
      <c r="A3" s="21">
        <v>1</v>
      </c>
      <c r="B3" s="207" t="s">
        <v>156</v>
      </c>
      <c r="C3" s="111" t="s">
        <v>128</v>
      </c>
      <c r="D3" s="208" t="s">
        <v>160</v>
      </c>
      <c r="E3" s="86">
        <v>5967746.5099999998</v>
      </c>
      <c r="F3" s="87">
        <v>174949</v>
      </c>
      <c r="G3" s="86">
        <v>34.111349650469563</v>
      </c>
      <c r="H3" s="51">
        <v>100</v>
      </c>
      <c r="I3" s="77" t="s">
        <v>161</v>
      </c>
      <c r="J3" s="88" t="s">
        <v>11</v>
      </c>
      <c r="K3" s="46"/>
    </row>
    <row r="4" spans="1:11">
      <c r="A4" s="21">
        <v>2</v>
      </c>
      <c r="B4" s="85" t="s">
        <v>157</v>
      </c>
      <c r="C4" s="111" t="s">
        <v>128</v>
      </c>
      <c r="D4" s="208" t="s">
        <v>129</v>
      </c>
      <c r="E4" s="86">
        <v>3768134.65</v>
      </c>
      <c r="F4" s="87">
        <v>4806</v>
      </c>
      <c r="G4" s="86">
        <v>784.04799209321675</v>
      </c>
      <c r="H4" s="51">
        <v>1000</v>
      </c>
      <c r="I4" s="85" t="s">
        <v>162</v>
      </c>
      <c r="J4" s="88" t="s">
        <v>14</v>
      </c>
      <c r="K4" s="47"/>
    </row>
    <row r="5" spans="1:11" ht="14.25" customHeight="1">
      <c r="A5" s="21">
        <v>3</v>
      </c>
      <c r="B5" s="199" t="s">
        <v>158</v>
      </c>
      <c r="C5" s="111" t="s">
        <v>128</v>
      </c>
      <c r="D5" s="208" t="s">
        <v>160</v>
      </c>
      <c r="E5" s="86">
        <v>1625303.14</v>
      </c>
      <c r="F5" s="87">
        <v>1011</v>
      </c>
      <c r="G5" s="86">
        <v>1607.619327398615</v>
      </c>
      <c r="H5" s="51">
        <v>1000</v>
      </c>
      <c r="I5" s="183" t="s">
        <v>74</v>
      </c>
      <c r="J5" s="88" t="s">
        <v>4</v>
      </c>
      <c r="K5" s="48"/>
    </row>
    <row r="6" spans="1:11" ht="14.25" customHeight="1">
      <c r="A6" s="21">
        <v>4</v>
      </c>
      <c r="B6" s="73" t="s">
        <v>159</v>
      </c>
      <c r="C6" s="111" t="s">
        <v>128</v>
      </c>
      <c r="D6" s="208" t="s">
        <v>160</v>
      </c>
      <c r="E6" s="86">
        <v>1027595.24</v>
      </c>
      <c r="F6" s="87">
        <v>648</v>
      </c>
      <c r="G6" s="86">
        <v>1585.7951234567902</v>
      </c>
      <c r="H6" s="51">
        <v>5000</v>
      </c>
      <c r="I6" s="209" t="s">
        <v>81</v>
      </c>
      <c r="J6" s="88" t="s">
        <v>1</v>
      </c>
      <c r="K6" s="48"/>
    </row>
    <row r="7" spans="1:11" ht="15.75" customHeight="1" thickBot="1">
      <c r="A7" s="231" t="s">
        <v>69</v>
      </c>
      <c r="B7" s="232"/>
      <c r="C7" s="113" t="s">
        <v>7</v>
      </c>
      <c r="D7" s="113" t="s">
        <v>7</v>
      </c>
      <c r="E7" s="100">
        <f>SUM(E3:E6)</f>
        <v>12388779.540000001</v>
      </c>
      <c r="F7" s="101">
        <f>SUM(F3:F6)</f>
        <v>181414</v>
      </c>
      <c r="G7" s="113" t="s">
        <v>7</v>
      </c>
      <c r="H7" s="113" t="s">
        <v>7</v>
      </c>
      <c r="I7" s="113" t="s">
        <v>7</v>
      </c>
      <c r="J7" s="114" t="s">
        <v>7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E3" sqref="E3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226" t="s">
        <v>163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s="22" customFormat="1" ht="15.75" customHeight="1" thickBot="1">
      <c r="A2" s="219" t="s">
        <v>39</v>
      </c>
      <c r="B2" s="104"/>
      <c r="C2" s="105"/>
      <c r="D2" s="106"/>
      <c r="E2" s="220" t="s">
        <v>171</v>
      </c>
      <c r="F2" s="220"/>
      <c r="G2" s="220"/>
      <c r="H2" s="220"/>
      <c r="I2" s="220"/>
      <c r="J2" s="220"/>
      <c r="K2" s="220"/>
    </row>
    <row r="3" spans="1:11" s="22" customFormat="1" ht="64.5" thickBot="1">
      <c r="A3" s="219"/>
      <c r="B3" s="185" t="s">
        <v>85</v>
      </c>
      <c r="C3" s="186" t="s">
        <v>86</v>
      </c>
      <c r="D3" s="186" t="s">
        <v>87</v>
      </c>
      <c r="E3" s="17" t="s">
        <v>164</v>
      </c>
      <c r="F3" s="187" t="s">
        <v>90</v>
      </c>
      <c r="G3" s="17" t="s">
        <v>89</v>
      </c>
      <c r="H3" s="17" t="s">
        <v>92</v>
      </c>
      <c r="I3" s="17" t="s">
        <v>91</v>
      </c>
      <c r="J3" s="188" t="s">
        <v>93</v>
      </c>
      <c r="K3" s="188" t="s">
        <v>94</v>
      </c>
    </row>
    <row r="4" spans="1:11" s="22" customFormat="1" collapsed="1">
      <c r="A4" s="21">
        <v>1</v>
      </c>
      <c r="B4" s="73" t="s">
        <v>159</v>
      </c>
      <c r="C4" s="107">
        <v>38945</v>
      </c>
      <c r="D4" s="107">
        <v>39016</v>
      </c>
      <c r="E4" s="102">
        <v>-1.57600287703209E-2</v>
      </c>
      <c r="F4" s="102">
        <v>-2.9681020416188364E-2</v>
      </c>
      <c r="G4" s="102">
        <v>-6.9336626305405047E-2</v>
      </c>
      <c r="H4" s="102">
        <v>-0.1739731727976872</v>
      </c>
      <c r="I4" s="102">
        <v>-0.11058192394625876</v>
      </c>
      <c r="J4" s="108">
        <v>-0.68284097530864796</v>
      </c>
      <c r="K4" s="122">
        <v>-0.1216649615047728</v>
      </c>
    </row>
    <row r="5" spans="1:11" s="22" customFormat="1" collapsed="1">
      <c r="A5" s="21">
        <v>2</v>
      </c>
      <c r="B5" s="85" t="s">
        <v>157</v>
      </c>
      <c r="C5" s="107">
        <v>39205</v>
      </c>
      <c r="D5" s="107">
        <v>39322</v>
      </c>
      <c r="E5" s="102">
        <v>-7.1134328625241938E-3</v>
      </c>
      <c r="F5" s="102">
        <v>-1.0812789682082879E-2</v>
      </c>
      <c r="G5" s="102">
        <v>-2.7105164753466471E-2</v>
      </c>
      <c r="H5" s="102">
        <v>-5.8653393440967205E-2</v>
      </c>
      <c r="I5" s="102" t="s">
        <v>99</v>
      </c>
      <c r="J5" s="108">
        <v>-0.21595200790675972</v>
      </c>
      <c r="K5" s="123">
        <v>-2.9902451210143122E-2</v>
      </c>
    </row>
    <row r="6" spans="1:11" s="22" customFormat="1" collapsed="1">
      <c r="A6" s="21">
        <v>3</v>
      </c>
      <c r="B6" s="199" t="s">
        <v>158</v>
      </c>
      <c r="C6" s="107">
        <v>40050</v>
      </c>
      <c r="D6" s="107">
        <v>40319</v>
      </c>
      <c r="E6" s="102">
        <v>1.5917406680719726E-2</v>
      </c>
      <c r="F6" s="102">
        <v>3.1911391080845508E-3</v>
      </c>
      <c r="G6" s="102">
        <v>-1.3436737443488056E-2</v>
      </c>
      <c r="H6" s="102">
        <v>0.15141131947306063</v>
      </c>
      <c r="I6" s="102">
        <v>-6.4910551970079888E-3</v>
      </c>
      <c r="J6" s="108">
        <v>0.60761932739860902</v>
      </c>
      <c r="K6" s="123">
        <v>9.4041128416274988E-2</v>
      </c>
    </row>
    <row r="7" spans="1:11" s="22" customFormat="1" collapsed="1">
      <c r="A7" s="21">
        <v>4</v>
      </c>
      <c r="B7" s="207" t="s">
        <v>156</v>
      </c>
      <c r="C7" s="107">
        <v>40555</v>
      </c>
      <c r="D7" s="107">
        <v>40626</v>
      </c>
      <c r="E7" s="102">
        <v>1.192275892032324E-2</v>
      </c>
      <c r="F7" s="102">
        <v>-3.3233972130773282E-2</v>
      </c>
      <c r="G7" s="102">
        <v>-0.12712380783766142</v>
      </c>
      <c r="H7" s="102">
        <v>-0.16148395937911497</v>
      </c>
      <c r="I7" s="102">
        <v>-4.1282472410091087E-2</v>
      </c>
      <c r="J7" s="108">
        <v>-0.65888650349530509</v>
      </c>
      <c r="K7" s="123">
        <v>-0.2150843103799136</v>
      </c>
    </row>
    <row r="8" spans="1:11" s="22" customFormat="1" ht="15.75" collapsed="1" thickBot="1">
      <c r="A8" s="21"/>
      <c r="B8" s="210" t="s">
        <v>98</v>
      </c>
      <c r="C8" s="152" t="s">
        <v>7</v>
      </c>
      <c r="D8" s="152" t="s">
        <v>7</v>
      </c>
      <c r="E8" s="153">
        <f>AVERAGE(E4:E7)</f>
        <v>1.241675992049468E-3</v>
      </c>
      <c r="F8" s="153">
        <f>AVERAGE(F4:F7)</f>
        <v>-1.7634160780239994E-2</v>
      </c>
      <c r="G8" s="153">
        <f>AVERAGE(G4:G7)</f>
        <v>-5.9250584085005248E-2</v>
      </c>
      <c r="H8" s="153">
        <f>AVERAGE(H4:H7)</f>
        <v>-6.0674801536177186E-2</v>
      </c>
      <c r="I8" s="153">
        <f>AVERAGE(I4:I7)</f>
        <v>-5.2785150517785949E-2</v>
      </c>
      <c r="J8" s="152" t="s">
        <v>7</v>
      </c>
      <c r="K8" s="152" t="s">
        <v>7</v>
      </c>
    </row>
    <row r="9" spans="1:11" s="22" customFormat="1">
      <c r="A9" s="234" t="s">
        <v>95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spans="1:11" s="22" customFormat="1" ht="15" hidden="1" thickBot="1">
      <c r="A10" s="233" t="s">
        <v>13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3"/>
  <sheetViews>
    <sheetView zoomScale="85" workbookViewId="0">
      <selection activeCell="H34" sqref="H3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222" t="s">
        <v>163</v>
      </c>
      <c r="B1" s="222"/>
      <c r="C1" s="222"/>
      <c r="D1" s="222"/>
      <c r="E1" s="222"/>
      <c r="F1" s="222"/>
      <c r="G1" s="222"/>
    </row>
    <row r="2" spans="1:7" s="27" customFormat="1" ht="15.75" customHeight="1" thickBot="1">
      <c r="A2" s="235" t="s">
        <v>39</v>
      </c>
      <c r="B2" s="92"/>
      <c r="C2" s="223" t="s">
        <v>102</v>
      </c>
      <c r="D2" s="224"/>
      <c r="E2" s="230" t="s">
        <v>165</v>
      </c>
      <c r="F2" s="230"/>
      <c r="G2" s="93"/>
    </row>
    <row r="3" spans="1:7" s="27" customFormat="1" ht="45.75" thickBot="1">
      <c r="A3" s="229"/>
      <c r="B3" s="211" t="s">
        <v>85</v>
      </c>
      <c r="C3" s="33" t="s">
        <v>104</v>
      </c>
      <c r="D3" s="33" t="s">
        <v>105</v>
      </c>
      <c r="E3" s="33" t="s">
        <v>106</v>
      </c>
      <c r="F3" s="33" t="s">
        <v>105</v>
      </c>
      <c r="G3" s="18" t="s">
        <v>166</v>
      </c>
    </row>
    <row r="4" spans="1:7" s="27" customFormat="1">
      <c r="A4" s="21">
        <v>1</v>
      </c>
      <c r="B4" s="196" t="s">
        <v>167</v>
      </c>
      <c r="C4" s="36">
        <v>70.313669999999931</v>
      </c>
      <c r="D4" s="102">
        <v>1.1922758920303351E-2</v>
      </c>
      <c r="E4" s="37">
        <v>0</v>
      </c>
      <c r="F4" s="102">
        <v>0</v>
      </c>
      <c r="G4" s="38">
        <v>0</v>
      </c>
    </row>
    <row r="5" spans="1:7" s="27" customFormat="1">
      <c r="A5" s="21">
        <v>2</v>
      </c>
      <c r="B5" s="73" t="s">
        <v>158</v>
      </c>
      <c r="C5" s="36">
        <v>25.465269999999787</v>
      </c>
      <c r="D5" s="102">
        <v>1.591740668071558E-2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197" t="s">
        <v>168</v>
      </c>
      <c r="C6" s="36">
        <v>-16.454250000000002</v>
      </c>
      <c r="D6" s="102">
        <v>-1.5760028770283676E-2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35" t="s">
        <v>157</v>
      </c>
      <c r="C7" s="36">
        <v>-26.996410000000147</v>
      </c>
      <c r="D7" s="102">
        <v>-7.1134328625794925E-3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7"/>
      <c r="B8" s="94" t="s">
        <v>69</v>
      </c>
      <c r="C8" s="95">
        <v>52.328279999999573</v>
      </c>
      <c r="D8" s="99">
        <v>4.2417611756526792E-3</v>
      </c>
      <c r="E8" s="96">
        <v>0</v>
      </c>
      <c r="F8" s="99">
        <v>0</v>
      </c>
      <c r="G8" s="118">
        <v>0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91" t="s">
        <v>85</v>
      </c>
      <c r="C36" s="191" t="s">
        <v>109</v>
      </c>
      <c r="D36" s="191" t="s">
        <v>110</v>
      </c>
      <c r="E36" s="212" t="s">
        <v>111</v>
      </c>
    </row>
    <row r="37" spans="2:6" s="27" customFormat="1">
      <c r="B37" s="130" t="str">
        <f t="shared" ref="B37:D40" si="0">B4</f>
        <v>Indeks Ukrainskoi Birzhi</v>
      </c>
      <c r="C37" s="131">
        <f t="shared" si="0"/>
        <v>70.313669999999931</v>
      </c>
      <c r="D37" s="155">
        <f t="shared" si="0"/>
        <v>1.1922758920303351E-2</v>
      </c>
      <c r="E37" s="132">
        <f>G4</f>
        <v>0</v>
      </c>
    </row>
    <row r="38" spans="2:6" s="27" customFormat="1">
      <c r="B38" s="35" t="str">
        <f t="shared" si="0"/>
        <v>UNIVER.UA/Skif: Fond Neruhomosti</v>
      </c>
      <c r="C38" s="36">
        <f t="shared" si="0"/>
        <v>25.465269999999787</v>
      </c>
      <c r="D38" s="156">
        <f t="shared" si="0"/>
        <v>1.591740668071558E-2</v>
      </c>
      <c r="E38" s="38">
        <f>G5</f>
        <v>0</v>
      </c>
    </row>
    <row r="39" spans="2:6" s="27" customFormat="1">
      <c r="B39" s="35" t="str">
        <f t="shared" si="0"/>
        <v>TASK  Universal</v>
      </c>
      <c r="C39" s="36">
        <f t="shared" si="0"/>
        <v>-16.454250000000002</v>
      </c>
      <c r="D39" s="156">
        <f t="shared" si="0"/>
        <v>-1.5760028770283676E-2</v>
      </c>
      <c r="E39" s="38">
        <f>G6</f>
        <v>0</v>
      </c>
    </row>
    <row r="40" spans="2:6" s="27" customFormat="1">
      <c r="B40" s="35" t="str">
        <f t="shared" si="0"/>
        <v>AntyBank</v>
      </c>
      <c r="C40" s="36">
        <f t="shared" si="0"/>
        <v>-26.996410000000147</v>
      </c>
      <c r="D40" s="156">
        <f t="shared" si="0"/>
        <v>-7.1134328625794925E-3</v>
      </c>
      <c r="E40" s="38">
        <f>G7</f>
        <v>0</v>
      </c>
    </row>
    <row r="41" spans="2:6">
      <c r="B41" s="35"/>
      <c r="C41" s="36"/>
      <c r="D41" s="156"/>
      <c r="E41" s="38"/>
      <c r="F41" s="19"/>
    </row>
    <row r="42" spans="2:6">
      <c r="B42" s="35"/>
      <c r="C42" s="36"/>
      <c r="D42" s="156"/>
      <c r="E42" s="38"/>
      <c r="F42" s="19"/>
    </row>
    <row r="43" spans="2:6">
      <c r="B43" s="157"/>
      <c r="C43" s="158"/>
      <c r="D43" s="159"/>
      <c r="E43" s="160"/>
      <c r="F43" s="19"/>
    </row>
    <row r="44" spans="2:6">
      <c r="B44" s="27"/>
      <c r="C44" s="161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A6" sqref="A6:A1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85</v>
      </c>
      <c r="B1" s="66" t="s">
        <v>169</v>
      </c>
      <c r="C1" s="10"/>
      <c r="D1" s="10"/>
    </row>
    <row r="2" spans="1:4" ht="14.25">
      <c r="A2" s="213" t="s">
        <v>168</v>
      </c>
      <c r="B2" s="139">
        <v>-1.57600287703209E-2</v>
      </c>
      <c r="C2" s="10"/>
      <c r="D2" s="10"/>
    </row>
    <row r="3" spans="1:4" ht="14.25">
      <c r="A3" s="147" t="s">
        <v>157</v>
      </c>
      <c r="B3" s="139">
        <v>-7.1134328625241938E-3</v>
      </c>
      <c r="C3" s="10"/>
      <c r="D3" s="10"/>
    </row>
    <row r="4" spans="1:4" ht="14.25">
      <c r="A4" s="196" t="s">
        <v>167</v>
      </c>
      <c r="B4" s="139">
        <v>1.192275892032324E-2</v>
      </c>
      <c r="C4" s="10"/>
      <c r="D4" s="10"/>
    </row>
    <row r="5" spans="1:4" ht="14.25">
      <c r="A5" s="73" t="s">
        <v>158</v>
      </c>
      <c r="B5" s="139">
        <v>1.5917406680719726E-2</v>
      </c>
      <c r="C5" s="10"/>
      <c r="D5" s="10"/>
    </row>
    <row r="6" spans="1:4" ht="14.25">
      <c r="A6" s="147" t="s">
        <v>114</v>
      </c>
      <c r="B6" s="140">
        <v>1.241675992049468E-3</v>
      </c>
      <c r="C6" s="10"/>
      <c r="D6" s="10"/>
    </row>
    <row r="7" spans="1:4" ht="14.25">
      <c r="A7" s="147" t="s">
        <v>37</v>
      </c>
      <c r="B7" s="140">
        <v>4.1610298036320881E-3</v>
      </c>
      <c r="C7" s="10"/>
      <c r="D7" s="10"/>
    </row>
    <row r="8" spans="1:4" ht="14.25">
      <c r="A8" s="147" t="s">
        <v>17</v>
      </c>
      <c r="B8" s="140">
        <v>-2.1275966147836889E-2</v>
      </c>
      <c r="C8" s="10"/>
      <c r="D8" s="10"/>
    </row>
    <row r="9" spans="1:4" ht="14.25">
      <c r="A9" s="147" t="s">
        <v>148</v>
      </c>
      <c r="B9" s="140">
        <v>-2.8801931011558368E-3</v>
      </c>
      <c r="C9" s="10"/>
      <c r="D9" s="10"/>
    </row>
    <row r="10" spans="1:4" ht="14.25">
      <c r="A10" s="147" t="s">
        <v>149</v>
      </c>
      <c r="B10" s="140">
        <v>7.6147262480403821E-3</v>
      </c>
      <c r="C10" s="10"/>
      <c r="D10" s="10"/>
    </row>
    <row r="11" spans="1:4" ht="14.25">
      <c r="A11" s="147" t="s">
        <v>150</v>
      </c>
      <c r="B11" s="140">
        <v>1.8273972602739726E-2</v>
      </c>
      <c r="C11" s="10"/>
      <c r="D11" s="10"/>
    </row>
    <row r="12" spans="1:4" ht="15" thickBot="1">
      <c r="A12" s="205" t="s">
        <v>151</v>
      </c>
      <c r="B12" s="141">
        <v>-1.7985180637313025E-2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7"/>
  <sheetViews>
    <sheetView zoomScale="80" zoomScaleNormal="40" workbookViewId="0">
      <selection activeCell="G23" sqref="G2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215" t="s">
        <v>38</v>
      </c>
      <c r="B1" s="215"/>
      <c r="C1" s="215"/>
      <c r="D1" s="215"/>
      <c r="E1" s="215"/>
      <c r="F1" s="215"/>
      <c r="G1" s="215"/>
      <c r="H1" s="215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179" t="s">
        <v>48</v>
      </c>
      <c r="C3" s="86">
        <v>21870780.482000001</v>
      </c>
      <c r="D3" s="87">
        <v>52354</v>
      </c>
      <c r="E3" s="86">
        <v>417.74803228024604</v>
      </c>
      <c r="F3" s="87">
        <v>100</v>
      </c>
      <c r="G3" s="181" t="s">
        <v>72</v>
      </c>
      <c r="H3" s="88" t="s">
        <v>11</v>
      </c>
      <c r="I3" s="19"/>
    </row>
    <row r="4" spans="1:9">
      <c r="A4" s="21">
        <v>2</v>
      </c>
      <c r="B4" s="85" t="s">
        <v>49</v>
      </c>
      <c r="C4" s="86">
        <v>3829032.55</v>
      </c>
      <c r="D4" s="87">
        <v>4597</v>
      </c>
      <c r="E4" s="86">
        <v>832.94160321949096</v>
      </c>
      <c r="F4" s="87">
        <v>1000</v>
      </c>
      <c r="G4" s="85" t="s">
        <v>73</v>
      </c>
      <c r="H4" s="88" t="s">
        <v>12</v>
      </c>
      <c r="I4" s="19"/>
    </row>
    <row r="5" spans="1:9" ht="14.25" customHeight="1">
      <c r="A5" s="21">
        <v>3</v>
      </c>
      <c r="B5" s="85" t="s">
        <v>50</v>
      </c>
      <c r="C5" s="86">
        <v>3759558.12</v>
      </c>
      <c r="D5" s="87">
        <v>1756</v>
      </c>
      <c r="E5" s="86">
        <v>2140.9784282460137</v>
      </c>
      <c r="F5" s="87">
        <v>1000</v>
      </c>
      <c r="G5" s="182" t="s">
        <v>74</v>
      </c>
      <c r="H5" s="88" t="s">
        <v>4</v>
      </c>
      <c r="I5" s="19"/>
    </row>
    <row r="6" spans="1:9">
      <c r="A6" s="21">
        <v>4</v>
      </c>
      <c r="B6" s="85" t="s">
        <v>51</v>
      </c>
      <c r="C6" s="86">
        <v>3705255.49</v>
      </c>
      <c r="D6" s="87">
        <v>4694</v>
      </c>
      <c r="E6" s="86">
        <v>789.35992543672774</v>
      </c>
      <c r="F6" s="87">
        <v>1000</v>
      </c>
      <c r="G6" s="181" t="s">
        <v>72</v>
      </c>
      <c r="H6" s="88" t="s">
        <v>11</v>
      </c>
      <c r="I6" s="19"/>
    </row>
    <row r="7" spans="1:9" ht="14.25" customHeight="1">
      <c r="A7" s="21">
        <v>5</v>
      </c>
      <c r="B7" s="179" t="s">
        <v>52</v>
      </c>
      <c r="C7" s="86">
        <v>3234900.1935999999</v>
      </c>
      <c r="D7" s="87">
        <v>10454</v>
      </c>
      <c r="E7" s="86">
        <v>309.44138067725271</v>
      </c>
      <c r="F7" s="87">
        <v>1000</v>
      </c>
      <c r="G7" s="179" t="s">
        <v>75</v>
      </c>
      <c r="H7" s="88" t="s">
        <v>2</v>
      </c>
      <c r="I7" s="19"/>
    </row>
    <row r="8" spans="1:9">
      <c r="A8" s="21">
        <v>6</v>
      </c>
      <c r="B8" s="179" t="s">
        <v>53</v>
      </c>
      <c r="C8" s="86">
        <v>2851813.42</v>
      </c>
      <c r="D8" s="87">
        <v>1269</v>
      </c>
      <c r="E8" s="86">
        <v>2247.2918991331758</v>
      </c>
      <c r="F8" s="87">
        <v>1000</v>
      </c>
      <c r="G8" s="183" t="s">
        <v>76</v>
      </c>
      <c r="H8" s="88" t="s">
        <v>9</v>
      </c>
      <c r="I8" s="19"/>
    </row>
    <row r="9" spans="1:9">
      <c r="A9" s="21">
        <v>7</v>
      </c>
      <c r="B9" s="179" t="s">
        <v>54</v>
      </c>
      <c r="C9" s="86">
        <v>2765743.31</v>
      </c>
      <c r="D9" s="87">
        <v>1514</v>
      </c>
      <c r="E9" s="86">
        <v>1826.7789365918097</v>
      </c>
      <c r="F9" s="87">
        <v>1000</v>
      </c>
      <c r="G9" s="182" t="s">
        <v>74</v>
      </c>
      <c r="H9" s="88" t="s">
        <v>4</v>
      </c>
      <c r="I9" s="19"/>
    </row>
    <row r="10" spans="1:9">
      <c r="A10" s="21">
        <v>8</v>
      </c>
      <c r="B10" s="179" t="s">
        <v>55</v>
      </c>
      <c r="C10" s="86">
        <v>2313817.87</v>
      </c>
      <c r="D10" s="87">
        <v>738</v>
      </c>
      <c r="E10" s="86">
        <v>3135.2545663956639</v>
      </c>
      <c r="F10" s="87">
        <v>1000</v>
      </c>
      <c r="G10" s="183" t="s">
        <v>77</v>
      </c>
      <c r="H10" s="88" t="s">
        <v>9</v>
      </c>
      <c r="I10" s="19"/>
    </row>
    <row r="11" spans="1:9">
      <c r="A11" s="21">
        <v>9</v>
      </c>
      <c r="B11" s="180" t="s">
        <v>56</v>
      </c>
      <c r="C11" s="86">
        <v>2063442</v>
      </c>
      <c r="D11" s="87">
        <v>2898206</v>
      </c>
      <c r="E11" s="86">
        <v>0.7119721648495656</v>
      </c>
      <c r="F11" s="87">
        <v>1</v>
      </c>
      <c r="G11" s="184" t="s">
        <v>78</v>
      </c>
      <c r="H11" s="88" t="s">
        <v>6</v>
      </c>
      <c r="I11" s="19"/>
    </row>
    <row r="12" spans="1:9">
      <c r="A12" s="21">
        <v>10</v>
      </c>
      <c r="B12" s="179" t="s">
        <v>57</v>
      </c>
      <c r="C12" s="86">
        <v>2031547.7196</v>
      </c>
      <c r="D12" s="87">
        <v>14692</v>
      </c>
      <c r="E12" s="86">
        <v>138.27577726653962</v>
      </c>
      <c r="F12" s="87">
        <v>100</v>
      </c>
      <c r="G12" s="181" t="s">
        <v>72</v>
      </c>
      <c r="H12" s="88" t="s">
        <v>11</v>
      </c>
      <c r="I12" s="19"/>
    </row>
    <row r="13" spans="1:9">
      <c r="A13" s="21">
        <v>11</v>
      </c>
      <c r="B13" s="179" t="s">
        <v>58</v>
      </c>
      <c r="C13" s="86">
        <v>1691567.63</v>
      </c>
      <c r="D13" s="87">
        <v>51474</v>
      </c>
      <c r="E13" s="86">
        <v>32.862564207172554</v>
      </c>
      <c r="F13" s="87">
        <v>100</v>
      </c>
      <c r="G13" s="183" t="s">
        <v>79</v>
      </c>
      <c r="H13" s="88" t="s">
        <v>3</v>
      </c>
      <c r="I13" s="19"/>
    </row>
    <row r="14" spans="1:9">
      <c r="A14" s="21">
        <v>12</v>
      </c>
      <c r="B14" s="179" t="s">
        <v>59</v>
      </c>
      <c r="C14" s="86">
        <v>1525940.55</v>
      </c>
      <c r="D14" s="87">
        <v>1535</v>
      </c>
      <c r="E14" s="86">
        <v>994.09807817589581</v>
      </c>
      <c r="F14" s="87">
        <v>1000</v>
      </c>
      <c r="G14" s="85" t="s">
        <v>80</v>
      </c>
      <c r="H14" s="88" t="s">
        <v>10</v>
      </c>
      <c r="I14" s="19"/>
    </row>
    <row r="15" spans="1:9">
      <c r="A15" s="21">
        <v>13</v>
      </c>
      <c r="B15" s="179" t="s">
        <v>60</v>
      </c>
      <c r="C15" s="86">
        <v>1289686.25</v>
      </c>
      <c r="D15" s="87">
        <v>622</v>
      </c>
      <c r="E15" s="86">
        <v>2073.4505627009648</v>
      </c>
      <c r="F15" s="87">
        <v>1000</v>
      </c>
      <c r="G15" s="184" t="s">
        <v>78</v>
      </c>
      <c r="H15" s="88" t="s">
        <v>6</v>
      </c>
      <c r="I15" s="19"/>
    </row>
    <row r="16" spans="1:9">
      <c r="A16" s="21">
        <v>14</v>
      </c>
      <c r="B16" s="179" t="s">
        <v>61</v>
      </c>
      <c r="C16" s="86">
        <v>1114623.7</v>
      </c>
      <c r="D16" s="87">
        <v>615</v>
      </c>
      <c r="E16" s="86">
        <v>1812.3962601626015</v>
      </c>
      <c r="F16" s="87">
        <v>1000</v>
      </c>
      <c r="G16" s="182" t="s">
        <v>74</v>
      </c>
      <c r="H16" s="88" t="s">
        <v>4</v>
      </c>
      <c r="I16" s="19"/>
    </row>
    <row r="17" spans="1:9">
      <c r="A17" s="21">
        <v>15</v>
      </c>
      <c r="B17" s="179" t="s">
        <v>62</v>
      </c>
      <c r="C17" s="86">
        <v>960829.43</v>
      </c>
      <c r="D17" s="87">
        <v>952</v>
      </c>
      <c r="E17" s="86">
        <v>1009.2746113445379</v>
      </c>
      <c r="F17" s="87">
        <v>1000</v>
      </c>
      <c r="G17" s="179" t="s">
        <v>81</v>
      </c>
      <c r="H17" s="88" t="s">
        <v>1</v>
      </c>
      <c r="I17" s="19"/>
    </row>
    <row r="18" spans="1:9">
      <c r="A18" s="21">
        <v>16</v>
      </c>
      <c r="B18" s="179" t="s">
        <v>63</v>
      </c>
      <c r="C18" s="86">
        <v>960527.3</v>
      </c>
      <c r="D18" s="87">
        <v>1477</v>
      </c>
      <c r="E18" s="86">
        <v>650.3231550440081</v>
      </c>
      <c r="F18" s="87">
        <v>1000</v>
      </c>
      <c r="G18" s="182" t="s">
        <v>74</v>
      </c>
      <c r="H18" s="88" t="s">
        <v>4</v>
      </c>
      <c r="I18" s="19"/>
    </row>
    <row r="19" spans="1:9">
      <c r="A19" s="21">
        <v>17</v>
      </c>
      <c r="B19" s="179" t="s">
        <v>64</v>
      </c>
      <c r="C19" s="86">
        <v>753789.87</v>
      </c>
      <c r="D19" s="87">
        <v>2484</v>
      </c>
      <c r="E19" s="86">
        <v>303.45807971014494</v>
      </c>
      <c r="F19" s="87">
        <v>1000</v>
      </c>
      <c r="G19" s="179" t="s">
        <v>75</v>
      </c>
      <c r="H19" s="88" t="s">
        <v>2</v>
      </c>
      <c r="I19" s="19"/>
    </row>
    <row r="20" spans="1:9">
      <c r="A20" s="21">
        <v>18</v>
      </c>
      <c r="B20" s="85" t="s">
        <v>65</v>
      </c>
      <c r="C20" s="86">
        <v>631837.23</v>
      </c>
      <c r="D20" s="87">
        <v>9869</v>
      </c>
      <c r="E20" s="86">
        <v>64.02241665822271</v>
      </c>
      <c r="F20" s="87">
        <v>100</v>
      </c>
      <c r="G20" s="85" t="s">
        <v>82</v>
      </c>
      <c r="H20" s="88" t="s">
        <v>14</v>
      </c>
      <c r="I20" s="19"/>
    </row>
    <row r="21" spans="1:9">
      <c r="A21" s="21">
        <v>19</v>
      </c>
      <c r="B21" s="179" t="s">
        <v>66</v>
      </c>
      <c r="C21" s="86">
        <v>533191.76</v>
      </c>
      <c r="D21" s="87">
        <v>330</v>
      </c>
      <c r="E21" s="86">
        <v>1615.732606060606</v>
      </c>
      <c r="F21" s="87">
        <v>1000</v>
      </c>
      <c r="G21" s="184" t="s">
        <v>78</v>
      </c>
      <c r="H21" s="88" t="s">
        <v>6</v>
      </c>
      <c r="I21" s="19"/>
    </row>
    <row r="22" spans="1:9">
      <c r="A22" s="21">
        <v>20</v>
      </c>
      <c r="B22" s="179" t="s">
        <v>67</v>
      </c>
      <c r="C22" s="86">
        <v>495945.83</v>
      </c>
      <c r="D22" s="87">
        <v>1121</v>
      </c>
      <c r="E22" s="86">
        <v>442.41376449598573</v>
      </c>
      <c r="F22" s="87">
        <v>1000</v>
      </c>
      <c r="G22" s="183" t="s">
        <v>83</v>
      </c>
      <c r="H22" s="88" t="s">
        <v>5</v>
      </c>
      <c r="I22" s="19"/>
    </row>
    <row r="23" spans="1:9">
      <c r="A23" s="21">
        <v>21</v>
      </c>
      <c r="B23" s="85" t="s">
        <v>68</v>
      </c>
      <c r="C23" s="86">
        <v>494057.57</v>
      </c>
      <c r="D23" s="87">
        <v>199</v>
      </c>
      <c r="E23" s="86">
        <v>2482.7013567839194</v>
      </c>
      <c r="F23" s="87">
        <v>1000</v>
      </c>
      <c r="G23" s="183" t="s">
        <v>76</v>
      </c>
      <c r="H23" s="88" t="s">
        <v>9</v>
      </c>
      <c r="I23" s="19"/>
    </row>
    <row r="24" spans="1:9" ht="15" customHeight="1" thickBot="1">
      <c r="A24" s="216" t="s">
        <v>69</v>
      </c>
      <c r="B24" s="216"/>
      <c r="C24" s="100">
        <f>SUM(C3:C23)</f>
        <v>58877888.275199994</v>
      </c>
      <c r="D24" s="101">
        <f>SUM(D3:D23)</f>
        <v>3060952</v>
      </c>
      <c r="E24" s="55" t="s">
        <v>7</v>
      </c>
      <c r="F24" s="55" t="s">
        <v>7</v>
      </c>
      <c r="G24" s="55" t="s">
        <v>7</v>
      </c>
      <c r="H24" s="56" t="s">
        <v>7</v>
      </c>
    </row>
    <row r="25" spans="1:9" ht="15" customHeight="1" thickBot="1">
      <c r="A25" s="217" t="s">
        <v>70</v>
      </c>
      <c r="B25" s="217"/>
      <c r="C25" s="217"/>
      <c r="D25" s="217"/>
      <c r="E25" s="217"/>
      <c r="F25" s="217"/>
      <c r="G25" s="217"/>
      <c r="H25" s="217"/>
    </row>
    <row r="27" spans="1:9">
      <c r="B27" s="20" t="s">
        <v>71</v>
      </c>
      <c r="C27" s="23">
        <f>C24-SUM(C3:C13)</f>
        <v>8760429.4899999872</v>
      </c>
      <c r="D27" s="129">
        <f>C27/$C$24</f>
        <v>0.14878980457065705</v>
      </c>
    </row>
    <row r="28" spans="1:9">
      <c r="B28" s="85" t="str">
        <f>B3</f>
        <v>KINTO-Klasychnyi</v>
      </c>
      <c r="C28" s="86">
        <f>C3</f>
        <v>21870780.482000001</v>
      </c>
      <c r="D28" s="129">
        <f>C28/$C$24</f>
        <v>0.37146000175438038</v>
      </c>
      <c r="H28" s="19"/>
    </row>
    <row r="29" spans="1:9">
      <c r="B29" s="85" t="str">
        <f>B4</f>
        <v>Sofiivskyi</v>
      </c>
      <c r="C29" s="86">
        <f>C4</f>
        <v>3829032.55</v>
      </c>
      <c r="D29" s="129">
        <f t="shared" ref="D29:D37" si="0">C29/$C$24</f>
        <v>6.5033455889294003E-2</v>
      </c>
      <c r="H29" s="19"/>
    </row>
    <row r="30" spans="1:9">
      <c r="B30" s="85" t="str">
        <f t="shared" ref="B30:C37" si="1">B5</f>
        <v>UNIVER.UA/Myhailo Grushevskyi: Fond Derzhavnyh Paperiv</v>
      </c>
      <c r="C30" s="86">
        <f t="shared" si="1"/>
        <v>3759558.12</v>
      </c>
      <c r="D30" s="129">
        <f t="shared" si="0"/>
        <v>6.3853480994894421E-2</v>
      </c>
      <c r="H30" s="19"/>
    </row>
    <row r="31" spans="1:9">
      <c r="B31" s="85" t="str">
        <f t="shared" si="1"/>
        <v>KINTO-Ekviti</v>
      </c>
      <c r="C31" s="86">
        <f t="shared" si="1"/>
        <v>3705255.49</v>
      </c>
      <c r="D31" s="129">
        <f t="shared" si="0"/>
        <v>6.2931188575944458E-2</v>
      </c>
      <c r="H31" s="19"/>
    </row>
    <row r="32" spans="1:9">
      <c r="B32" s="85" t="str">
        <f t="shared" si="1"/>
        <v>Premium – Fond Indeksnyi</v>
      </c>
      <c r="C32" s="86">
        <f t="shared" si="1"/>
        <v>3234900.1935999999</v>
      </c>
      <c r="D32" s="129">
        <f t="shared" si="0"/>
        <v>5.4942530861158197E-2</v>
      </c>
      <c r="H32" s="19"/>
    </row>
    <row r="33" spans="2:8">
      <c r="B33" s="85" t="str">
        <f t="shared" si="1"/>
        <v>Altus – Depozyt</v>
      </c>
      <c r="C33" s="86">
        <f t="shared" si="1"/>
        <v>2851813.42</v>
      </c>
      <c r="D33" s="129">
        <f t="shared" si="0"/>
        <v>4.8436068336391316E-2</v>
      </c>
      <c r="H33" s="19"/>
    </row>
    <row r="34" spans="2:8">
      <c r="B34" s="85" t="str">
        <f t="shared" si="1"/>
        <v>UNIVER.UA/Taras Shevchenko: Fond Zaoshchadzhen</v>
      </c>
      <c r="C34" s="86">
        <f t="shared" si="1"/>
        <v>2765743.31</v>
      </c>
      <c r="D34" s="129">
        <f t="shared" si="0"/>
        <v>4.6974227354634274E-2</v>
      </c>
      <c r="H34" s="19"/>
    </row>
    <row r="35" spans="2:8">
      <c r="B35" s="85" t="str">
        <f t="shared" si="1"/>
        <v>Altus – Zbalansovanyi</v>
      </c>
      <c r="C35" s="86">
        <f t="shared" si="1"/>
        <v>2313817.87</v>
      </c>
      <c r="D35" s="129">
        <f t="shared" si="0"/>
        <v>3.9298587938226132E-2</v>
      </c>
      <c r="H35" s="19"/>
    </row>
    <row r="36" spans="2:8">
      <c r="B36" s="85" t="str">
        <f t="shared" si="1"/>
        <v>OTP Fond Aktsii</v>
      </c>
      <c r="C36" s="86">
        <f t="shared" si="1"/>
        <v>2063442</v>
      </c>
      <c r="D36" s="129">
        <f t="shared" si="0"/>
        <v>3.5046127849479004E-2</v>
      </c>
    </row>
    <row r="37" spans="2:8">
      <c r="B37" s="85" t="str">
        <f t="shared" si="1"/>
        <v>KINTO-Kaznacheyskyi</v>
      </c>
      <c r="C37" s="86">
        <f t="shared" si="1"/>
        <v>2031547.7196</v>
      </c>
      <c r="D37" s="129">
        <f t="shared" si="0"/>
        <v>3.4504425670030522E-2</v>
      </c>
    </row>
  </sheetData>
  <mergeCells count="3">
    <mergeCell ref="A1:H1"/>
    <mergeCell ref="A24:B24"/>
    <mergeCell ref="A25:H25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 display="http://otpcapital.com.ua/"/>
    <hyperlink ref="H16" r:id="rId10" display="http://www.delta-capital.com.ua/"/>
    <hyperlink ref="H17" r:id="rId11" display="http://www.am.eavex.com.ua/"/>
    <hyperlink ref="H18" r:id="rId12" display="http://www.altus.ua/"/>
    <hyperlink ref="H22" r:id="rId13" display="http://www.delta-capital.com.ua/"/>
    <hyperlink ref="H23" r:id="rId14" display="http://am.concorde.ua/"/>
    <hyperlink ref="H13" r:id="rId15" display="http://www.vseswit.com.ua/"/>
    <hyperlink ref="H21" r:id="rId16" display="http://pioglobal.ua/"/>
    <hyperlink ref="H19" r:id="rId17" display="http://www.seb.ua/"/>
    <hyperlink ref="H24" r:id="rId18" display="http://art-capital.com.ua/"/>
    <hyperlink ref="H20" r:id="rId19" display="http://www.dragon-am.com/"/>
  </hyperlinks>
  <pageMargins left="0.75" right="0.75" top="1" bottom="1" header="0.5" footer="0.5"/>
  <pageSetup paperSize="9" scale="29" orientation="portrait" verticalDpi="1200" r:id="rId20"/>
  <headerFooter alignWithMargins="0"/>
  <drawing r:id="rId2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6"/>
  <sheetViews>
    <sheetView zoomScale="80" workbookViewId="0">
      <selection activeCell="E2" sqref="E2:K2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218" t="s">
        <v>84</v>
      </c>
      <c r="B1" s="218"/>
      <c r="C1" s="218"/>
      <c r="D1" s="218"/>
      <c r="E1" s="218"/>
      <c r="F1" s="218"/>
      <c r="G1" s="218"/>
      <c r="H1" s="218"/>
      <c r="I1" s="218"/>
      <c r="J1" s="103"/>
    </row>
    <row r="2" spans="1:11" s="20" customFormat="1" ht="15.75" customHeight="1" thickBot="1">
      <c r="A2" s="219" t="s">
        <v>39</v>
      </c>
      <c r="B2" s="104"/>
      <c r="C2" s="105"/>
      <c r="D2" s="106"/>
      <c r="E2" s="220" t="s">
        <v>172</v>
      </c>
      <c r="F2" s="220"/>
      <c r="G2" s="220"/>
      <c r="H2" s="220"/>
      <c r="I2" s="220"/>
      <c r="J2" s="220"/>
      <c r="K2" s="220"/>
    </row>
    <row r="3" spans="1:11" s="22" customFormat="1" ht="64.5" thickBot="1">
      <c r="A3" s="219"/>
      <c r="B3" s="185" t="s">
        <v>85</v>
      </c>
      <c r="C3" s="186" t="s">
        <v>86</v>
      </c>
      <c r="D3" s="186" t="s">
        <v>87</v>
      </c>
      <c r="E3" s="187" t="s">
        <v>88</v>
      </c>
      <c r="F3" s="187" t="s">
        <v>90</v>
      </c>
      <c r="G3" s="187" t="s">
        <v>89</v>
      </c>
      <c r="H3" s="17" t="s">
        <v>92</v>
      </c>
      <c r="I3" s="17" t="s">
        <v>91</v>
      </c>
      <c r="J3" s="188" t="s">
        <v>93</v>
      </c>
      <c r="K3" s="188" t="s">
        <v>94</v>
      </c>
    </row>
    <row r="4" spans="1:11" s="20" customFormat="1" collapsed="1">
      <c r="A4" s="21">
        <v>1</v>
      </c>
      <c r="B4" s="179" t="s">
        <v>48</v>
      </c>
      <c r="C4" s="148">
        <v>38118</v>
      </c>
      <c r="D4" s="148">
        <v>38182</v>
      </c>
      <c r="E4" s="149">
        <v>5.2488318579635429E-3</v>
      </c>
      <c r="F4" s="149">
        <v>9.3620371637914701E-4</v>
      </c>
      <c r="G4" s="149">
        <v>1.9668233493066456E-2</v>
      </c>
      <c r="H4" s="149">
        <v>0.10017458037224558</v>
      </c>
      <c r="I4" s="149">
        <v>8.6194135322972487E-2</v>
      </c>
      <c r="J4" s="150">
        <v>3.17748032280244</v>
      </c>
      <c r="K4" s="122">
        <v>0.13697905057022286</v>
      </c>
    </row>
    <row r="5" spans="1:11" s="20" customFormat="1" collapsed="1">
      <c r="A5" s="21">
        <v>2</v>
      </c>
      <c r="B5" s="147" t="s">
        <v>64</v>
      </c>
      <c r="C5" s="148">
        <v>38492</v>
      </c>
      <c r="D5" s="148">
        <v>38629</v>
      </c>
      <c r="E5" s="149" t="s">
        <v>0</v>
      </c>
      <c r="F5" s="149">
        <v>-3.4941204809135762E-4</v>
      </c>
      <c r="G5" s="149">
        <v>-4.4062530985315873E-2</v>
      </c>
      <c r="H5" s="149">
        <v>-2.571654728882955E-2</v>
      </c>
      <c r="I5" s="149">
        <v>-2.4409477889357656E-2</v>
      </c>
      <c r="J5" s="150">
        <v>-0.69654192028985851</v>
      </c>
      <c r="K5" s="123">
        <v>-0.1133508457314556</v>
      </c>
    </row>
    <row r="6" spans="1:11" s="20" customFormat="1" collapsed="1">
      <c r="A6" s="21">
        <v>3</v>
      </c>
      <c r="B6" s="147" t="s">
        <v>55</v>
      </c>
      <c r="C6" s="148">
        <v>38828</v>
      </c>
      <c r="D6" s="148">
        <v>39028</v>
      </c>
      <c r="E6" s="149">
        <v>1.1154359519800483E-3</v>
      </c>
      <c r="F6" s="149">
        <v>2.1932977702717293E-2</v>
      </c>
      <c r="G6" s="149">
        <v>-2.2561892710574516E-2</v>
      </c>
      <c r="H6" s="149">
        <v>0.23893924724196847</v>
      </c>
      <c r="I6" s="149">
        <v>0.1469094949931975</v>
      </c>
      <c r="J6" s="150">
        <v>2.1352545663956559</v>
      </c>
      <c r="K6" s="123">
        <v>0.1383400144861977</v>
      </c>
    </row>
    <row r="7" spans="1:11" s="20" customFormat="1" collapsed="1">
      <c r="A7" s="21">
        <v>4</v>
      </c>
      <c r="B7" s="147" t="s">
        <v>61</v>
      </c>
      <c r="C7" s="148">
        <v>38919</v>
      </c>
      <c r="D7" s="148">
        <v>39092</v>
      </c>
      <c r="E7" s="149">
        <v>1.3880728992216262E-2</v>
      </c>
      <c r="F7" s="149">
        <v>3.7584759549340596E-3</v>
      </c>
      <c r="G7" s="149">
        <v>-9.7451924759664466E-2</v>
      </c>
      <c r="H7" s="149">
        <v>7.0453492381707727E-2</v>
      </c>
      <c r="I7" s="149">
        <v>7.7634191801322805E-2</v>
      </c>
      <c r="J7" s="150">
        <v>0.81239626016258959</v>
      </c>
      <c r="K7" s="123">
        <v>7.1216240126952934E-2</v>
      </c>
    </row>
    <row r="8" spans="1:11" s="20" customFormat="1" collapsed="1">
      <c r="A8" s="21">
        <v>5</v>
      </c>
      <c r="B8" s="147" t="s">
        <v>63</v>
      </c>
      <c r="C8" s="148">
        <v>38919</v>
      </c>
      <c r="D8" s="148">
        <v>39092</v>
      </c>
      <c r="E8" s="149">
        <v>3.8567651316734342E-4</v>
      </c>
      <c r="F8" s="149">
        <v>-3.1015949841287638E-2</v>
      </c>
      <c r="G8" s="149">
        <v>-0.11506611808669176</v>
      </c>
      <c r="H8" s="149">
        <v>-0.11541485946884744</v>
      </c>
      <c r="I8" s="149">
        <v>2.4380792252604033E-2</v>
      </c>
      <c r="J8" s="150">
        <v>-0.34967684495599827</v>
      </c>
      <c r="K8" s="123">
        <v>-4.8560813215259735E-2</v>
      </c>
    </row>
    <row r="9" spans="1:11" s="20" customFormat="1" collapsed="1">
      <c r="A9" s="21">
        <v>6</v>
      </c>
      <c r="B9" s="147" t="s">
        <v>52</v>
      </c>
      <c r="C9" s="148">
        <v>39378</v>
      </c>
      <c r="D9" s="148">
        <v>39478</v>
      </c>
      <c r="E9" s="149">
        <v>5.4991734822844585E-3</v>
      </c>
      <c r="F9" s="149">
        <v>6.5481361904096147E-4</v>
      </c>
      <c r="G9" s="149">
        <v>-1.3397859029106618E-2</v>
      </c>
      <c r="H9" s="149">
        <v>-4.8101776998826784E-2</v>
      </c>
      <c r="I9" s="149">
        <v>-1.1937280670576866E-2</v>
      </c>
      <c r="J9" s="150">
        <v>-0.69055861932274321</v>
      </c>
      <c r="K9" s="123">
        <v>-0.14325849703840343</v>
      </c>
    </row>
    <row r="10" spans="1:11" s="20" customFormat="1" collapsed="1">
      <c r="A10" s="21">
        <v>7</v>
      </c>
      <c r="B10" s="147" t="s">
        <v>60</v>
      </c>
      <c r="C10" s="148">
        <v>39413</v>
      </c>
      <c r="D10" s="148">
        <v>39589</v>
      </c>
      <c r="E10" s="149">
        <v>1.5795182929296825E-2</v>
      </c>
      <c r="F10" s="149">
        <v>3.4484959343147548E-2</v>
      </c>
      <c r="G10" s="149">
        <v>8.934901458802047E-2</v>
      </c>
      <c r="H10" s="149">
        <v>0.18471551655024077</v>
      </c>
      <c r="I10" s="149">
        <v>0.11735579430067333</v>
      </c>
      <c r="J10" s="150">
        <v>1.0734505627008568</v>
      </c>
      <c r="K10" s="123">
        <v>0.10532193002446988</v>
      </c>
    </row>
    <row r="11" spans="1:11" s="20" customFormat="1" collapsed="1">
      <c r="A11" s="21">
        <v>8</v>
      </c>
      <c r="B11" s="73" t="s">
        <v>62</v>
      </c>
      <c r="C11" s="148">
        <v>39429</v>
      </c>
      <c r="D11" s="148">
        <v>39618</v>
      </c>
      <c r="E11" s="149">
        <v>3.5455364318965898E-3</v>
      </c>
      <c r="F11" s="149">
        <v>-5.4736400053713163E-3</v>
      </c>
      <c r="G11" s="149">
        <v>-2.7517142597667466E-2</v>
      </c>
      <c r="H11" s="149">
        <v>-4.5951924638695907E-2</v>
      </c>
      <c r="I11" s="149">
        <v>-1.934180846590261E-2</v>
      </c>
      <c r="J11" s="150">
        <v>9.2746113445547618E-3</v>
      </c>
      <c r="K11" s="123">
        <v>1.2825376765750462E-3</v>
      </c>
    </row>
    <row r="12" spans="1:11" s="20" customFormat="1" collapsed="1">
      <c r="A12" s="21">
        <v>9</v>
      </c>
      <c r="B12" s="147" t="s">
        <v>67</v>
      </c>
      <c r="C12" s="148">
        <v>39429</v>
      </c>
      <c r="D12" s="148">
        <v>39651</v>
      </c>
      <c r="E12" s="149">
        <v>1.4555469688512623E-2</v>
      </c>
      <c r="F12" s="149">
        <v>3.8549406382668572E-3</v>
      </c>
      <c r="G12" s="149">
        <v>-4.6278175774707164E-2</v>
      </c>
      <c r="H12" s="149">
        <v>-0.11823522314623591</v>
      </c>
      <c r="I12" s="149">
        <v>-9.2808725118750712E-2</v>
      </c>
      <c r="J12" s="150">
        <v>-0.55758623550401398</v>
      </c>
      <c r="K12" s="123">
        <v>-0.10833200625641026</v>
      </c>
    </row>
    <row r="13" spans="1:11" s="20" customFormat="1" collapsed="1">
      <c r="A13" s="21">
        <v>10</v>
      </c>
      <c r="B13" s="147" t="s">
        <v>68</v>
      </c>
      <c r="C13" s="148">
        <v>39527</v>
      </c>
      <c r="D13" s="148">
        <v>39715</v>
      </c>
      <c r="E13" s="149">
        <v>1.3665137441698949E-2</v>
      </c>
      <c r="F13" s="149">
        <v>2.3015624949879188E-2</v>
      </c>
      <c r="G13" s="149">
        <v>8.0245828558687116E-3</v>
      </c>
      <c r="H13" s="149">
        <v>0.2909280500629241</v>
      </c>
      <c r="I13" s="149">
        <v>0.19948965721526024</v>
      </c>
      <c r="J13" s="150">
        <v>1.4827013567839615</v>
      </c>
      <c r="K13" s="123">
        <v>0.14006671644334534</v>
      </c>
    </row>
    <row r="14" spans="1:11" s="20" customFormat="1" collapsed="1">
      <c r="A14" s="21">
        <v>11</v>
      </c>
      <c r="B14" s="147" t="s">
        <v>65</v>
      </c>
      <c r="C14" s="148">
        <v>39560</v>
      </c>
      <c r="D14" s="148">
        <v>39770</v>
      </c>
      <c r="E14" s="149">
        <v>-2.517490969673486E-2</v>
      </c>
      <c r="F14" s="149">
        <v>-5.1626071259419093E-2</v>
      </c>
      <c r="G14" s="149">
        <v>-0.11921425820115872</v>
      </c>
      <c r="H14" s="149">
        <v>-0.10671477665852247</v>
      </c>
      <c r="I14" s="149" t="s">
        <v>99</v>
      </c>
      <c r="J14" s="150">
        <v>-0.35977583341779773</v>
      </c>
      <c r="K14" s="123">
        <v>-6.359886585662089E-2</v>
      </c>
    </row>
    <row r="15" spans="1:11" s="20" customFormat="1" collapsed="1">
      <c r="A15" s="21">
        <v>12</v>
      </c>
      <c r="B15" s="147" t="s">
        <v>51</v>
      </c>
      <c r="C15" s="148">
        <v>39884</v>
      </c>
      <c r="D15" s="148">
        <v>40001</v>
      </c>
      <c r="E15" s="149">
        <v>1.6459083897517601E-3</v>
      </c>
      <c r="F15" s="149">
        <v>-1.8016241672462741E-2</v>
      </c>
      <c r="G15" s="149">
        <v>-3.2146014803967504E-2</v>
      </c>
      <c r="H15" s="149">
        <v>-2.659956972907862E-2</v>
      </c>
      <c r="I15" s="149">
        <v>7.2163297803159887E-2</v>
      </c>
      <c r="J15" s="150">
        <v>-0.21064007456323264</v>
      </c>
      <c r="K15" s="123">
        <v>-3.7709815096375054E-2</v>
      </c>
    </row>
    <row r="16" spans="1:11" s="20" customFormat="1" collapsed="1">
      <c r="A16" s="21">
        <v>13</v>
      </c>
      <c r="B16" s="147" t="s">
        <v>58</v>
      </c>
      <c r="C16" s="148">
        <v>40031</v>
      </c>
      <c r="D16" s="148">
        <v>40129</v>
      </c>
      <c r="E16" s="149">
        <v>-6.7685974508291391E-4</v>
      </c>
      <c r="F16" s="149">
        <v>-4.0843713782793944E-2</v>
      </c>
      <c r="G16" s="149">
        <v>-0.13812095213171616</v>
      </c>
      <c r="H16" s="149">
        <v>-0.18426033067660197</v>
      </c>
      <c r="I16" s="149">
        <v>-7.8908725301329086E-2</v>
      </c>
      <c r="J16" s="150">
        <v>-0.67137435792827649</v>
      </c>
      <c r="K16" s="123">
        <v>-0.17450964024298998</v>
      </c>
    </row>
    <row r="17" spans="1:12" s="20" customFormat="1" collapsed="1">
      <c r="A17" s="21">
        <v>14</v>
      </c>
      <c r="B17" s="147" t="s">
        <v>56</v>
      </c>
      <c r="C17" s="148">
        <v>40253</v>
      </c>
      <c r="D17" s="148">
        <v>40366</v>
      </c>
      <c r="E17" s="149">
        <v>5.5005961467964326E-3</v>
      </c>
      <c r="F17" s="149">
        <v>-8.8992870911952515E-3</v>
      </c>
      <c r="G17" s="149">
        <v>-3.8788846169159674E-2</v>
      </c>
      <c r="H17" s="149">
        <v>-8.5046715440359688E-2</v>
      </c>
      <c r="I17" s="149">
        <v>3.1361218245908873E-3</v>
      </c>
      <c r="J17" s="150">
        <v>-0.28802783515042518</v>
      </c>
      <c r="K17" s="123">
        <v>-6.3794734418904486E-2</v>
      </c>
    </row>
    <row r="18" spans="1:12" s="20" customFormat="1" collapsed="1">
      <c r="A18" s="21">
        <v>15</v>
      </c>
      <c r="B18" s="147" t="s">
        <v>49</v>
      </c>
      <c r="C18" s="148">
        <v>40114</v>
      </c>
      <c r="D18" s="148">
        <v>40401</v>
      </c>
      <c r="E18" s="149">
        <v>-1.3018039621446986E-2</v>
      </c>
      <c r="F18" s="149">
        <v>-3.3109779474342571E-2</v>
      </c>
      <c r="G18" s="149">
        <v>-7.975807409098512E-2</v>
      </c>
      <c r="H18" s="149">
        <v>-3.1941260864022936E-2</v>
      </c>
      <c r="I18" s="149">
        <v>-3.8088707633928687E-3</v>
      </c>
      <c r="J18" s="150">
        <v>-0.16705839678051293</v>
      </c>
      <c r="K18" s="123">
        <v>-3.5497122101642797E-2</v>
      </c>
    </row>
    <row r="19" spans="1:12" s="20" customFormat="1" collapsed="1">
      <c r="A19" s="21">
        <v>16</v>
      </c>
      <c r="B19" s="147" t="s">
        <v>53</v>
      </c>
      <c r="C19" s="148">
        <v>40226</v>
      </c>
      <c r="D19" s="148">
        <v>40430</v>
      </c>
      <c r="E19" s="149">
        <v>2.1130929939738863E-3</v>
      </c>
      <c r="F19" s="149">
        <v>2.2826310731958399E-2</v>
      </c>
      <c r="G19" s="149">
        <v>-1.3664871653790378E-2</v>
      </c>
      <c r="H19" s="149">
        <v>0.25579490376646064</v>
      </c>
      <c r="I19" s="149">
        <v>0.15698166352979248</v>
      </c>
      <c r="J19" s="150">
        <v>1.2472918991331547</v>
      </c>
      <c r="K19" s="123">
        <v>0.17663444780449922</v>
      </c>
    </row>
    <row r="20" spans="1:12" s="20" customFormat="1" collapsed="1">
      <c r="A20" s="21">
        <v>17</v>
      </c>
      <c r="B20" s="73" t="s">
        <v>54</v>
      </c>
      <c r="C20" s="148">
        <v>40427</v>
      </c>
      <c r="D20" s="148">
        <v>40543</v>
      </c>
      <c r="E20" s="149">
        <v>9.6382123969014355E-3</v>
      </c>
      <c r="F20" s="149">
        <v>2.2825826173304309E-2</v>
      </c>
      <c r="G20" s="149">
        <v>-1.0202476895049384E-2</v>
      </c>
      <c r="H20" s="149">
        <v>0.31750513381517464</v>
      </c>
      <c r="I20" s="149">
        <v>0.17781642251458507</v>
      </c>
      <c r="J20" s="150">
        <v>0.82677893659181345</v>
      </c>
      <c r="K20" s="123">
        <v>0.1377677817081715</v>
      </c>
    </row>
    <row r="21" spans="1:12" s="20" customFormat="1">
      <c r="A21" s="21">
        <v>18</v>
      </c>
      <c r="B21" s="189" t="s">
        <v>59</v>
      </c>
      <c r="C21" s="148">
        <v>40444</v>
      </c>
      <c r="D21" s="148">
        <v>40638</v>
      </c>
      <c r="E21" s="149">
        <v>2.1151907106038426E-3</v>
      </c>
      <c r="F21" s="149">
        <v>5.1727172304327773E-3</v>
      </c>
      <c r="G21" s="149">
        <v>-0.13651210503880939</v>
      </c>
      <c r="H21" s="149">
        <v>8.1706035725727988E-2</v>
      </c>
      <c r="I21" s="149">
        <v>0.17733623801106613</v>
      </c>
      <c r="J21" s="150">
        <v>-5.9019218241039839E-3</v>
      </c>
      <c r="K21" s="123">
        <v>-1.341910238988886E-3</v>
      </c>
    </row>
    <row r="22" spans="1:12" s="20" customFormat="1">
      <c r="A22" s="21">
        <v>19</v>
      </c>
      <c r="B22" s="73" t="s">
        <v>96</v>
      </c>
      <c r="C22" s="148">
        <v>40427</v>
      </c>
      <c r="D22" s="148">
        <v>40708</v>
      </c>
      <c r="E22" s="149">
        <v>1.6397956273212166E-2</v>
      </c>
      <c r="F22" s="149">
        <v>2.8577139119392969E-2</v>
      </c>
      <c r="G22" s="149">
        <v>2.3621356038021402E-2</v>
      </c>
      <c r="H22" s="149">
        <v>0.32109912828510212</v>
      </c>
      <c r="I22" s="149">
        <v>0.19731770618562505</v>
      </c>
      <c r="J22" s="150">
        <v>1.1409784282460032</v>
      </c>
      <c r="K22" s="123">
        <v>0.19787174915998751</v>
      </c>
    </row>
    <row r="23" spans="1:12" s="20" customFormat="1">
      <c r="A23" s="21">
        <v>20</v>
      </c>
      <c r="B23" s="73" t="s">
        <v>57</v>
      </c>
      <c r="C23" s="148">
        <v>41026</v>
      </c>
      <c r="D23" s="148">
        <v>41242</v>
      </c>
      <c r="E23" s="149">
        <v>8.3425316849976561E-3</v>
      </c>
      <c r="F23" s="149">
        <v>-1.3527941238780983E-2</v>
      </c>
      <c r="G23" s="149">
        <v>-0.11601035907893131</v>
      </c>
      <c r="H23" s="149">
        <v>0.12753405346774382</v>
      </c>
      <c r="I23" s="149">
        <v>0.12966687525558052</v>
      </c>
      <c r="J23" s="150">
        <v>0.38275777266540212</v>
      </c>
      <c r="K23" s="123">
        <v>0.12490732776732405</v>
      </c>
    </row>
    <row r="24" spans="1:12" s="20" customFormat="1">
      <c r="A24" s="21">
        <v>21</v>
      </c>
      <c r="B24" s="190" t="s">
        <v>97</v>
      </c>
      <c r="C24" s="148">
        <v>41127</v>
      </c>
      <c r="D24" s="148">
        <v>41332</v>
      </c>
      <c r="E24" s="149">
        <v>4.0948948367591775E-3</v>
      </c>
      <c r="F24" s="149">
        <v>6.1249079983014543E-3</v>
      </c>
      <c r="G24" s="149">
        <v>0.11295743643328948</v>
      </c>
      <c r="H24" s="149">
        <v>0.25394215135865617</v>
      </c>
      <c r="I24" s="149">
        <v>0.14021582305845315</v>
      </c>
      <c r="J24" s="150">
        <v>0.61573260606058988</v>
      </c>
      <c r="K24" s="123">
        <v>0.21093287416757467</v>
      </c>
    </row>
    <row r="25" spans="1:12" s="20" customFormat="1" ht="15.75" thickBot="1">
      <c r="A25" s="146"/>
      <c r="B25" s="151" t="s">
        <v>98</v>
      </c>
      <c r="C25" s="152" t="s">
        <v>7</v>
      </c>
      <c r="D25" s="152" t="s">
        <v>7</v>
      </c>
      <c r="E25" s="153">
        <f>AVERAGE(E4:E24)</f>
        <v>4.233487382937412E-3</v>
      </c>
      <c r="F25" s="153">
        <f>AVERAGE(F4:F24)</f>
        <v>-1.3665304398090444E-3</v>
      </c>
      <c r="G25" s="153">
        <f>AVERAGE(G4:G24)</f>
        <v>-3.7958713266620425E-2</v>
      </c>
      <c r="H25" s="153">
        <f>AVERAGE(H4:H24)</f>
        <v>6.9276633719901462E-2</v>
      </c>
      <c r="I25" s="153">
        <f>AVERAGE(I4:I24)</f>
        <v>7.3769166292978694E-2</v>
      </c>
      <c r="J25" s="152" t="s">
        <v>7</v>
      </c>
      <c r="K25" s="152" t="s">
        <v>7</v>
      </c>
      <c r="L25" s="154"/>
    </row>
    <row r="26" spans="1:12" s="20" customFormat="1">
      <c r="A26" s="221" t="s">
        <v>95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1:12" s="20" customFormat="1" collapsed="1">
      <c r="J27" s="19"/>
    </row>
    <row r="28" spans="1:12" s="20" customFormat="1" collapsed="1">
      <c r="E28" s="109"/>
      <c r="J28" s="19"/>
    </row>
    <row r="29" spans="1:12" s="20" customFormat="1" collapsed="1">
      <c r="E29" s="110"/>
      <c r="J29" s="19"/>
    </row>
    <row r="30" spans="1:12" s="20" customFormat="1">
      <c r="E30" s="109"/>
      <c r="F30" s="109"/>
      <c r="J30" s="19"/>
    </row>
    <row r="31" spans="1:12" s="20" customFormat="1" collapsed="1">
      <c r="E31" s="110"/>
      <c r="I31" s="110"/>
      <c r="J31" s="19"/>
    </row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 collapsed="1"/>
    <row r="43" spans="3:8" s="20" customFormat="1" collapsed="1"/>
    <row r="44" spans="3:8" s="20" customFormat="1" collapsed="1"/>
    <row r="45" spans="3:8" s="20" customFormat="1"/>
    <row r="46" spans="3:8" s="20" customFormat="1"/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</sheetData>
  <mergeCells count="4">
    <mergeCell ref="A1:I1"/>
    <mergeCell ref="A2:A3"/>
    <mergeCell ref="E2:K2"/>
    <mergeCell ref="A26:K26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1"/>
  <sheetViews>
    <sheetView zoomScale="85" workbookViewId="0">
      <selection activeCell="B71" sqref="B71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222" t="s">
        <v>100</v>
      </c>
      <c r="B1" s="222"/>
      <c r="C1" s="222"/>
      <c r="D1" s="222"/>
      <c r="E1" s="222"/>
      <c r="F1" s="222"/>
      <c r="G1" s="222"/>
    </row>
    <row r="2" spans="1:8" ht="15.75" customHeight="1" thickBot="1">
      <c r="A2" s="219" t="s">
        <v>101</v>
      </c>
      <c r="B2" s="92"/>
      <c r="C2" s="223" t="s">
        <v>102</v>
      </c>
      <c r="D2" s="224"/>
      <c r="E2" s="223" t="s">
        <v>103</v>
      </c>
      <c r="F2" s="224"/>
      <c r="G2" s="93"/>
    </row>
    <row r="3" spans="1:8" ht="45.75" thickBot="1">
      <c r="A3" s="220"/>
      <c r="B3" s="191" t="s">
        <v>85</v>
      </c>
      <c r="C3" s="40" t="s">
        <v>104</v>
      </c>
      <c r="D3" s="33" t="s">
        <v>105</v>
      </c>
      <c r="E3" s="33" t="s">
        <v>106</v>
      </c>
      <c r="F3" s="33" t="s">
        <v>105</v>
      </c>
      <c r="G3" s="192" t="s">
        <v>107</v>
      </c>
    </row>
    <row r="4" spans="1:8" ht="15" customHeight="1">
      <c r="A4" s="21">
        <v>1</v>
      </c>
      <c r="B4" s="193" t="s">
        <v>96</v>
      </c>
      <c r="C4" s="36">
        <v>157.55057000000031</v>
      </c>
      <c r="D4" s="98">
        <v>4.3739655681732346E-2</v>
      </c>
      <c r="E4" s="37">
        <v>46</v>
      </c>
      <c r="F4" s="98">
        <v>2.6900584795321637E-2</v>
      </c>
      <c r="G4" s="38">
        <v>96.426648596491276</v>
      </c>
      <c r="H4" s="52"/>
    </row>
    <row r="5" spans="1:8" ht="14.25" customHeight="1">
      <c r="A5" s="21">
        <v>2</v>
      </c>
      <c r="B5" s="35" t="s">
        <v>59</v>
      </c>
      <c r="C5" s="36">
        <v>68.692830000000072</v>
      </c>
      <c r="D5" s="98">
        <v>4.7138745909309145E-2</v>
      </c>
      <c r="E5" s="37">
        <v>66</v>
      </c>
      <c r="F5" s="98">
        <v>4.4928522804629001E-2</v>
      </c>
      <c r="G5" s="38">
        <v>65.049551982881027</v>
      </c>
      <c r="H5" s="52"/>
    </row>
    <row r="6" spans="1:8" ht="15">
      <c r="A6" s="21">
        <v>3</v>
      </c>
      <c r="B6" s="194" t="s">
        <v>108</v>
      </c>
      <c r="C6" s="36">
        <v>26.402350000000094</v>
      </c>
      <c r="D6" s="98">
        <v>9.6382123968971334E-3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73" t="s">
        <v>57</v>
      </c>
      <c r="C7" s="36">
        <v>16.808029699999839</v>
      </c>
      <c r="D7" s="98">
        <v>8.3425316849910728E-3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179" t="s">
        <v>61</v>
      </c>
      <c r="C8" s="36">
        <v>15.259969999999973</v>
      </c>
      <c r="D8" s="98">
        <v>1.3880728992214408E-2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35" t="s">
        <v>56</v>
      </c>
      <c r="C9" s="36">
        <v>11.288070000000065</v>
      </c>
      <c r="D9" s="98">
        <v>5.5005961468007738E-3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35" t="s">
        <v>67</v>
      </c>
      <c r="C10" s="36">
        <v>7.1151600000000323</v>
      </c>
      <c r="D10" s="98">
        <v>1.4555469688512042E-2</v>
      </c>
      <c r="E10" s="37">
        <v>0</v>
      </c>
      <c r="F10" s="98">
        <v>0</v>
      </c>
      <c r="G10" s="38">
        <v>0</v>
      </c>
      <c r="H10" s="52"/>
    </row>
    <row r="11" spans="1:8">
      <c r="A11" s="21">
        <v>8</v>
      </c>
      <c r="B11" s="35" t="s">
        <v>68</v>
      </c>
      <c r="C11" s="36">
        <v>6.6603500000000349</v>
      </c>
      <c r="D11" s="98">
        <v>1.3665137441694959E-2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195" t="s">
        <v>51</v>
      </c>
      <c r="C12" s="36">
        <v>6.0884900000002231</v>
      </c>
      <c r="D12" s="98">
        <v>1.6459083896456211E-3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35" t="s">
        <v>53</v>
      </c>
      <c r="C13" s="36">
        <v>6.0134399999999442</v>
      </c>
      <c r="D13" s="98">
        <v>2.1130929939777231E-3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73" t="s">
        <v>62</v>
      </c>
      <c r="C14" s="36">
        <v>3.3946199999999953</v>
      </c>
      <c r="D14" s="98">
        <v>3.5455364318746621E-3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196" t="s">
        <v>55</v>
      </c>
      <c r="C15" s="36">
        <v>2.5780400000000374</v>
      </c>
      <c r="D15" s="98">
        <v>1.1154359519669739E-3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197" t="s">
        <v>97</v>
      </c>
      <c r="C16" s="36">
        <v>2.1744599999999625</v>
      </c>
      <c r="D16" s="98">
        <v>4.0948948367594854E-3</v>
      </c>
      <c r="E16" s="37">
        <v>0</v>
      </c>
      <c r="F16" s="98">
        <v>0</v>
      </c>
      <c r="G16" s="38">
        <v>0</v>
      </c>
    </row>
    <row r="17" spans="1:8">
      <c r="A17" s="21">
        <v>14</v>
      </c>
      <c r="B17" s="35" t="s">
        <v>63</v>
      </c>
      <c r="C17" s="36">
        <v>0.37031000000005587</v>
      </c>
      <c r="D17" s="98">
        <v>3.8567651317109703E-4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35" t="s">
        <v>65</v>
      </c>
      <c r="C18" s="36">
        <v>-16.317229999999981</v>
      </c>
      <c r="D18" s="98">
        <v>-2.5174909696679373E-2</v>
      </c>
      <c r="E18" s="37">
        <v>0</v>
      </c>
      <c r="F18" s="98">
        <v>0</v>
      </c>
      <c r="G18" s="38">
        <v>0</v>
      </c>
    </row>
    <row r="19" spans="1:8">
      <c r="A19" s="21">
        <v>16</v>
      </c>
      <c r="B19" s="35" t="s">
        <v>49</v>
      </c>
      <c r="C19" s="36">
        <v>-50.503959999999957</v>
      </c>
      <c r="D19" s="98">
        <v>-1.3018039621439201E-2</v>
      </c>
      <c r="E19" s="37">
        <v>0</v>
      </c>
      <c r="F19" s="98">
        <v>0</v>
      </c>
      <c r="G19" s="38">
        <v>0</v>
      </c>
    </row>
    <row r="20" spans="1:8">
      <c r="A20" s="21">
        <v>17</v>
      </c>
      <c r="B20" s="35" t="s">
        <v>52</v>
      </c>
      <c r="C20" s="36">
        <v>16.460989999999761</v>
      </c>
      <c r="D20" s="98">
        <v>5.1145878354909562E-3</v>
      </c>
      <c r="E20" s="37">
        <v>-4</v>
      </c>
      <c r="F20" s="98">
        <v>-3.8248231019315357E-4</v>
      </c>
      <c r="G20" s="38">
        <v>-1.2392455282461798</v>
      </c>
    </row>
    <row r="21" spans="1:8" ht="13.5" customHeight="1">
      <c r="A21" s="21">
        <v>18</v>
      </c>
      <c r="B21" s="35" t="s">
        <v>58</v>
      </c>
      <c r="C21" s="36">
        <v>-14.036580000000074</v>
      </c>
      <c r="D21" s="98">
        <v>-8.2296818439490556E-3</v>
      </c>
      <c r="E21" s="37">
        <v>-392</v>
      </c>
      <c r="F21" s="98">
        <v>-7.5579377626961786E-3</v>
      </c>
      <c r="G21" s="38">
        <v>-12.931028500901924</v>
      </c>
    </row>
    <row r="22" spans="1:8">
      <c r="A22" s="21">
        <v>19</v>
      </c>
      <c r="B22" s="73" t="s">
        <v>48</v>
      </c>
      <c r="C22" s="36">
        <v>42.719162100002173</v>
      </c>
      <c r="D22" s="98">
        <v>1.9570754119632408E-3</v>
      </c>
      <c r="E22" s="37">
        <v>-172</v>
      </c>
      <c r="F22" s="98">
        <v>-3.2745687849826751E-3</v>
      </c>
      <c r="G22" s="38">
        <v>-71.704961998733495</v>
      </c>
    </row>
    <row r="23" spans="1:8">
      <c r="A23" s="21">
        <v>20</v>
      </c>
      <c r="B23" s="73" t="s">
        <v>60</v>
      </c>
      <c r="C23" s="36">
        <v>-231.01466999999991</v>
      </c>
      <c r="D23" s="98">
        <v>-0.15191328351402583</v>
      </c>
      <c r="E23" s="37">
        <v>-123</v>
      </c>
      <c r="F23" s="98">
        <v>-0.1651006711409396</v>
      </c>
      <c r="G23" s="38">
        <v>-251.51540420134233</v>
      </c>
    </row>
    <row r="24" spans="1:8">
      <c r="A24" s="21">
        <v>21</v>
      </c>
      <c r="B24" s="73" t="s">
        <v>64</v>
      </c>
      <c r="C24" s="36" t="s">
        <v>99</v>
      </c>
      <c r="D24" s="36" t="s">
        <v>99</v>
      </c>
      <c r="E24" s="36" t="s">
        <v>99</v>
      </c>
      <c r="F24" s="36" t="s">
        <v>99</v>
      </c>
      <c r="G24" s="36" t="s">
        <v>99</v>
      </c>
    </row>
    <row r="25" spans="1:8" ht="15.75" thickBot="1">
      <c r="A25" s="91"/>
      <c r="B25" s="94" t="s">
        <v>69</v>
      </c>
      <c r="C25" s="95">
        <v>77.704401800002671</v>
      </c>
      <c r="D25" s="99">
        <v>1.3867947100980195E-3</v>
      </c>
      <c r="E25" s="96">
        <v>-579</v>
      </c>
      <c r="F25" s="99">
        <v>-1.9018806939400957E-4</v>
      </c>
      <c r="G25" s="97">
        <v>-175.91443964985166</v>
      </c>
      <c r="H25" s="52"/>
    </row>
    <row r="26" spans="1:8">
      <c r="B26" s="67"/>
      <c r="C26" s="68"/>
      <c r="D26" s="69"/>
      <c r="E26" s="70"/>
      <c r="F26" s="69"/>
      <c r="G26" s="68"/>
      <c r="H26" s="52"/>
    </row>
    <row r="45" spans="2:5" ht="15">
      <c r="B45" s="59"/>
      <c r="C45" s="60"/>
      <c r="D45" s="61"/>
      <c r="E45" s="62"/>
    </row>
    <row r="46" spans="2:5" ht="15">
      <c r="B46" s="59"/>
      <c r="C46" s="60"/>
      <c r="D46" s="61"/>
      <c r="E46" s="62"/>
    </row>
    <row r="47" spans="2:5" ht="15">
      <c r="B47" s="59"/>
      <c r="C47" s="60"/>
      <c r="D47" s="61"/>
      <c r="E47" s="6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.75" thickBot="1">
      <c r="B51" s="81"/>
      <c r="C51" s="81"/>
      <c r="D51" s="81"/>
      <c r="E51" s="81"/>
    </row>
    <row r="54" spans="2:6" ht="14.25" customHeight="1"/>
    <row r="55" spans="2:6">
      <c r="F55" s="52"/>
    </row>
    <row r="57" spans="2:6">
      <c r="F57"/>
    </row>
    <row r="58" spans="2:6">
      <c r="F58"/>
    </row>
    <row r="59" spans="2:6" ht="30.75" thickBot="1">
      <c r="B59" s="40" t="s">
        <v>85</v>
      </c>
      <c r="C59" s="33" t="s">
        <v>109</v>
      </c>
      <c r="D59" s="33" t="s">
        <v>110</v>
      </c>
      <c r="E59" s="34" t="s">
        <v>111</v>
      </c>
      <c r="F59"/>
    </row>
    <row r="60" spans="2:6">
      <c r="B60" s="35" t="str">
        <f t="shared" ref="B60:D64" si="0">B4</f>
        <v xml:space="preserve">UNIVER.UA/Myhailo Grushevskyi: Fond Derzhavnyh Paperiv   </v>
      </c>
      <c r="C60" s="36">
        <f t="shared" si="0"/>
        <v>157.55057000000031</v>
      </c>
      <c r="D60" s="98">
        <f t="shared" si="0"/>
        <v>4.3739655681732346E-2</v>
      </c>
      <c r="E60" s="38">
        <f>G4</f>
        <v>96.426648596491276</v>
      </c>
    </row>
    <row r="61" spans="2:6">
      <c r="B61" s="35" t="str">
        <f t="shared" si="0"/>
        <v>VSI</v>
      </c>
      <c r="C61" s="36">
        <f t="shared" si="0"/>
        <v>68.692830000000072</v>
      </c>
      <c r="D61" s="98">
        <f t="shared" si="0"/>
        <v>4.7138745909309145E-2</v>
      </c>
      <c r="E61" s="38">
        <f>G5</f>
        <v>65.049551982881027</v>
      </c>
    </row>
    <row r="62" spans="2:6">
      <c r="B62" s="35" t="str">
        <f t="shared" si="0"/>
        <v>UNIVER.UA/Taras Shevchenko: Fond Zaoshchadzhen</v>
      </c>
      <c r="C62" s="36">
        <f t="shared" si="0"/>
        <v>26.402350000000094</v>
      </c>
      <c r="D62" s="98">
        <f t="shared" si="0"/>
        <v>9.6382123968971334E-3</v>
      </c>
      <c r="E62" s="38">
        <f>G6</f>
        <v>0</v>
      </c>
    </row>
    <row r="63" spans="2:6">
      <c r="B63" s="35" t="str">
        <f t="shared" si="0"/>
        <v>KINTO-Kaznacheyskyi</v>
      </c>
      <c r="C63" s="36">
        <f t="shared" si="0"/>
        <v>16.808029699999839</v>
      </c>
      <c r="D63" s="98">
        <f t="shared" si="0"/>
        <v>8.3425316849910728E-3</v>
      </c>
      <c r="E63" s="38">
        <f>G7</f>
        <v>0</v>
      </c>
    </row>
    <row r="64" spans="2:6">
      <c r="B64" s="125" t="str">
        <f t="shared" si="0"/>
        <v>UNIVER.UA/Volodymyr Velykyi: Fond Zbalansovanyi</v>
      </c>
      <c r="C64" s="126">
        <f t="shared" si="0"/>
        <v>15.259969999999973</v>
      </c>
      <c r="D64" s="127">
        <f t="shared" si="0"/>
        <v>1.3880728992214408E-2</v>
      </c>
      <c r="E64" s="128">
        <f>G8</f>
        <v>0</v>
      </c>
    </row>
    <row r="65" spans="2:5">
      <c r="B65" s="124" t="str">
        <f t="shared" ref="B65:D68" si="1">B19</f>
        <v>Sofiivskyi</v>
      </c>
      <c r="C65" s="36">
        <f t="shared" si="1"/>
        <v>-50.503959999999957</v>
      </c>
      <c r="D65" s="98">
        <f t="shared" si="1"/>
        <v>-1.3018039621439201E-2</v>
      </c>
      <c r="E65" s="38">
        <f>G19</f>
        <v>0</v>
      </c>
    </row>
    <row r="66" spans="2:5">
      <c r="B66" s="124" t="str">
        <f t="shared" si="1"/>
        <v>Premium – Fond Indeksnyi</v>
      </c>
      <c r="C66" s="36">
        <f t="shared" si="1"/>
        <v>16.460989999999761</v>
      </c>
      <c r="D66" s="98">
        <f t="shared" si="1"/>
        <v>5.1145878354909562E-3</v>
      </c>
      <c r="E66" s="38">
        <f>G20</f>
        <v>-1.2392455282461798</v>
      </c>
    </row>
    <row r="67" spans="2:5">
      <c r="B67" s="124" t="str">
        <f t="shared" si="1"/>
        <v>Argentum</v>
      </c>
      <c r="C67" s="36">
        <f t="shared" si="1"/>
        <v>-14.036580000000074</v>
      </c>
      <c r="D67" s="98">
        <f t="shared" si="1"/>
        <v>-8.2296818439490556E-3</v>
      </c>
      <c r="E67" s="38">
        <f>G21</f>
        <v>-12.931028500901924</v>
      </c>
    </row>
    <row r="68" spans="2:5">
      <c r="B68" s="124" t="str">
        <f t="shared" si="1"/>
        <v>KINTO-Klasychnyi</v>
      </c>
      <c r="C68" s="36">
        <f t="shared" si="1"/>
        <v>42.719162100002173</v>
      </c>
      <c r="D68" s="98">
        <f t="shared" si="1"/>
        <v>1.9570754119632408E-3</v>
      </c>
      <c r="E68" s="38">
        <f>G22</f>
        <v>-71.704961998733495</v>
      </c>
    </row>
    <row r="69" spans="2:5">
      <c r="B69" s="124" t="str">
        <f>B23</f>
        <v xml:space="preserve">OTP Klasychnyi </v>
      </c>
      <c r="C69" s="36">
        <f>C23</f>
        <v>-231.01466999999991</v>
      </c>
      <c r="D69" s="98">
        <f>D23</f>
        <v>-0.15191328351402583</v>
      </c>
      <c r="E69" s="38">
        <f>G23</f>
        <v>-251.51540420134233</v>
      </c>
    </row>
    <row r="70" spans="2:5">
      <c r="B70" s="135" t="s">
        <v>71</v>
      </c>
      <c r="C70" s="136">
        <f>C25-SUM(C60:C69)</f>
        <v>29.365710000000405</v>
      </c>
      <c r="D70" s="137"/>
      <c r="E70" s="136">
        <f>G25-SUM(E60:E69)</f>
        <v>0</v>
      </c>
    </row>
    <row r="71" spans="2:5" ht="15">
      <c r="B71" s="133" t="s">
        <v>69</v>
      </c>
      <c r="C71" s="134">
        <f>SUM(C60:C70)</f>
        <v>77.704401800002671</v>
      </c>
      <c r="D71" s="134"/>
      <c r="E71" s="134">
        <f>SUM(E60:E70)</f>
        <v>-175.91443964985166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0"/>
  <sheetViews>
    <sheetView zoomScale="80" workbookViewId="0">
      <selection activeCell="A22" sqref="A22:A28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85</v>
      </c>
      <c r="B1" s="66" t="s">
        <v>112</v>
      </c>
      <c r="C1" s="10"/>
    </row>
    <row r="2" spans="1:3" ht="14.25">
      <c r="A2" s="35" t="s">
        <v>65</v>
      </c>
      <c r="B2" s="164">
        <v>-2.517490969673486E-2</v>
      </c>
      <c r="C2" s="10"/>
    </row>
    <row r="3" spans="1:3" ht="14.25">
      <c r="A3" s="35" t="s">
        <v>49</v>
      </c>
      <c r="B3" s="165">
        <v>-1.3018039621446986E-2</v>
      </c>
      <c r="C3" s="10"/>
    </row>
    <row r="4" spans="1:3" ht="14.25">
      <c r="A4" s="179" t="s">
        <v>58</v>
      </c>
      <c r="B4" s="142">
        <v>-6.7685974508291391E-4</v>
      </c>
      <c r="C4" s="10"/>
    </row>
    <row r="5" spans="1:3" ht="14.25">
      <c r="A5" s="35" t="s">
        <v>63</v>
      </c>
      <c r="B5" s="143">
        <v>3.8567651316734342E-4</v>
      </c>
      <c r="C5" s="10"/>
    </row>
    <row r="6" spans="1:3" ht="14.25">
      <c r="A6" s="196" t="s">
        <v>55</v>
      </c>
      <c r="B6" s="143">
        <v>1.1154359519800483E-3</v>
      </c>
      <c r="C6" s="10"/>
    </row>
    <row r="7" spans="1:3" ht="14.25">
      <c r="A7" s="195" t="s">
        <v>51</v>
      </c>
      <c r="B7" s="143">
        <v>1.6459083897517601E-3</v>
      </c>
      <c r="C7" s="10"/>
    </row>
    <row r="8" spans="1:3" ht="14.25">
      <c r="A8" s="35" t="s">
        <v>53</v>
      </c>
      <c r="B8" s="143">
        <v>2.1130929939738863E-3</v>
      </c>
      <c r="C8" s="10"/>
    </row>
    <row r="9" spans="1:3" ht="14.25">
      <c r="A9" s="179" t="s">
        <v>59</v>
      </c>
      <c r="B9" s="143">
        <v>2.1151907106038426E-3</v>
      </c>
      <c r="C9" s="10"/>
    </row>
    <row r="10" spans="1:3" ht="14.25">
      <c r="A10" s="73" t="s">
        <v>62</v>
      </c>
      <c r="B10" s="144">
        <v>3.5455364318965898E-3</v>
      </c>
      <c r="C10" s="10"/>
    </row>
    <row r="11" spans="1:3" ht="14.25">
      <c r="A11" s="197" t="s">
        <v>97</v>
      </c>
      <c r="B11" s="143">
        <v>4.0948948367591775E-3</v>
      </c>
      <c r="C11" s="10"/>
    </row>
    <row r="12" spans="1:3" ht="14.25">
      <c r="A12" s="138" t="s">
        <v>113</v>
      </c>
      <c r="B12" s="143">
        <v>5.2488318579635429E-3</v>
      </c>
      <c r="C12" s="10"/>
    </row>
    <row r="13" spans="1:3" ht="14.25">
      <c r="A13" s="35" t="s">
        <v>52</v>
      </c>
      <c r="B13" s="143">
        <v>5.4991734822844585E-3</v>
      </c>
      <c r="C13" s="10"/>
    </row>
    <row r="14" spans="1:3" ht="14.25">
      <c r="A14" s="73" t="s">
        <v>56</v>
      </c>
      <c r="B14" s="143">
        <v>5.5005961467964326E-3</v>
      </c>
      <c r="C14" s="10"/>
    </row>
    <row r="15" spans="1:3" ht="14.25">
      <c r="A15" s="179" t="s">
        <v>57</v>
      </c>
      <c r="B15" s="143">
        <v>8.3425316849976561E-3</v>
      </c>
      <c r="C15" s="10"/>
    </row>
    <row r="16" spans="1:3" ht="15">
      <c r="A16" s="194" t="s">
        <v>108</v>
      </c>
      <c r="B16" s="143">
        <v>9.6382123969014355E-3</v>
      </c>
      <c r="C16" s="10"/>
    </row>
    <row r="17" spans="1:3" ht="14.25">
      <c r="A17" s="35" t="s">
        <v>68</v>
      </c>
      <c r="B17" s="143">
        <v>1.3665137441698949E-2</v>
      </c>
      <c r="C17" s="10"/>
    </row>
    <row r="18" spans="1:3" ht="14.25">
      <c r="A18" s="179" t="s">
        <v>61</v>
      </c>
      <c r="B18" s="143">
        <v>1.3880728992216262E-2</v>
      </c>
      <c r="C18" s="10"/>
    </row>
    <row r="19" spans="1:3" ht="14.25">
      <c r="A19" s="35" t="s">
        <v>67</v>
      </c>
      <c r="B19" s="143">
        <v>1.4555469688512623E-2</v>
      </c>
      <c r="C19" s="10"/>
    </row>
    <row r="20" spans="1:3" ht="14.25">
      <c r="A20" s="73" t="s">
        <v>60</v>
      </c>
      <c r="B20" s="143">
        <v>1.5795182929296825E-2</v>
      </c>
      <c r="C20" s="10"/>
    </row>
    <row r="21" spans="1:3" ht="14.25">
      <c r="A21" s="193" t="s">
        <v>96</v>
      </c>
      <c r="B21" s="143">
        <v>1.6397956273212166E-2</v>
      </c>
      <c r="C21" s="10"/>
    </row>
    <row r="22" spans="1:3" ht="14.25">
      <c r="A22" s="171" t="s">
        <v>114</v>
      </c>
      <c r="B22" s="142">
        <v>4.233487382937412E-3</v>
      </c>
      <c r="C22" s="10"/>
    </row>
    <row r="23" spans="1:3" ht="14.25">
      <c r="A23" s="147" t="s">
        <v>37</v>
      </c>
      <c r="B23" s="142">
        <v>4.1610298036320881E-3</v>
      </c>
      <c r="C23" s="10"/>
    </row>
    <row r="24" spans="1:3" ht="14.25">
      <c r="A24" s="147" t="s">
        <v>17</v>
      </c>
      <c r="B24" s="142">
        <v>-2.1275966147836889E-2</v>
      </c>
      <c r="C24" s="57"/>
    </row>
    <row r="25" spans="1:3" ht="14.25">
      <c r="A25" s="147" t="s">
        <v>115</v>
      </c>
      <c r="B25" s="142">
        <v>-2.8801931011558368E-3</v>
      </c>
      <c r="C25" s="9"/>
    </row>
    <row r="26" spans="1:3" ht="14.25">
      <c r="A26" s="147" t="s">
        <v>116</v>
      </c>
      <c r="B26" s="142">
        <v>7.6147262480403821E-3</v>
      </c>
      <c r="C26" s="76"/>
    </row>
    <row r="27" spans="1:3" ht="14.25">
      <c r="A27" s="147" t="s">
        <v>117</v>
      </c>
      <c r="B27" s="142">
        <v>1.8273972602739726E-2</v>
      </c>
      <c r="C27" s="10"/>
    </row>
    <row r="28" spans="1:3" ht="15" thickBot="1">
      <c r="A28" s="198" t="s">
        <v>118</v>
      </c>
      <c r="B28" s="145">
        <v>-1.7985180637313025E-2</v>
      </c>
      <c r="C28" s="10"/>
    </row>
    <row r="29" spans="1:3">
      <c r="B29" s="10"/>
      <c r="C29" s="10"/>
    </row>
    <row r="30" spans="1:3">
      <c r="C30" s="10"/>
    </row>
    <row r="31" spans="1:3">
      <c r="B31" s="10"/>
      <c r="C31" s="10"/>
    </row>
    <row r="32" spans="1:3">
      <c r="C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28" sqref="I28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215" t="s">
        <v>119</v>
      </c>
      <c r="B1" s="215"/>
      <c r="C1" s="215"/>
      <c r="D1" s="215"/>
      <c r="E1" s="215"/>
      <c r="F1" s="215"/>
      <c r="G1" s="215"/>
      <c r="H1" s="215"/>
      <c r="I1" s="215"/>
      <c r="J1" s="215"/>
      <c r="K1" s="13"/>
      <c r="L1" s="14"/>
      <c r="M1" s="14"/>
    </row>
    <row r="2" spans="1:13" ht="45.75" thickBot="1">
      <c r="A2" s="15" t="s">
        <v>101</v>
      </c>
      <c r="B2" s="15" t="s">
        <v>85</v>
      </c>
      <c r="C2" s="42" t="s">
        <v>120</v>
      </c>
      <c r="D2" s="42" t="s">
        <v>121</v>
      </c>
      <c r="E2" s="42" t="s">
        <v>41</v>
      </c>
      <c r="F2" s="42" t="s">
        <v>42</v>
      </c>
      <c r="G2" s="42" t="s">
        <v>43</v>
      </c>
      <c r="H2" s="42" t="s">
        <v>44</v>
      </c>
      <c r="I2" s="17" t="s">
        <v>45</v>
      </c>
      <c r="J2" s="18" t="s">
        <v>46</v>
      </c>
    </row>
    <row r="3" spans="1:13">
      <c r="A3" s="21">
        <v>1</v>
      </c>
      <c r="B3" s="73" t="s">
        <v>122</v>
      </c>
      <c r="C3" s="200" t="s">
        <v>128</v>
      </c>
      <c r="D3" s="201" t="s">
        <v>129</v>
      </c>
      <c r="E3" s="86">
        <v>10700592.59</v>
      </c>
      <c r="F3" s="87">
        <v>32580</v>
      </c>
      <c r="G3" s="86">
        <v>328.44053376304481</v>
      </c>
      <c r="H3" s="51">
        <v>100</v>
      </c>
      <c r="I3" s="183" t="s">
        <v>131</v>
      </c>
      <c r="J3" s="88" t="s">
        <v>8</v>
      </c>
    </row>
    <row r="4" spans="1:13" ht="14.25" customHeight="1">
      <c r="A4" s="21">
        <v>2</v>
      </c>
      <c r="B4" s="179" t="s">
        <v>123</v>
      </c>
      <c r="C4" s="200" t="s">
        <v>128</v>
      </c>
      <c r="D4" s="112" t="s">
        <v>130</v>
      </c>
      <c r="E4" s="86">
        <v>1954431.05</v>
      </c>
      <c r="F4" s="87">
        <v>56699</v>
      </c>
      <c r="G4" s="86">
        <v>34.470291363163369</v>
      </c>
      <c r="H4" s="84">
        <v>100</v>
      </c>
      <c r="I4" s="183" t="s">
        <v>131</v>
      </c>
      <c r="J4" s="88" t="s">
        <v>3</v>
      </c>
    </row>
    <row r="5" spans="1:13">
      <c r="A5" s="21">
        <v>3</v>
      </c>
      <c r="B5" s="179" t="s">
        <v>124</v>
      </c>
      <c r="C5" s="200" t="s">
        <v>128</v>
      </c>
      <c r="D5" s="112" t="s">
        <v>130</v>
      </c>
      <c r="E5" s="86">
        <v>1375580.3802</v>
      </c>
      <c r="F5" s="87">
        <v>2940</v>
      </c>
      <c r="G5" s="86">
        <v>467.8844830612245</v>
      </c>
      <c r="H5" s="51">
        <v>1000</v>
      </c>
      <c r="I5" s="179" t="s">
        <v>132</v>
      </c>
      <c r="J5" s="88" t="s">
        <v>1</v>
      </c>
    </row>
    <row r="6" spans="1:13">
      <c r="A6" s="21">
        <v>4</v>
      </c>
      <c r="B6" s="85" t="s">
        <v>125</v>
      </c>
      <c r="C6" s="200" t="s">
        <v>128</v>
      </c>
      <c r="D6" s="201" t="s">
        <v>129</v>
      </c>
      <c r="E6" s="86">
        <v>1090419.28</v>
      </c>
      <c r="F6" s="87">
        <v>795</v>
      </c>
      <c r="G6" s="86">
        <v>1371.5965786163522</v>
      </c>
      <c r="H6" s="51">
        <v>1000</v>
      </c>
      <c r="I6" s="85" t="s">
        <v>133</v>
      </c>
      <c r="J6" s="88" t="s">
        <v>14</v>
      </c>
    </row>
    <row r="7" spans="1:13" s="43" customFormat="1" collapsed="1">
      <c r="A7" s="21">
        <v>5</v>
      </c>
      <c r="B7" s="73" t="s">
        <v>126</v>
      </c>
      <c r="C7" s="200" t="s">
        <v>128</v>
      </c>
      <c r="D7" s="201" t="s">
        <v>129</v>
      </c>
      <c r="E7" s="86">
        <v>785247.91</v>
      </c>
      <c r="F7" s="87">
        <v>910</v>
      </c>
      <c r="G7" s="86">
        <v>862.90979120879126</v>
      </c>
      <c r="H7" s="51">
        <v>1000</v>
      </c>
      <c r="I7" s="183" t="s">
        <v>134</v>
      </c>
      <c r="J7" s="88" t="s">
        <v>4</v>
      </c>
    </row>
    <row r="8" spans="1:13" s="43" customFormat="1">
      <c r="A8" s="21">
        <v>6</v>
      </c>
      <c r="B8" s="199" t="s">
        <v>127</v>
      </c>
      <c r="C8" s="200" t="s">
        <v>128</v>
      </c>
      <c r="D8" s="201" t="s">
        <v>129</v>
      </c>
      <c r="E8" s="86">
        <v>636077.03</v>
      </c>
      <c r="F8" s="87">
        <v>679</v>
      </c>
      <c r="G8" s="86">
        <v>936.78502209131079</v>
      </c>
      <c r="H8" s="51">
        <v>1000</v>
      </c>
      <c r="I8" s="179" t="s">
        <v>135</v>
      </c>
      <c r="J8" s="88" t="s">
        <v>5</v>
      </c>
    </row>
    <row r="9" spans="1:13" ht="15.75" customHeight="1" thickBot="1">
      <c r="A9" s="225" t="s">
        <v>69</v>
      </c>
      <c r="B9" s="216"/>
      <c r="C9" s="113" t="s">
        <v>7</v>
      </c>
      <c r="D9" s="113" t="s">
        <v>7</v>
      </c>
      <c r="E9" s="100">
        <f>SUM(E3:E8)</f>
        <v>16542348.2402</v>
      </c>
      <c r="F9" s="101">
        <f>SUM(F3:F8)</f>
        <v>94603</v>
      </c>
      <c r="G9" s="113" t="s">
        <v>7</v>
      </c>
      <c r="H9" s="113" t="s">
        <v>7</v>
      </c>
      <c r="I9" s="113" t="s">
        <v>7</v>
      </c>
      <c r="J9" s="114" t="s">
        <v>7</v>
      </c>
    </row>
  </sheetData>
  <mergeCells count="2">
    <mergeCell ref="A1:J1"/>
    <mergeCell ref="A9:B9"/>
  </mergeCells>
  <phoneticPr fontId="11" type="noConversion"/>
  <hyperlinks>
    <hyperlink ref="J5" r:id="rId1" display="http://am.concorde.ua/"/>
    <hyperlink ref="J6" r:id="rId2" display="http://www.dragon-am.com/"/>
    <hyperlink ref="J7" r:id="rId3" display="http://otpcapital.com.ua/"/>
    <hyperlink ref="J3" r:id="rId4"/>
    <hyperlink ref="J9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1"/>
  <sheetViews>
    <sheetView zoomScale="85" workbookViewId="0">
      <selection activeCell="K36" sqref="K36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26" t="s">
        <v>136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customFormat="1" ht="15.75" customHeight="1" thickBot="1">
      <c r="A2" s="219" t="s">
        <v>39</v>
      </c>
      <c r="B2" s="104"/>
      <c r="C2" s="105"/>
      <c r="D2" s="106"/>
      <c r="E2" s="220" t="s">
        <v>172</v>
      </c>
      <c r="F2" s="220"/>
      <c r="G2" s="220"/>
      <c r="H2" s="220"/>
      <c r="I2" s="220"/>
      <c r="J2" s="220"/>
      <c r="K2" s="220"/>
    </row>
    <row r="3" spans="1:11" customFormat="1" ht="64.5" thickBot="1">
      <c r="A3" s="219"/>
      <c r="B3" s="185" t="s">
        <v>85</v>
      </c>
      <c r="C3" s="186" t="s">
        <v>86</v>
      </c>
      <c r="D3" s="186" t="s">
        <v>87</v>
      </c>
      <c r="E3" s="187" t="s">
        <v>88</v>
      </c>
      <c r="F3" s="187" t="s">
        <v>90</v>
      </c>
      <c r="G3" s="17" t="s">
        <v>137</v>
      </c>
      <c r="H3" s="17" t="s">
        <v>92</v>
      </c>
      <c r="I3" s="17" t="s">
        <v>91</v>
      </c>
      <c r="J3" s="188" t="s">
        <v>93</v>
      </c>
      <c r="K3" s="188" t="s">
        <v>94</v>
      </c>
    </row>
    <row r="4" spans="1:11" customFormat="1" collapsed="1">
      <c r="A4" s="21">
        <v>1</v>
      </c>
      <c r="B4" s="73" t="s">
        <v>140</v>
      </c>
      <c r="C4" s="107">
        <v>38441</v>
      </c>
      <c r="D4" s="107">
        <v>38625</v>
      </c>
      <c r="E4" s="102">
        <v>5.0884340687631369E-3</v>
      </c>
      <c r="F4" s="102">
        <v>-1.3453044342589537E-3</v>
      </c>
      <c r="G4" s="102">
        <v>2.6669862731171001E-2</v>
      </c>
      <c r="H4" s="102">
        <v>-6.3502622256774388E-2</v>
      </c>
      <c r="I4" s="102">
        <v>-2.2719451309291427E-2</v>
      </c>
      <c r="J4" s="108">
        <v>-6.3214977908689574E-2</v>
      </c>
      <c r="K4" s="162">
        <v>-6.5590221336780941E-3</v>
      </c>
    </row>
    <row r="5" spans="1:11" customFormat="1" collapsed="1">
      <c r="A5" s="21">
        <v>2</v>
      </c>
      <c r="B5" s="147" t="s">
        <v>122</v>
      </c>
      <c r="C5" s="107">
        <v>38862</v>
      </c>
      <c r="D5" s="107">
        <v>38958</v>
      </c>
      <c r="E5" s="102">
        <v>-1.0247505548191427E-2</v>
      </c>
      <c r="F5" s="102">
        <v>-3.9978113664462467E-2</v>
      </c>
      <c r="G5" s="102">
        <v>-9.653544885596077E-2</v>
      </c>
      <c r="H5" s="102">
        <v>7.7893589600219304E-2</v>
      </c>
      <c r="I5" s="102">
        <v>9.412567467041999E-2</v>
      </c>
      <c r="J5" s="108">
        <v>2.2844053376303748</v>
      </c>
      <c r="K5" s="163">
        <v>0.14107527249217067</v>
      </c>
    </row>
    <row r="6" spans="1:11" customFormat="1">
      <c r="A6" s="21">
        <v>3</v>
      </c>
      <c r="B6" s="147" t="s">
        <v>170</v>
      </c>
      <c r="C6" s="107">
        <v>39048</v>
      </c>
      <c r="D6" s="107">
        <v>39140</v>
      </c>
      <c r="E6" s="102">
        <v>5.5222570028217177E-3</v>
      </c>
      <c r="F6" s="102">
        <v>-1.0916415481526442E-2</v>
      </c>
      <c r="G6" s="102">
        <v>-5.4678588528917493E-2</v>
      </c>
      <c r="H6" s="102">
        <v>-0.194642655614925</v>
      </c>
      <c r="I6" s="102">
        <v>-7.6246116455430779E-2</v>
      </c>
      <c r="J6" s="108">
        <v>-0.53211551693878045</v>
      </c>
      <c r="K6" s="163">
        <v>-8.5362533293752874E-2</v>
      </c>
    </row>
    <row r="7" spans="1:11" customFormat="1">
      <c r="A7" s="21">
        <v>4</v>
      </c>
      <c r="B7" s="25" t="s">
        <v>125</v>
      </c>
      <c r="C7" s="107">
        <v>39100</v>
      </c>
      <c r="D7" s="107">
        <v>39268</v>
      </c>
      <c r="E7" s="102">
        <v>-3.3027899423805351E-3</v>
      </c>
      <c r="F7" s="102">
        <v>-9.798741792802157E-3</v>
      </c>
      <c r="G7" s="102">
        <v>-5.5561305479263634E-3</v>
      </c>
      <c r="H7" s="102">
        <v>6.114776058474769E-3</v>
      </c>
      <c r="I7" s="102" t="s">
        <v>99</v>
      </c>
      <c r="J7" s="108">
        <v>0.37159657861632578</v>
      </c>
      <c r="K7" s="163">
        <v>3.9473860919604586E-2</v>
      </c>
    </row>
    <row r="8" spans="1:11" customFormat="1">
      <c r="A8" s="21">
        <v>5</v>
      </c>
      <c r="B8" s="199" t="s">
        <v>126</v>
      </c>
      <c r="C8" s="107">
        <v>39647</v>
      </c>
      <c r="D8" s="107">
        <v>39861</v>
      </c>
      <c r="E8" s="102">
        <v>9.7934983984981905E-4</v>
      </c>
      <c r="F8" s="102">
        <v>-1.8312235397561993E-2</v>
      </c>
      <c r="G8" s="102">
        <v>-0.14365028986137685</v>
      </c>
      <c r="H8" s="102">
        <v>-5.7383544264133501E-2</v>
      </c>
      <c r="I8" s="102">
        <v>-1.6274083293713604E-2</v>
      </c>
      <c r="J8" s="108">
        <v>-0.13709020879120115</v>
      </c>
      <c r="K8" s="163">
        <v>-2.2303045660788223E-2</v>
      </c>
    </row>
    <row r="9" spans="1:11" customFormat="1">
      <c r="A9" s="21">
        <v>6</v>
      </c>
      <c r="B9" s="209" t="s">
        <v>123</v>
      </c>
      <c r="C9" s="107">
        <v>40253</v>
      </c>
      <c r="D9" s="107">
        <v>40445</v>
      </c>
      <c r="E9" s="102">
        <v>-1.56294447666665E-2</v>
      </c>
      <c r="F9" s="102">
        <v>-3.2054347685470441E-2</v>
      </c>
      <c r="G9" s="102">
        <v>-0.12121549217526173</v>
      </c>
      <c r="H9" s="102">
        <v>-0.15418958386390402</v>
      </c>
      <c r="I9" s="102">
        <v>-5.5152776304976725E-2</v>
      </c>
      <c r="J9" s="108">
        <v>-0.65529708636836803</v>
      </c>
      <c r="K9" s="163">
        <v>-0.19404978084071633</v>
      </c>
    </row>
    <row r="10" spans="1:11" ht="15.75" thickBot="1">
      <c r="A10" s="146"/>
      <c r="B10" s="214" t="s">
        <v>98</v>
      </c>
      <c r="C10" s="152" t="s">
        <v>7</v>
      </c>
      <c r="D10" s="152" t="s">
        <v>7</v>
      </c>
      <c r="E10" s="153">
        <f>AVERAGE(E4:E9)</f>
        <v>-2.9316165576339648E-3</v>
      </c>
      <c r="F10" s="153">
        <f>AVERAGE(F4:F9)</f>
        <v>-1.8734193076013744E-2</v>
      </c>
      <c r="G10" s="153">
        <f>AVERAGE(G4:G9)</f>
        <v>-6.5827681206378705E-2</v>
      </c>
      <c r="H10" s="153">
        <f>AVERAGE(H4:H9)</f>
        <v>-6.4285006723507135E-2</v>
      </c>
      <c r="I10" s="153">
        <f>AVERAGE(I4:I9)</f>
        <v>-1.5253350538598508E-2</v>
      </c>
      <c r="J10" s="152" t="s">
        <v>7</v>
      </c>
      <c r="K10" s="152" t="s">
        <v>7</v>
      </c>
    </row>
    <row r="11" spans="1:11" ht="15" thickBot="1">
      <c r="A11" s="227" t="s">
        <v>95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119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4">
    <mergeCell ref="A2:A3"/>
    <mergeCell ref="A1:J1"/>
    <mergeCell ref="E2:K2"/>
    <mergeCell ref="A11:K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4"/>
  <sheetViews>
    <sheetView zoomScale="85" workbookViewId="0">
      <selection activeCell="B37" sqref="B37:E37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222" t="s">
        <v>138</v>
      </c>
      <c r="B1" s="222"/>
      <c r="C1" s="222"/>
      <c r="D1" s="222"/>
      <c r="E1" s="222"/>
      <c r="F1" s="222"/>
      <c r="G1" s="222"/>
    </row>
    <row r="2" spans="1:7" s="29" customFormat="1" ht="15.75" customHeight="1" thickBot="1">
      <c r="A2" s="228" t="s">
        <v>101</v>
      </c>
      <c r="B2" s="92"/>
      <c r="C2" s="223" t="s">
        <v>102</v>
      </c>
      <c r="D2" s="224"/>
      <c r="E2" s="230" t="s">
        <v>103</v>
      </c>
      <c r="F2" s="230"/>
      <c r="G2" s="93"/>
    </row>
    <row r="3" spans="1:7" s="29" customFormat="1" ht="45.75" thickBot="1">
      <c r="A3" s="229"/>
      <c r="B3" s="33" t="s">
        <v>85</v>
      </c>
      <c r="C3" s="33" t="s">
        <v>104</v>
      </c>
      <c r="D3" s="33" t="s">
        <v>105</v>
      </c>
      <c r="E3" s="33" t="s">
        <v>106</v>
      </c>
      <c r="F3" s="33" t="s">
        <v>105</v>
      </c>
      <c r="G3" s="34" t="s">
        <v>139</v>
      </c>
    </row>
    <row r="4" spans="1:7" s="29" customFormat="1">
      <c r="A4" s="21">
        <v>1</v>
      </c>
      <c r="B4" s="73" t="s">
        <v>124</v>
      </c>
      <c r="C4" s="36">
        <v>7.5545900000000836</v>
      </c>
      <c r="D4" s="102">
        <v>5.5222570028417616E-3</v>
      </c>
      <c r="E4" s="37">
        <v>0</v>
      </c>
      <c r="F4" s="102">
        <v>0</v>
      </c>
      <c r="G4" s="38">
        <v>0</v>
      </c>
    </row>
    <row r="5" spans="1:7" s="29" customFormat="1">
      <c r="A5" s="21">
        <v>2</v>
      </c>
      <c r="B5" s="35" t="s">
        <v>140</v>
      </c>
      <c r="C5" s="36">
        <v>3.2202500000000001</v>
      </c>
      <c r="D5" s="102">
        <v>5.0884340687635515E-3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141</v>
      </c>
      <c r="C6" s="36">
        <v>0.76828000000002794</v>
      </c>
      <c r="D6" s="102">
        <v>9.7934983984227604E-4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142</v>
      </c>
      <c r="C7" s="36">
        <v>-3.6133599999998696</v>
      </c>
      <c r="D7" s="102">
        <v>-3.3027899423548001E-3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202" t="s">
        <v>143</v>
      </c>
      <c r="C8" s="36">
        <v>-110.78969999999924</v>
      </c>
      <c r="D8" s="102">
        <v>-1.0247505548154958E-2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35" t="s">
        <v>144</v>
      </c>
      <c r="C9" s="36">
        <v>-31.907119999999878</v>
      </c>
      <c r="D9" s="102">
        <v>-1.6063286947760703E-2</v>
      </c>
      <c r="E9" s="37">
        <v>-25</v>
      </c>
      <c r="F9" s="102">
        <v>-4.4073055496791479E-4</v>
      </c>
      <c r="G9" s="38">
        <v>-0.86021465781688677</v>
      </c>
    </row>
    <row r="10" spans="1:7" s="29" customFormat="1" ht="15.75" thickBot="1">
      <c r="A10" s="115"/>
      <c r="B10" s="94" t="s">
        <v>69</v>
      </c>
      <c r="C10" s="116">
        <v>-134.76705999999888</v>
      </c>
      <c r="D10" s="99">
        <v>-8.0809575021876055E-3</v>
      </c>
      <c r="E10" s="96">
        <v>-25</v>
      </c>
      <c r="F10" s="99">
        <v>-2.6419241662087333E-4</v>
      </c>
      <c r="G10" s="97">
        <v>-0.86021465781688677</v>
      </c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40" t="s">
        <v>85</v>
      </c>
      <c r="C37" s="33" t="s">
        <v>145</v>
      </c>
      <c r="D37" s="33" t="s">
        <v>146</v>
      </c>
      <c r="E37" s="34" t="s">
        <v>147</v>
      </c>
    </row>
    <row r="38" spans="1:9">
      <c r="A38" s="22">
        <v>1</v>
      </c>
      <c r="B38" s="35" t="str">
        <f t="shared" ref="B38:D43" si="0">B4</f>
        <v>TASK Ukrainskyi Kapital</v>
      </c>
      <c r="C38" s="120">
        <f t="shared" si="0"/>
        <v>7.5545900000000836</v>
      </c>
      <c r="D38" s="102">
        <f t="shared" si="0"/>
        <v>5.5222570028417616E-3</v>
      </c>
      <c r="E38" s="121">
        <f t="shared" ref="E38:E43" si="1">G4</f>
        <v>0</v>
      </c>
    </row>
    <row r="39" spans="1:9">
      <c r="A39" s="22">
        <v>2</v>
      </c>
      <c r="B39" s="35" t="str">
        <f t="shared" si="0"/>
        <v>Optimum</v>
      </c>
      <c r="C39" s="120">
        <f t="shared" si="0"/>
        <v>3.2202500000000001</v>
      </c>
      <c r="D39" s="102">
        <f t="shared" si="0"/>
        <v>5.0884340687635515E-3</v>
      </c>
      <c r="E39" s="121">
        <f t="shared" si="1"/>
        <v>0</v>
      </c>
    </row>
    <row r="40" spans="1:9">
      <c r="A40" s="22">
        <v>3</v>
      </c>
      <c r="B40" s="35" t="str">
        <f t="shared" si="0"/>
        <v>"UNIVER.UA/Otaman: Fond Perspectyvnyh Aktsii"</v>
      </c>
      <c r="C40" s="120">
        <f t="shared" si="0"/>
        <v>0.76828000000002794</v>
      </c>
      <c r="D40" s="102">
        <f t="shared" si="0"/>
        <v>9.7934983984227604E-4</v>
      </c>
      <c r="E40" s="121">
        <f t="shared" si="1"/>
        <v>0</v>
      </c>
    </row>
    <row r="41" spans="1:9">
      <c r="A41" s="22">
        <v>4</v>
      </c>
      <c r="B41" s="35" t="str">
        <f t="shared" si="0"/>
        <v>Zbalansovanyi Fond "Parytet"</v>
      </c>
      <c r="C41" s="120">
        <f t="shared" si="0"/>
        <v>-3.6133599999998696</v>
      </c>
      <c r="D41" s="102">
        <f t="shared" si="0"/>
        <v>-3.3027899423548001E-3</v>
      </c>
      <c r="E41" s="121">
        <f t="shared" si="1"/>
        <v>0</v>
      </c>
    </row>
    <row r="42" spans="1:9">
      <c r="A42" s="22">
        <v>5</v>
      </c>
      <c r="B42" s="35" t="str">
        <f t="shared" si="0"/>
        <v xml:space="preserve">Platynum </v>
      </c>
      <c r="C42" s="120">
        <f t="shared" si="0"/>
        <v>-110.78969999999924</v>
      </c>
      <c r="D42" s="102">
        <f t="shared" si="0"/>
        <v>-1.0247505548154958E-2</v>
      </c>
      <c r="E42" s="121">
        <f t="shared" si="1"/>
        <v>0</v>
      </c>
    </row>
    <row r="43" spans="1:9">
      <c r="A43" s="22">
        <v>6</v>
      </c>
      <c r="B43" s="35" t="str">
        <f t="shared" si="0"/>
        <v>Аurum</v>
      </c>
      <c r="C43" s="120">
        <f t="shared" si="0"/>
        <v>-31.907119999999878</v>
      </c>
      <c r="D43" s="102">
        <f t="shared" si="0"/>
        <v>-1.6063286947760703E-2</v>
      </c>
      <c r="E43" s="121">
        <f t="shared" si="1"/>
        <v>-0.86021465781688677</v>
      </c>
    </row>
    <row r="44" spans="1:9">
      <c r="B44" s="35"/>
      <c r="C44" s="120"/>
      <c r="D44" s="102"/>
      <c r="E44" s="121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21" sqref="A2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85</v>
      </c>
      <c r="B1" s="66" t="s">
        <v>112</v>
      </c>
      <c r="C1" s="10"/>
      <c r="D1" s="10"/>
    </row>
    <row r="2" spans="1:4" ht="14.25">
      <c r="A2" s="203" t="s">
        <v>123</v>
      </c>
      <c r="B2" s="139">
        <v>-1.56294447666665E-2</v>
      </c>
      <c r="C2" s="10"/>
      <c r="D2" s="10"/>
    </row>
    <row r="3" spans="1:4" ht="14.25">
      <c r="A3" s="204" t="s">
        <v>122</v>
      </c>
      <c r="B3" s="139">
        <v>-1.0247505548191427E-2</v>
      </c>
      <c r="C3" s="10"/>
      <c r="D3" s="10"/>
    </row>
    <row r="4" spans="1:4" ht="14.25">
      <c r="A4" s="25" t="s">
        <v>142</v>
      </c>
      <c r="B4" s="139">
        <v>-3.3027899423805351E-3</v>
      </c>
      <c r="C4" s="10"/>
      <c r="D4" s="10"/>
    </row>
    <row r="5" spans="1:4" ht="14.25">
      <c r="A5" s="35" t="s">
        <v>141</v>
      </c>
      <c r="B5" s="139">
        <v>9.7934983984981905E-4</v>
      </c>
      <c r="C5" s="10"/>
      <c r="D5" s="10"/>
    </row>
    <row r="6" spans="1:4" ht="14.25">
      <c r="A6" s="77" t="s">
        <v>140</v>
      </c>
      <c r="B6" s="139">
        <v>5.0884340687631369E-3</v>
      </c>
      <c r="C6" s="10"/>
      <c r="D6" s="10"/>
    </row>
    <row r="7" spans="1:4" ht="14.25">
      <c r="A7" s="73" t="s">
        <v>124</v>
      </c>
      <c r="B7" s="139">
        <v>5.5222570028217177E-3</v>
      </c>
      <c r="C7" s="10"/>
      <c r="D7" s="10"/>
    </row>
    <row r="8" spans="1:4" ht="14.25">
      <c r="A8" s="147" t="s">
        <v>114</v>
      </c>
      <c r="B8" s="140">
        <v>-2.9316165576339648E-3</v>
      </c>
      <c r="C8" s="10"/>
      <c r="D8" s="10"/>
    </row>
    <row r="9" spans="1:4" ht="14.25">
      <c r="A9" s="147" t="s">
        <v>37</v>
      </c>
      <c r="B9" s="140">
        <v>4.1610298036320881E-3</v>
      </c>
      <c r="C9" s="10"/>
      <c r="D9" s="10"/>
    </row>
    <row r="10" spans="1:4" ht="14.25">
      <c r="A10" s="147" t="s">
        <v>17</v>
      </c>
      <c r="B10" s="140">
        <v>-2.1275966147836889E-2</v>
      </c>
      <c r="C10" s="10"/>
      <c r="D10" s="10"/>
    </row>
    <row r="11" spans="1:4" ht="14.25">
      <c r="A11" s="147" t="s">
        <v>148</v>
      </c>
      <c r="B11" s="140">
        <v>-2.8801931011558368E-3</v>
      </c>
      <c r="C11" s="10"/>
      <c r="D11" s="10"/>
    </row>
    <row r="12" spans="1:4" ht="14.25">
      <c r="A12" s="147" t="s">
        <v>149</v>
      </c>
      <c r="B12" s="140">
        <v>7.6147262480403821E-3</v>
      </c>
      <c r="C12" s="10"/>
      <c r="D12" s="10"/>
    </row>
    <row r="13" spans="1:4" ht="14.25">
      <c r="A13" s="147" t="s">
        <v>150</v>
      </c>
      <c r="B13" s="140">
        <v>1.8273972602739726E-2</v>
      </c>
      <c r="C13" s="10"/>
      <c r="D13" s="10"/>
    </row>
    <row r="14" spans="1:4" ht="15" thickBot="1">
      <c r="A14" s="205" t="s">
        <v>151</v>
      </c>
      <c r="B14" s="141">
        <v>-1.7985180637313025E-2</v>
      </c>
      <c r="C14" s="10"/>
      <c r="D14" s="10"/>
    </row>
    <row r="15" spans="1:4">
      <c r="B15" s="10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2015-09-12T19:38:17Z</dcterms:modified>
</cp:coreProperties>
</file>