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75" yWindow="75" windowWidth="10650" windowHeight="11805" tabRatio="904" activeTab="12"/>
  </bookViews>
  <sheets>
    <sheet name="інд+дох" sheetId="1" r:id="rId1"/>
    <sheet name="В_ВЧА" sheetId="12" r:id="rId2"/>
    <sheet name="В_дох" sheetId="21" r:id="rId3"/>
    <sheet name="В_динаміка ВЧА" sheetId="14" r:id="rId4"/>
    <sheet name="В_діаграма(дох)" sheetId="25" r:id="rId5"/>
    <sheet name="І_ВЧА" sheetId="22" r:id="rId6"/>
    <sheet name="І_дох" sheetId="16" r:id="rId7"/>
    <sheet name="І_динаміка ВЧА" sheetId="17" r:id="rId8"/>
    <sheet name="І_діаграма(дох)" sheetId="7" r:id="rId9"/>
    <sheet name="3_ВЧА" sheetId="23" r:id="rId10"/>
    <sheet name="З_дох" sheetId="24" r:id="rId11"/>
    <sheet name="3_динаміка ВЧА" sheetId="20" r:id="rId12"/>
    <sheet name="З_діаграма(дох)" sheetId="10" r:id="rId13"/>
  </sheets>
  <definedNames>
    <definedName name="_18_Лют_09">#REF!</definedName>
    <definedName name="_19_Лют_09">#REF!</definedName>
    <definedName name="_19_Лют_09_ВЧА">#REF!</definedName>
    <definedName name="_xlnm._FilterDatabase" localSheetId="9" hidden="1">'3_ВЧА'!$A$2:$J$2</definedName>
    <definedName name="_xlnm._FilterDatabase" localSheetId="11" hidden="1">'3_динаміка ВЧА'!$B$35:$E$35</definedName>
    <definedName name="_xlnm._FilterDatabase" localSheetId="1" hidden="1">В_ВЧА!#REF!</definedName>
    <definedName name="_xlnm._FilterDatabase" localSheetId="3" hidden="1">'В_динаміка ВЧА'!$B$3:$G$20</definedName>
    <definedName name="_xlnm._FilterDatabase" localSheetId="4" hidden="1">'В_діаграма(дох)'!$A$1:$B$1</definedName>
    <definedName name="_xlnm._FilterDatabase" localSheetId="12" hidden="1">'З_діаграма(дох)'!$A$1:$B$1</definedName>
    <definedName name="_xlnm._FilterDatabase" localSheetId="5" hidden="1">І_ВЧА!$A$2:$J$2</definedName>
    <definedName name="_xlnm._FilterDatabase" localSheetId="7" hidden="1">'І_динаміка ВЧА'!$B$35:$E$35</definedName>
    <definedName name="_xlnm._FilterDatabase" localSheetId="8" hidden="1">'І_діаграма(дох)'!$A$1:$B$1</definedName>
    <definedName name="_xlnm._FilterDatabase" localSheetId="6" hidden="1">І_дох!$B$3:$I$3</definedName>
    <definedName name="_xlnm._FilterDatabase" localSheetId="0" hidden="1">'інд+дох'!$A$22:$C$22</definedName>
    <definedName name="cevv">#REF!</definedName>
    <definedName name="_xlnm.Print_Area" localSheetId="1">В_ВЧА!#REF!</definedName>
  </definedNames>
  <calcPr calcId="125725"/>
</workbook>
</file>

<file path=xl/calcChain.xml><?xml version="1.0" encoding="utf-8"?>
<calcChain xmlns="http://schemas.openxmlformats.org/spreadsheetml/2006/main">
  <c r="E37" i="20"/>
  <c r="D37"/>
  <c r="C37"/>
  <c r="B37"/>
  <c r="C64" i="14"/>
  <c r="C65"/>
  <c r="C66"/>
  <c r="C67"/>
  <c r="D64"/>
  <c r="D65"/>
  <c r="D66"/>
  <c r="D67"/>
  <c r="E64"/>
  <c r="E65"/>
  <c r="E66"/>
  <c r="E67"/>
  <c r="E68"/>
  <c r="D68"/>
  <c r="C68"/>
  <c r="B68"/>
  <c r="B38" i="17"/>
  <c r="E38"/>
  <c r="D38"/>
  <c r="C38"/>
  <c r="B64" i="14"/>
  <c r="B65"/>
  <c r="B66"/>
  <c r="B67"/>
  <c r="C20" i="12"/>
  <c r="C24" s="1"/>
  <c r="D24" s="1"/>
  <c r="C27"/>
  <c r="D27"/>
  <c r="C28"/>
  <c r="D28"/>
  <c r="C29"/>
  <c r="D29"/>
  <c r="C30"/>
  <c r="D30"/>
  <c r="C31"/>
  <c r="D31"/>
  <c r="C32"/>
  <c r="D32"/>
  <c r="C33"/>
  <c r="D33"/>
  <c r="C34"/>
  <c r="D34"/>
  <c r="B27"/>
  <c r="B28"/>
  <c r="B29"/>
  <c r="B30"/>
  <c r="B31"/>
  <c r="B32"/>
  <c r="B33"/>
  <c r="B34"/>
  <c r="I7" i="16"/>
  <c r="H7"/>
  <c r="G7"/>
  <c r="F7"/>
  <c r="E7"/>
  <c r="B37" i="17"/>
  <c r="C26" i="12"/>
  <c r="B26"/>
  <c r="C25"/>
  <c r="B25"/>
  <c r="E36" i="20"/>
  <c r="D36"/>
  <c r="C36"/>
  <c r="B36"/>
  <c r="I6" i="24"/>
  <c r="H6"/>
  <c r="G6"/>
  <c r="F6"/>
  <c r="E6"/>
  <c r="E37" i="17"/>
  <c r="D37"/>
  <c r="C37"/>
  <c r="E36"/>
  <c r="D36"/>
  <c r="C36"/>
  <c r="B36"/>
  <c r="E6" i="22"/>
  <c r="E63" i="14"/>
  <c r="E62"/>
  <c r="E61"/>
  <c r="E60"/>
  <c r="E59"/>
  <c r="D63"/>
  <c r="D62"/>
  <c r="D61"/>
  <c r="D60"/>
  <c r="D59"/>
  <c r="C63"/>
  <c r="C62"/>
  <c r="C61"/>
  <c r="C60"/>
  <c r="C59"/>
  <c r="B63"/>
  <c r="B62"/>
  <c r="B61"/>
  <c r="B60"/>
  <c r="B59"/>
  <c r="I21" i="21"/>
  <c r="H21"/>
  <c r="G21"/>
  <c r="F21"/>
  <c r="E21"/>
  <c r="E69" i="14"/>
  <c r="E70"/>
  <c r="C69"/>
  <c r="C70"/>
  <c r="D26" i="12"/>
  <c r="D25"/>
  <c r="F5" i="23"/>
  <c r="E5"/>
  <c r="F6" i="22"/>
  <c r="D20" i="12"/>
</calcChain>
</file>

<file path=xl/sharedStrings.xml><?xml version="1.0" encoding="utf-8"?>
<sst xmlns="http://schemas.openxmlformats.org/spreadsheetml/2006/main" count="353" uniqueCount="149">
  <si>
    <t>н.д.</t>
  </si>
  <si>
    <t>http://www.task.ua/</t>
  </si>
  <si>
    <t>пайовий</t>
  </si>
  <si>
    <t>диверс.</t>
  </si>
  <si>
    <t>http://univer.ua/</t>
  </si>
  <si>
    <t>http://www.sem.biz.ua/</t>
  </si>
  <si>
    <t>http://otpcapital.com.ua/</t>
  </si>
  <si>
    <t>х</t>
  </si>
  <si>
    <t>http://www.altus.ua/</t>
  </si>
  <si>
    <t>http://www.vseswit.com.ua/</t>
  </si>
  <si>
    <t>http://www.kinto.com/</t>
  </si>
  <si>
    <t>http://www.am.eavex.com.ua/</t>
  </si>
  <si>
    <t>* Показник "з початку діяльності фонду, % річних (середня)" розраховується за формулою складного відсотка.</t>
  </si>
  <si>
    <t>** Оскільки фонд був визнаний менше року тому, показник "з початку діяльності фонду, % річних (середня)" не є репрезентативним для цього фонду.</t>
  </si>
  <si>
    <t>http://am.artcapital.ua/</t>
  </si>
  <si>
    <t>спец.</t>
  </si>
  <si>
    <t>http://bonum-group.com/</t>
  </si>
  <si>
    <t>Rates of Return</t>
  </si>
  <si>
    <t>Period</t>
  </si>
  <si>
    <t>PFTS Index</t>
  </si>
  <si>
    <t>UX Index</t>
  </si>
  <si>
    <t>Open-ended CII</t>
  </si>
  <si>
    <t>Interval CII</t>
  </si>
  <si>
    <t>Closed-end CII</t>
  </si>
  <si>
    <t>August</t>
  </si>
  <si>
    <t>September</t>
  </si>
  <si>
    <t>YTD 2017</t>
  </si>
  <si>
    <t>Index</t>
  </si>
  <si>
    <t>Monthly change</t>
  </si>
  <si>
    <t>YTD change</t>
  </si>
  <si>
    <t>WIG20 (Poland)</t>
  </si>
  <si>
    <t>HANG SENG (Hong Kong)</t>
  </si>
  <si>
    <t>FTSE 100 (Great Britain)</t>
  </si>
  <si>
    <t>SHANGHAI SE COMPOSITE (China)</t>
  </si>
  <si>
    <t>S&amp;P 500 (USA)</t>
  </si>
  <si>
    <t>DJIA (USA)</t>
  </si>
  <si>
    <t>MICEX (Russia)</t>
  </si>
  <si>
    <t>NIKKEI 225 (Japan)</t>
  </si>
  <si>
    <t>RTSI (Russia)</t>
  </si>
  <si>
    <t>CAC 40 (France)</t>
  </si>
  <si>
    <t>DAX (Germany)</t>
  </si>
  <si>
    <t>Open-Ended Funds. Ranking by NAV</t>
  </si>
  <si>
    <t>No.</t>
  </si>
  <si>
    <t>Fund*</t>
  </si>
  <si>
    <t>NAV, UAH</t>
  </si>
  <si>
    <t>Number of IC in circulation, pcs.</t>
  </si>
  <si>
    <t>NAV per one IC, UAH</t>
  </si>
  <si>
    <t>IC nominal, UAH</t>
  </si>
  <si>
    <t>AMC</t>
  </si>
  <si>
    <t>AMC official site</t>
  </si>
  <si>
    <t>КІNТО-Klasychnyi</t>
  </si>
  <si>
    <t>ОТP Fond Aktsii</t>
  </si>
  <si>
    <t>Sofiivskyi</t>
  </si>
  <si>
    <t>UNIVER.UA/Myhailo Hrushevskyi: Fond Derzhavnykh Paperiv</t>
  </si>
  <si>
    <t>KINTO-Ekviti</t>
  </si>
  <si>
    <t>Altus – Depozyt</t>
  </si>
  <si>
    <t>ОТP Klasychnyi</t>
  </si>
  <si>
    <t>UNIVER.UA/Taras Shevchenko: Fond Zaoshchadzhen</t>
  </si>
  <si>
    <t>Altus – Zbalansovanyi</t>
  </si>
  <si>
    <t>KINTO-Kaznacheiskyi</t>
  </si>
  <si>
    <t>VSI</t>
  </si>
  <si>
    <t>UNIVER.UA/Volodymyr Velykyi: Fond Zbalansovanyi</t>
  </si>
  <si>
    <t>ТАSK Resurs</t>
  </si>
  <si>
    <t>UNIVER.UA/Iaroslav Mudryi: Fond Aktsii</t>
  </si>
  <si>
    <t>Nadbannia</t>
  </si>
  <si>
    <t>Bonum Optimum</t>
  </si>
  <si>
    <t>Altus-Stratehichnyi</t>
  </si>
  <si>
    <t>Total</t>
  </si>
  <si>
    <t>(*) All funds are diversified unit funds.</t>
  </si>
  <si>
    <t>Others</t>
  </si>
  <si>
    <t>PrJSC “KINTO”</t>
  </si>
  <si>
    <t>LLC AMC "OTP Kapital"</t>
  </si>
  <si>
    <t>LLC AMC  "IVEKS ESSET MENEDZHMENT"</t>
  </si>
  <si>
    <t>LLC AMC “Univer Menedzhment”</t>
  </si>
  <si>
    <t>LLC AMC "Altus Assets Activitis"</t>
  </si>
  <si>
    <t>LLC AMC "Altus Essets Activitis"</t>
  </si>
  <si>
    <t>LLC AMC "Vsesvit"</t>
  </si>
  <si>
    <t>LLC AMC "TASK-Invest"</t>
  </si>
  <si>
    <t>LLC AMC "Bonum Grup"</t>
  </si>
  <si>
    <t>LLC AMC "АRТ - КАPITAL  Menedzhment"</t>
  </si>
  <si>
    <t>Open-Ended Funds' Rates of Return. Sorting by the Date of Reaching Compliance with the Standards</t>
  </si>
  <si>
    <t>Rates of Return of Investment Certificates</t>
  </si>
  <si>
    <t>Fund</t>
  </si>
  <si>
    <t>Registration date</t>
  </si>
  <si>
    <t>Date of reaching compliance with the standards</t>
  </si>
  <si>
    <t xml:space="preserve">1 month </t>
  </si>
  <si>
    <t xml:space="preserve">3 months </t>
  </si>
  <si>
    <t xml:space="preserve">6 months </t>
  </si>
  <si>
    <t>1 year</t>
  </si>
  <si>
    <t>YTD</t>
  </si>
  <si>
    <t>since the fund's inception</t>
  </si>
  <si>
    <t>since the fund's inception, % per annum (average)*</t>
  </si>
  <si>
    <t>KINTO-Klasychnyi</t>
  </si>
  <si>
    <t xml:space="preserve">UNIVER.UA/Myhailo Hrushevskyi: Fond Derzhavnykh Paperiv   </t>
  </si>
  <si>
    <t>KINTO-Kaznacheyskyi</t>
  </si>
  <si>
    <t>Average</t>
  </si>
  <si>
    <t>* The indicator "since the fund's inception, % per annum (average)" is calculated based on compound interest formula.</t>
  </si>
  <si>
    <t>Open-Ended Funds Dynamics.  Ranking by Net Inflow</t>
  </si>
  <si>
    <t>No</t>
  </si>
  <si>
    <t>Net Asset Value</t>
  </si>
  <si>
    <t>Number of Investment Certificates in Circulation</t>
  </si>
  <si>
    <t>Change, UAH thsd.</t>
  </si>
  <si>
    <t>Change, %</t>
  </si>
  <si>
    <t>Change, pcs.</t>
  </si>
  <si>
    <t>Net inflow/outflow of capital over the month, UAH thsd.</t>
  </si>
  <si>
    <t>KINTO- Kaznacheiskyi</t>
  </si>
  <si>
    <r>
      <t xml:space="preserve">UNIVER.UA/Taras Shevchenko: </t>
    </r>
    <r>
      <rPr>
        <sz val="11"/>
        <rFont val="Calibri"/>
        <family val="2"/>
        <charset val="204"/>
      </rPr>
      <t>Fond Zaoshchadzhen</t>
    </r>
  </si>
  <si>
    <t>Altus-Zbalansovanyi</t>
  </si>
  <si>
    <t>NAV change, UAH thsd.</t>
  </si>
  <si>
    <t>NAV change, %</t>
  </si>
  <si>
    <t>Net inflow/ outflow of capital, UAH thsd.</t>
  </si>
  <si>
    <t>1 month*</t>
  </si>
  <si>
    <t>ТАSК Resurs</t>
  </si>
  <si>
    <t>KINTO- Кlasychnyi</t>
  </si>
  <si>
    <t>Funds' average rate of return</t>
  </si>
  <si>
    <t>EURO Deposits</t>
  </si>
  <si>
    <t>USD Deposits</t>
  </si>
  <si>
    <t>UAH Deposits</t>
  </si>
  <si>
    <t>"Gold" deposit (at official rate of gold)</t>
  </si>
  <si>
    <t>Interval Funds. Ranking by NAV</t>
  </si>
  <si>
    <t>Form</t>
  </si>
  <si>
    <t>Type</t>
  </si>
  <si>
    <t>Zbalansovanyi Fond "Parytet"</t>
  </si>
  <si>
    <t>ТАSК Ukrainskyi Kapital</t>
  </si>
  <si>
    <t xml:space="preserve">Optimum </t>
  </si>
  <si>
    <t>LLC AMC "АRТ-КАPITAL Меnedzhment"</t>
  </si>
  <si>
    <t>LLC AMC "ТАSК-Іnvest"</t>
  </si>
  <si>
    <t>LLC AMC "SЕМ"</t>
  </si>
  <si>
    <t>Interval Funds' Rates of Return. Sorting by the Date of Reaching Compliance with the Standards</t>
  </si>
  <si>
    <t>Оptimum</t>
  </si>
  <si>
    <t>Interval Funds' Dynamics.  Ranking by Net Inflow</t>
  </si>
  <si>
    <t xml:space="preserve">Net inflow/outflow of capital over the month, UAH thsd </t>
  </si>
  <si>
    <t>NAV Change, UAH thsd.</t>
  </si>
  <si>
    <t>NAV Change, %</t>
  </si>
  <si>
    <t>Net inflow-outflow,   UAH thsd.</t>
  </si>
  <si>
    <t>Optimum</t>
  </si>
  <si>
    <t>Closed-End Funds. Ranking by NAV</t>
  </si>
  <si>
    <t>Number of securities in circulation, pcs.</t>
  </si>
  <si>
    <t>NAV per one security, UAH</t>
  </si>
  <si>
    <t>Security nominal, UAH</t>
  </si>
  <si>
    <t>Іndeks Ukrainskoi Birzhi</t>
  </si>
  <si>
    <t>ТАSК Universal</t>
  </si>
  <si>
    <t>unit</t>
  </si>
  <si>
    <t>non-diversified</t>
  </si>
  <si>
    <t>Closed-end Funds' Rates of Return. Sorting by the Date of Reaching Compliance with the Standards</t>
  </si>
  <si>
    <t>Rates of Return of Closed-end Certificates</t>
  </si>
  <si>
    <t>Closed-End Funds' Dynamics/  Sorting by Net Inflows</t>
  </si>
  <si>
    <t>Number of Securities in Circulation</t>
  </si>
  <si>
    <t>Net inflow/ outflow of capital during month, UAH thsd.</t>
  </si>
</sst>
</file>

<file path=xl/styles.xml><?xml version="1.0" encoding="utf-8"?>
<styleSheet xmlns="http://schemas.openxmlformats.org/spreadsheetml/2006/main">
  <numFmts count="1">
    <numFmt numFmtId="182" formatCode="#,##0.00&quot; грн.&quot;;\-#,##0.00&quot; грн.&quot;"/>
  </numFmts>
  <fonts count="24">
    <font>
      <sz val="10"/>
      <name val="Arial Cyr"/>
      <charset val="204"/>
    </font>
    <font>
      <sz val="10"/>
      <name val="Arial Cyr"/>
      <charset val="204"/>
    </font>
    <font>
      <u/>
      <sz val="10"/>
      <color indexed="12"/>
      <name val="Arial Cyr"/>
      <charset val="204"/>
    </font>
    <font>
      <sz val="10"/>
      <color indexed="8"/>
      <name val="MS Sans Serif"/>
      <charset val="204"/>
    </font>
    <font>
      <b/>
      <sz val="10"/>
      <name val="Arial Cyr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sz val="12"/>
      <name val="Arial Cyr"/>
      <charset val="204"/>
    </font>
    <font>
      <sz val="10"/>
      <name val="Arial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sz val="8"/>
      <name val="Arial Cyr"/>
      <charset val="204"/>
    </font>
    <font>
      <sz val="11"/>
      <name val="Arial Cyr"/>
      <charset val="204"/>
    </font>
    <font>
      <sz val="10"/>
      <color indexed="8"/>
      <name val="Arial"/>
      <charset val="204"/>
    </font>
    <font>
      <sz val="11"/>
      <color indexed="8"/>
      <name val="Arial"/>
      <charset val="204"/>
    </font>
    <font>
      <u/>
      <sz val="11"/>
      <color indexed="12"/>
      <name val="Arial Cyr"/>
      <charset val="204"/>
    </font>
    <font>
      <u/>
      <sz val="11"/>
      <color indexed="12"/>
      <name val="Arial"/>
      <family val="2"/>
      <charset val="204"/>
    </font>
    <font>
      <b/>
      <sz val="10"/>
      <name val="Arial"/>
      <family val="2"/>
      <charset val="204"/>
    </font>
    <font>
      <b/>
      <sz val="11"/>
      <name val="Arial Cyr"/>
      <family val="2"/>
      <charset val="204"/>
    </font>
    <font>
      <sz val="11"/>
      <name val="Arial Cyr"/>
      <family val="2"/>
      <charset val="204"/>
    </font>
    <font>
      <b/>
      <sz val="11"/>
      <color indexed="8"/>
      <name val="Arial"/>
      <family val="2"/>
      <charset val="204"/>
    </font>
    <font>
      <sz val="11"/>
      <color indexed="8"/>
      <name val="Arial"/>
      <family val="2"/>
      <charset val="204"/>
    </font>
    <font>
      <b/>
      <sz val="10"/>
      <name val="Arial Cyr"/>
      <family val="2"/>
      <charset val="204"/>
    </font>
    <font>
      <sz val="1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72">
    <border>
      <left/>
      <right/>
      <top/>
      <bottom/>
      <diagonal/>
    </border>
    <border>
      <left/>
      <right style="dotted">
        <color indexed="55"/>
      </right>
      <top style="medium">
        <color indexed="21"/>
      </top>
      <bottom style="medium">
        <color indexed="21"/>
      </bottom>
      <diagonal/>
    </border>
    <border>
      <left style="dotted">
        <color indexed="55"/>
      </left>
      <right style="dotted">
        <color indexed="23"/>
      </right>
      <top style="medium">
        <color indexed="21"/>
      </top>
      <bottom style="medium">
        <color indexed="21"/>
      </bottom>
      <diagonal/>
    </border>
    <border>
      <left style="dotted">
        <color indexed="23"/>
      </left>
      <right style="dotted">
        <color indexed="23"/>
      </right>
      <top style="medium">
        <color indexed="21"/>
      </top>
      <bottom style="medium">
        <color indexed="21"/>
      </bottom>
      <diagonal/>
    </border>
    <border>
      <left style="dotted">
        <color indexed="23"/>
      </left>
      <right/>
      <top style="medium">
        <color indexed="21"/>
      </top>
      <bottom style="medium">
        <color indexed="21"/>
      </bottom>
      <diagonal/>
    </border>
    <border>
      <left/>
      <right style="dotted">
        <color indexed="55"/>
      </right>
      <top style="dotted">
        <color indexed="55"/>
      </top>
      <bottom style="dotted">
        <color indexed="55"/>
      </bottom>
      <diagonal/>
    </border>
    <border>
      <left/>
      <right/>
      <top style="medium">
        <color indexed="21"/>
      </top>
      <bottom style="medium">
        <color indexed="21"/>
      </bottom>
      <diagonal/>
    </border>
    <border>
      <left style="dotted">
        <color indexed="23"/>
      </left>
      <right style="dotted">
        <color indexed="23"/>
      </right>
      <top/>
      <bottom style="medium">
        <color indexed="21"/>
      </bottom>
      <diagonal/>
    </border>
    <border>
      <left style="dotted">
        <color indexed="55"/>
      </left>
      <right style="dotted">
        <color indexed="55"/>
      </right>
      <top style="dotted">
        <color indexed="55"/>
      </top>
      <bottom style="dotted">
        <color indexed="55"/>
      </bottom>
      <diagonal/>
    </border>
    <border>
      <left style="dotted">
        <color indexed="23"/>
      </left>
      <right/>
      <top/>
      <bottom style="medium">
        <color indexed="21"/>
      </bottom>
      <diagonal/>
    </border>
    <border>
      <left/>
      <right style="dotted">
        <color indexed="23"/>
      </right>
      <top style="dotted">
        <color indexed="23"/>
      </top>
      <bottom style="dotted">
        <color indexed="23"/>
      </bottom>
      <diagonal/>
    </border>
    <border>
      <left style="dotted">
        <color indexed="23"/>
      </left>
      <right style="dotted">
        <color indexed="23"/>
      </right>
      <top style="dotted">
        <color indexed="23"/>
      </top>
      <bottom style="dotted">
        <color indexed="23"/>
      </bottom>
      <diagonal/>
    </border>
    <border>
      <left style="dotted">
        <color indexed="23"/>
      </left>
      <right/>
      <top style="dotted">
        <color indexed="23"/>
      </top>
      <bottom style="dotted">
        <color indexed="23"/>
      </bottom>
      <diagonal/>
    </border>
    <border>
      <left/>
      <right style="dotted">
        <color indexed="23"/>
      </right>
      <top/>
      <bottom style="medium">
        <color indexed="21"/>
      </bottom>
      <diagonal/>
    </border>
    <border>
      <left style="dotted">
        <color indexed="55"/>
      </left>
      <right style="dotted">
        <color indexed="55"/>
      </right>
      <top style="medium">
        <color indexed="21"/>
      </top>
      <bottom style="medium">
        <color indexed="21"/>
      </bottom>
      <diagonal/>
    </border>
    <border>
      <left/>
      <right style="dotted">
        <color indexed="23"/>
      </right>
      <top style="medium">
        <color indexed="21"/>
      </top>
      <bottom style="medium">
        <color indexed="21"/>
      </bottom>
      <diagonal/>
    </border>
    <border>
      <left style="dotted">
        <color indexed="55"/>
      </left>
      <right style="dotted">
        <color indexed="55"/>
      </right>
      <top/>
      <bottom style="medium">
        <color indexed="21"/>
      </bottom>
      <diagonal/>
    </border>
    <border>
      <left/>
      <right style="dotted">
        <color indexed="23"/>
      </right>
      <top/>
      <bottom/>
      <diagonal/>
    </border>
    <border>
      <left style="dotted">
        <color indexed="23"/>
      </left>
      <right style="dotted">
        <color indexed="23"/>
      </right>
      <top/>
      <bottom/>
      <diagonal/>
    </border>
    <border>
      <left style="dotted">
        <color indexed="23"/>
      </left>
      <right/>
      <top/>
      <bottom/>
      <diagonal/>
    </border>
    <border>
      <left style="dotted">
        <color indexed="55"/>
      </left>
      <right/>
      <top style="dotted">
        <color indexed="55"/>
      </top>
      <bottom style="dotted">
        <color indexed="55"/>
      </bottom>
      <diagonal/>
    </border>
    <border>
      <left/>
      <right style="dotted">
        <color indexed="55"/>
      </right>
      <top style="dotted">
        <color indexed="55"/>
      </top>
      <bottom style="medium">
        <color indexed="21"/>
      </bottom>
      <diagonal/>
    </border>
    <border>
      <left style="dotted">
        <color indexed="55"/>
      </left>
      <right style="dotted">
        <color indexed="55"/>
      </right>
      <top style="dotted">
        <color indexed="55"/>
      </top>
      <bottom style="medium">
        <color indexed="21"/>
      </bottom>
      <diagonal/>
    </border>
    <border>
      <left style="dotted">
        <color indexed="55"/>
      </left>
      <right/>
      <top style="dotted">
        <color indexed="55"/>
      </top>
      <bottom style="medium">
        <color indexed="21"/>
      </bottom>
      <diagonal/>
    </border>
    <border>
      <left/>
      <right/>
      <top/>
      <bottom style="medium">
        <color indexed="21"/>
      </bottom>
      <diagonal/>
    </border>
    <border>
      <left/>
      <right style="dotted">
        <color indexed="55"/>
      </right>
      <top style="dotted">
        <color indexed="55"/>
      </top>
      <bottom/>
      <diagonal/>
    </border>
    <border>
      <left style="dotted">
        <color indexed="55"/>
      </left>
      <right/>
      <top style="dotted">
        <color indexed="55"/>
      </top>
      <bottom/>
      <diagonal/>
    </border>
    <border>
      <left/>
      <right/>
      <top style="dotted">
        <color indexed="55"/>
      </top>
      <bottom style="medium">
        <color indexed="38"/>
      </bottom>
      <diagonal/>
    </border>
    <border>
      <left style="dotted">
        <color indexed="23"/>
      </left>
      <right style="dotted">
        <color indexed="23"/>
      </right>
      <top style="medium">
        <color indexed="38"/>
      </top>
      <bottom/>
      <diagonal/>
    </border>
    <border>
      <left style="dotted">
        <color indexed="23"/>
      </left>
      <right/>
      <top style="medium">
        <color indexed="38"/>
      </top>
      <bottom/>
      <diagonal/>
    </border>
    <border>
      <left/>
      <right style="dotted">
        <color indexed="23"/>
      </right>
      <top style="dotted">
        <color indexed="55"/>
      </top>
      <bottom style="medium">
        <color indexed="21"/>
      </bottom>
      <diagonal/>
    </border>
    <border>
      <left style="dotted">
        <color indexed="23"/>
      </left>
      <right style="dotted">
        <color indexed="23"/>
      </right>
      <top style="dotted">
        <color indexed="23"/>
      </top>
      <bottom style="medium">
        <color indexed="21"/>
      </bottom>
      <diagonal/>
    </border>
    <border>
      <left style="dotted">
        <color indexed="23"/>
      </left>
      <right style="dotted">
        <color indexed="23"/>
      </right>
      <top style="dotted">
        <color indexed="55"/>
      </top>
      <bottom style="medium">
        <color indexed="21"/>
      </bottom>
      <diagonal/>
    </border>
    <border>
      <left style="dotted">
        <color indexed="23"/>
      </left>
      <right/>
      <top style="dotted">
        <color indexed="23"/>
      </top>
      <bottom style="medium">
        <color indexed="21"/>
      </bottom>
      <diagonal/>
    </border>
    <border>
      <left style="dotted">
        <color indexed="23"/>
      </left>
      <right style="dotted">
        <color indexed="23"/>
      </right>
      <top style="medium">
        <color indexed="21"/>
      </top>
      <bottom/>
      <diagonal/>
    </border>
    <border>
      <left style="dotted">
        <color indexed="23"/>
      </left>
      <right/>
      <top style="medium">
        <color indexed="21"/>
      </top>
      <bottom/>
      <diagonal/>
    </border>
    <border>
      <left/>
      <right/>
      <top style="dotted">
        <color indexed="55"/>
      </top>
      <bottom style="dotted">
        <color indexed="55"/>
      </bottom>
      <diagonal/>
    </border>
    <border>
      <left/>
      <right/>
      <top/>
      <bottom style="medium">
        <color indexed="38"/>
      </bottom>
      <diagonal/>
    </border>
    <border>
      <left style="dotted">
        <color indexed="55"/>
      </left>
      <right/>
      <top style="medium">
        <color indexed="21"/>
      </top>
      <bottom style="dotted">
        <color indexed="55"/>
      </bottom>
      <diagonal/>
    </border>
    <border>
      <left/>
      <right style="dotted">
        <color indexed="23"/>
      </right>
      <top/>
      <bottom style="dotted">
        <color indexed="23"/>
      </bottom>
      <diagonal/>
    </border>
    <border>
      <left/>
      <right style="dotted">
        <color indexed="23"/>
      </right>
      <top style="dotted">
        <color indexed="23"/>
      </top>
      <bottom style="thin">
        <color indexed="10"/>
      </bottom>
      <diagonal/>
    </border>
    <border>
      <left style="dotted">
        <color indexed="23"/>
      </left>
      <right style="dotted">
        <color indexed="23"/>
      </right>
      <top style="dotted">
        <color indexed="23"/>
      </top>
      <bottom style="thin">
        <color indexed="10"/>
      </bottom>
      <diagonal/>
    </border>
    <border>
      <left style="dotted">
        <color indexed="23"/>
      </left>
      <right/>
      <top style="dotted">
        <color indexed="23"/>
      </top>
      <bottom style="thin">
        <color indexed="10"/>
      </bottom>
      <diagonal/>
    </border>
    <border>
      <left/>
      <right style="dotted">
        <color indexed="23"/>
      </right>
      <top style="medium">
        <color indexed="21"/>
      </top>
      <bottom style="dotted">
        <color indexed="23"/>
      </bottom>
      <diagonal/>
    </border>
    <border>
      <left style="dotted">
        <color indexed="23"/>
      </left>
      <right style="dotted">
        <color indexed="23"/>
      </right>
      <top style="medium">
        <color indexed="21"/>
      </top>
      <bottom style="dotted">
        <color indexed="23"/>
      </bottom>
      <diagonal/>
    </border>
    <border>
      <left style="dotted">
        <color indexed="23"/>
      </left>
      <right/>
      <top style="medium">
        <color indexed="21"/>
      </top>
      <bottom style="dotted">
        <color indexed="23"/>
      </bottom>
      <diagonal/>
    </border>
    <border>
      <left/>
      <right style="dotted">
        <color indexed="23"/>
      </right>
      <top style="dotted">
        <color indexed="23"/>
      </top>
      <bottom style="thin">
        <color indexed="64"/>
      </bottom>
      <diagonal/>
    </border>
    <border>
      <left style="dotted">
        <color indexed="23"/>
      </left>
      <right style="dotted">
        <color indexed="23"/>
      </right>
      <top style="dotted">
        <color indexed="23"/>
      </top>
      <bottom style="thin">
        <color indexed="64"/>
      </bottom>
      <diagonal/>
    </border>
    <border>
      <left style="dotted">
        <color indexed="23"/>
      </left>
      <right style="dotted">
        <color indexed="55"/>
      </right>
      <top style="dotted">
        <color indexed="23"/>
      </top>
      <bottom style="dotted">
        <color indexed="23"/>
      </bottom>
      <diagonal/>
    </border>
    <border>
      <left/>
      <right style="dotted">
        <color indexed="23"/>
      </right>
      <top style="dotted">
        <color indexed="23"/>
      </top>
      <bottom/>
      <diagonal/>
    </border>
    <border>
      <left style="dotted">
        <color indexed="23"/>
      </left>
      <right style="dotted">
        <color indexed="23"/>
      </right>
      <top style="dotted">
        <color indexed="23"/>
      </top>
      <bottom/>
      <diagonal/>
    </border>
    <border>
      <left style="dotted">
        <color indexed="23"/>
      </left>
      <right/>
      <top style="dotted">
        <color indexed="23"/>
      </top>
      <bottom/>
      <diagonal/>
    </border>
    <border>
      <left/>
      <right/>
      <top style="dotted">
        <color indexed="55"/>
      </top>
      <bottom/>
      <diagonal/>
    </border>
    <border>
      <left/>
      <right/>
      <top style="medium">
        <color indexed="38"/>
      </top>
      <bottom style="medium">
        <color indexed="38"/>
      </bottom>
      <diagonal/>
    </border>
    <border>
      <left/>
      <right style="dotted">
        <color indexed="55"/>
      </right>
      <top/>
      <bottom style="medium">
        <color indexed="21"/>
      </bottom>
      <diagonal/>
    </border>
    <border>
      <left/>
      <right/>
      <top style="medium">
        <color indexed="21"/>
      </top>
      <bottom/>
      <diagonal/>
    </border>
    <border>
      <left/>
      <right style="dotted">
        <color indexed="23"/>
      </right>
      <top style="medium">
        <color indexed="21"/>
      </top>
      <bottom/>
      <diagonal/>
    </border>
    <border>
      <left/>
      <right/>
      <top style="medium">
        <color indexed="38"/>
      </top>
      <bottom/>
      <diagonal/>
    </border>
    <border>
      <left/>
      <right style="dotted">
        <color indexed="23"/>
      </right>
      <top style="medium">
        <color indexed="38"/>
      </top>
      <bottom/>
      <diagonal/>
    </border>
    <border>
      <left style="thin">
        <color indexed="64"/>
      </left>
      <right style="thin">
        <color indexed="64"/>
      </right>
      <top style="medium">
        <color rgb="FF006666"/>
      </top>
      <bottom style="medium">
        <color rgb="FF006666"/>
      </bottom>
      <diagonal/>
    </border>
    <border>
      <left/>
      <right style="dotted">
        <color indexed="55"/>
      </right>
      <top/>
      <bottom/>
      <diagonal/>
    </border>
    <border>
      <left/>
      <right style="dotted">
        <color indexed="55"/>
      </right>
      <top/>
      <bottom style="dotted">
        <color indexed="55"/>
      </bottom>
      <diagonal/>
    </border>
    <border>
      <left style="dotted">
        <color indexed="55"/>
      </left>
      <right style="dotted">
        <color indexed="55"/>
      </right>
      <top style="dotted">
        <color indexed="55"/>
      </top>
      <bottom/>
      <diagonal/>
    </border>
    <border>
      <left style="dotted">
        <color indexed="55"/>
      </left>
      <right style="dotted">
        <color indexed="55"/>
      </right>
      <top/>
      <bottom/>
      <diagonal/>
    </border>
    <border>
      <left style="dotted">
        <color indexed="55"/>
      </left>
      <right style="dotted">
        <color indexed="55"/>
      </right>
      <top style="dotted">
        <color indexed="55"/>
      </top>
      <bottom style="hair">
        <color indexed="64"/>
      </bottom>
      <diagonal/>
    </border>
    <border>
      <left style="medium">
        <color rgb="FF006666"/>
      </left>
      <right style="medium">
        <color rgb="FF006666"/>
      </right>
      <top style="medium">
        <color rgb="FF006666"/>
      </top>
      <bottom style="medium">
        <color rgb="FF006666"/>
      </bottom>
      <diagonal/>
    </border>
    <border>
      <left style="dotted">
        <color indexed="23"/>
      </left>
      <right/>
      <top style="medium">
        <color rgb="FF008080"/>
      </top>
      <bottom style="medium">
        <color indexed="21"/>
      </bottom>
      <diagonal/>
    </border>
    <border>
      <left style="dotted">
        <color indexed="55"/>
      </left>
      <right style="dotted">
        <color indexed="23"/>
      </right>
      <top style="dotted">
        <color indexed="23"/>
      </top>
      <bottom style="dotted">
        <color indexed="64"/>
      </bottom>
      <diagonal/>
    </border>
    <border>
      <left style="dotted">
        <color indexed="23"/>
      </left>
      <right style="dotted">
        <color indexed="23"/>
      </right>
      <top/>
      <bottom style="dotted">
        <color indexed="23"/>
      </bottom>
      <diagonal/>
    </border>
    <border>
      <left style="dotted">
        <color indexed="55"/>
      </left>
      <right style="dotted">
        <color indexed="23"/>
      </right>
      <top/>
      <bottom style="dotted">
        <color indexed="64"/>
      </bottom>
      <diagonal/>
    </border>
    <border>
      <left style="dotted">
        <color indexed="55"/>
      </left>
      <right style="dotted">
        <color indexed="55"/>
      </right>
      <top style="dotted">
        <color indexed="64"/>
      </top>
      <bottom style="dotted">
        <color indexed="64"/>
      </bottom>
      <diagonal/>
    </border>
    <border>
      <left style="medium">
        <color rgb="FF008080"/>
      </left>
      <right style="medium">
        <color rgb="FF008080"/>
      </right>
      <top style="medium">
        <color rgb="FF008080"/>
      </top>
      <bottom style="medium">
        <color rgb="FF008080"/>
      </bottom>
      <diagonal/>
    </border>
  </borders>
  <cellStyleXfs count="10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20">
    <xf numFmtId="0" fontId="0" fillId="0" borderId="0" xfId="0"/>
    <xf numFmtId="0" fontId="4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10" fontId="1" fillId="0" borderId="0" xfId="0" applyNumberFormat="1" applyFont="1" applyBorder="1"/>
    <xf numFmtId="0" fontId="9" fillId="0" borderId="0" xfId="0" applyFont="1" applyFill="1" applyBorder="1"/>
    <xf numFmtId="4" fontId="9" fillId="0" borderId="0" xfId="0" applyNumberFormat="1" applyFont="1" applyFill="1" applyBorder="1" applyAlignment="1">
      <alignment horizontal="right" vertical="center"/>
    </xf>
    <xf numFmtId="0" fontId="8" fillId="0" borderId="0" xfId="0" applyFont="1" applyBorder="1" applyAlignment="1">
      <alignment horizontal="left" vertical="center" wrapText="1"/>
    </xf>
    <xf numFmtId="10" fontId="8" fillId="0" borderId="0" xfId="8" applyNumberFormat="1" applyFont="1" applyFill="1" applyBorder="1" applyAlignment="1">
      <alignment horizontal="right" vertical="center"/>
    </xf>
    <xf numFmtId="10" fontId="4" fillId="0" borderId="0" xfId="0" applyNumberFormat="1" applyFont="1" applyBorder="1"/>
    <xf numFmtId="0" fontId="0" fillId="0" borderId="0" xfId="0" applyBorder="1"/>
    <xf numFmtId="0" fontId="7" fillId="0" borderId="0" xfId="0" applyFont="1"/>
    <xf numFmtId="3" fontId="9" fillId="0" borderId="0" xfId="0" applyNumberFormat="1" applyFont="1" applyFill="1" applyBorder="1" applyAlignment="1">
      <alignment horizontal="right" vertical="center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9" fillId="0" borderId="0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9" fillId="0" borderId="5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4" fontId="9" fillId="0" borderId="0" xfId="0" applyNumberFormat="1" applyFont="1" applyAlignment="1">
      <alignment horizontal="right" vertical="center" indent="1"/>
    </xf>
    <xf numFmtId="3" fontId="9" fillId="0" borderId="0" xfId="0" applyNumberFormat="1" applyFont="1" applyAlignment="1">
      <alignment horizontal="right" vertical="center" indent="1"/>
    </xf>
    <xf numFmtId="0" fontId="10" fillId="0" borderId="6" xfId="0" applyFont="1" applyBorder="1" applyAlignment="1">
      <alignment horizontal="center" vertical="center" wrapText="1"/>
    </xf>
    <xf numFmtId="0" fontId="14" fillId="0" borderId="5" xfId="4" applyFont="1" applyFill="1" applyBorder="1" applyAlignment="1">
      <alignment vertical="center" wrapText="1"/>
    </xf>
    <xf numFmtId="10" fontId="14" fillId="0" borderId="8" xfId="5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vertical="center"/>
    </xf>
    <xf numFmtId="14" fontId="9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12" fillId="0" borderId="0" xfId="0" applyFont="1" applyFill="1" applyBorder="1"/>
    <xf numFmtId="14" fontId="12" fillId="0" borderId="0" xfId="0" applyNumberFormat="1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0" fillId="0" borderId="7" xfId="0" applyFont="1" applyFill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left" vertical="center" wrapText="1" shrinkToFit="1"/>
    </xf>
    <xf numFmtId="4" fontId="9" fillId="0" borderId="11" xfId="0" applyNumberFormat="1" applyFont="1" applyFill="1" applyBorder="1" applyAlignment="1">
      <alignment horizontal="right" vertical="center" indent="1"/>
    </xf>
    <xf numFmtId="3" fontId="9" fillId="0" borderId="11" xfId="0" applyNumberFormat="1" applyFont="1" applyFill="1" applyBorder="1" applyAlignment="1">
      <alignment horizontal="right" vertical="center" indent="1"/>
    </xf>
    <xf numFmtId="4" fontId="9" fillId="0" borderId="12" xfId="0" applyNumberFormat="1" applyFont="1" applyFill="1" applyBorder="1" applyAlignment="1">
      <alignment horizontal="right" vertical="center" indent="1"/>
    </xf>
    <xf numFmtId="4" fontId="9" fillId="0" borderId="0" xfId="0" applyNumberFormat="1" applyFont="1" applyFill="1" applyBorder="1" applyAlignment="1">
      <alignment horizontal="right" vertical="center" indent="1"/>
    </xf>
    <xf numFmtId="0" fontId="10" fillId="0" borderId="13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/>
    </xf>
    <xf numFmtId="0" fontId="10" fillId="0" borderId="14" xfId="0" applyFont="1" applyBorder="1" applyAlignment="1">
      <alignment horizontal="center" vertical="center" wrapText="1"/>
    </xf>
    <xf numFmtId="3" fontId="9" fillId="0" borderId="0" xfId="0" applyNumberFormat="1" applyFont="1" applyFill="1" applyBorder="1" applyAlignment="1">
      <alignment horizontal="right" vertical="center" indent="1"/>
    </xf>
    <xf numFmtId="14" fontId="9" fillId="0" borderId="0" xfId="0" applyNumberFormat="1" applyFont="1" applyFill="1" applyBorder="1" applyAlignment="1">
      <alignment horizontal="center"/>
    </xf>
    <xf numFmtId="0" fontId="16" fillId="0" borderId="0" xfId="1" applyFont="1" applyFill="1" applyBorder="1" applyAlignment="1" applyProtection="1">
      <alignment horizontal="left" vertical="center"/>
    </xf>
    <xf numFmtId="0" fontId="16" fillId="0" borderId="0" xfId="1" applyFont="1" applyFill="1" applyBorder="1" applyAlignment="1" applyProtection="1">
      <alignment horizontal="left" vertical="center" wrapText="1"/>
    </xf>
    <xf numFmtId="0" fontId="6" fillId="0" borderId="0" xfId="0" applyFont="1" applyAlignment="1">
      <alignment horizontal="center" vertical="center"/>
    </xf>
    <xf numFmtId="4" fontId="9" fillId="0" borderId="0" xfId="0" applyNumberFormat="1" applyFont="1" applyAlignment="1">
      <alignment horizontal="right" vertical="center"/>
    </xf>
    <xf numFmtId="3" fontId="9" fillId="0" borderId="8" xfId="0" applyNumberFormat="1" applyFont="1" applyBorder="1" applyAlignment="1">
      <alignment horizontal="right" vertical="center" indent="1"/>
    </xf>
    <xf numFmtId="4" fontId="9" fillId="0" borderId="0" xfId="0" applyNumberFormat="1" applyFont="1" applyFill="1" applyBorder="1" applyAlignment="1">
      <alignment vertical="center"/>
    </xf>
    <xf numFmtId="0" fontId="14" fillId="0" borderId="0" xfId="4" applyFont="1" applyFill="1" applyBorder="1" applyAlignment="1">
      <alignment vertical="center" wrapText="1"/>
    </xf>
    <xf numFmtId="10" fontId="14" fillId="0" borderId="0" xfId="5" applyNumberFormat="1" applyFont="1" applyFill="1" applyBorder="1" applyAlignment="1">
      <alignment horizontal="center" vertical="center" wrapText="1"/>
    </xf>
    <xf numFmtId="4" fontId="17" fillId="0" borderId="16" xfId="0" applyNumberFormat="1" applyFont="1" applyFill="1" applyBorder="1" applyAlignment="1">
      <alignment horizontal="center" vertical="center"/>
    </xf>
    <xf numFmtId="10" fontId="4" fillId="0" borderId="0" xfId="0" applyNumberFormat="1" applyFont="1" applyBorder="1" applyAlignment="1">
      <alignment horizontal="center"/>
    </xf>
    <xf numFmtId="10" fontId="0" fillId="0" borderId="0" xfId="0" applyNumberFormat="1" applyFill="1" applyBorder="1"/>
    <xf numFmtId="0" fontId="10" fillId="0" borderId="17" xfId="0" applyFont="1" applyFill="1" applyBorder="1" applyAlignment="1">
      <alignment horizontal="center" vertical="center" wrapText="1"/>
    </xf>
    <xf numFmtId="0" fontId="10" fillId="0" borderId="18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14" fontId="9" fillId="0" borderId="0" xfId="0" applyNumberFormat="1" applyFont="1" applyAlignment="1">
      <alignment horizontal="center" vertical="center"/>
    </xf>
    <xf numFmtId="10" fontId="14" fillId="0" borderId="20" xfId="5" applyNumberFormat="1" applyFont="1" applyFill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10" fontId="9" fillId="0" borderId="0" xfId="0" applyNumberFormat="1" applyFont="1" applyFill="1" applyBorder="1"/>
    <xf numFmtId="0" fontId="9" fillId="0" borderId="0" xfId="0" applyFont="1" applyAlignment="1">
      <alignment horizontal="left"/>
    </xf>
    <xf numFmtId="0" fontId="9" fillId="0" borderId="0" xfId="0" applyFont="1"/>
    <xf numFmtId="0" fontId="5" fillId="0" borderId="6" xfId="0" applyFont="1" applyBorder="1" applyAlignment="1">
      <alignment vertical="center" wrapText="1"/>
    </xf>
    <xf numFmtId="0" fontId="6" fillId="0" borderId="0" xfId="0" applyFont="1"/>
    <xf numFmtId="182" fontId="3" fillId="0" borderId="0" xfId="2" applyNumberFormat="1" applyFont="1" applyFill="1" applyBorder="1" applyAlignment="1">
      <alignment horizontal="right" wrapText="1"/>
    </xf>
    <xf numFmtId="0" fontId="9" fillId="0" borderId="0" xfId="0" applyFont="1" applyBorder="1"/>
    <xf numFmtId="0" fontId="14" fillId="0" borderId="21" xfId="4" applyFont="1" applyFill="1" applyBorder="1" applyAlignment="1">
      <alignment vertical="center" wrapText="1"/>
    </xf>
    <xf numFmtId="10" fontId="14" fillId="0" borderId="22" xfId="5" applyNumberFormat="1" applyFont="1" applyFill="1" applyBorder="1" applyAlignment="1">
      <alignment horizontal="center" vertical="center" wrapText="1"/>
    </xf>
    <xf numFmtId="10" fontId="14" fillId="0" borderId="23" xfId="5" applyNumberFormat="1" applyFont="1" applyFill="1" applyBorder="1" applyAlignment="1">
      <alignment horizontal="center" vertical="center" wrapText="1"/>
    </xf>
    <xf numFmtId="0" fontId="10" fillId="0" borderId="24" xfId="0" applyFont="1" applyFill="1" applyBorder="1" applyAlignment="1">
      <alignment horizontal="center" vertical="center" wrapText="1"/>
    </xf>
    <xf numFmtId="0" fontId="9" fillId="0" borderId="24" xfId="0" applyFont="1" applyFill="1" applyBorder="1" applyAlignment="1">
      <alignment vertical="center"/>
    </xf>
    <xf numFmtId="4" fontId="9" fillId="0" borderId="24" xfId="0" applyNumberFormat="1" applyFont="1" applyFill="1" applyBorder="1" applyAlignment="1">
      <alignment horizontal="right" vertical="center"/>
    </xf>
    <xf numFmtId="0" fontId="14" fillId="0" borderId="8" xfId="3" applyFont="1" applyFill="1" applyBorder="1" applyAlignment="1">
      <alignment vertical="center" wrapText="1"/>
    </xf>
    <xf numFmtId="4" fontId="14" fillId="0" borderId="8" xfId="3" applyNumberFormat="1" applyFont="1" applyFill="1" applyBorder="1" applyAlignment="1">
      <alignment horizontal="right" vertical="center" wrapText="1" indent="1"/>
    </xf>
    <xf numFmtId="3" fontId="14" fillId="0" borderId="8" xfId="3" applyNumberFormat="1" applyFont="1" applyFill="1" applyBorder="1" applyAlignment="1">
      <alignment horizontal="right" vertical="center" wrapText="1" indent="1"/>
    </xf>
    <xf numFmtId="0" fontId="15" fillId="0" borderId="20" xfId="1" applyFont="1" applyFill="1" applyBorder="1" applyAlignment="1" applyProtection="1">
      <alignment vertical="center" wrapText="1"/>
    </xf>
    <xf numFmtId="0" fontId="14" fillId="0" borderId="25" xfId="4" applyFont="1" applyFill="1" applyBorder="1" applyAlignment="1">
      <alignment vertical="center" wrapText="1"/>
    </xf>
    <xf numFmtId="10" fontId="14" fillId="0" borderId="26" xfId="5" applyNumberFormat="1" applyFont="1" applyFill="1" applyBorder="1" applyAlignment="1">
      <alignment horizontal="center" vertical="center" wrapText="1"/>
    </xf>
    <xf numFmtId="0" fontId="9" fillId="0" borderId="27" xfId="0" applyFont="1" applyFill="1" applyBorder="1" applyAlignment="1">
      <alignment vertical="center"/>
    </xf>
    <xf numFmtId="0" fontId="9" fillId="0" borderId="28" xfId="0" applyFont="1" applyBorder="1" applyAlignment="1">
      <alignment vertical="center"/>
    </xf>
    <xf numFmtId="0" fontId="0" fillId="0" borderId="29" xfId="0" applyBorder="1"/>
    <xf numFmtId="0" fontId="10" fillId="0" borderId="30" xfId="0" applyFont="1" applyFill="1" applyBorder="1" applyAlignment="1">
      <alignment horizontal="center" vertical="center" wrapText="1" shrinkToFit="1"/>
    </xf>
    <xf numFmtId="4" fontId="10" fillId="0" borderId="31" xfId="0" applyNumberFormat="1" applyFont="1" applyFill="1" applyBorder="1" applyAlignment="1">
      <alignment horizontal="right" vertical="center" indent="1"/>
    </xf>
    <xf numFmtId="3" fontId="10" fillId="0" borderId="32" xfId="0" applyNumberFormat="1" applyFont="1" applyFill="1" applyBorder="1" applyAlignment="1">
      <alignment horizontal="right" vertical="center" indent="1"/>
    </xf>
    <xf numFmtId="4" fontId="10" fillId="0" borderId="33" xfId="0" applyNumberFormat="1" applyFont="1" applyFill="1" applyBorder="1" applyAlignment="1">
      <alignment horizontal="right" vertical="center" indent="1"/>
    </xf>
    <xf numFmtId="10" fontId="9" fillId="0" borderId="11" xfId="9" applyNumberFormat="1" applyFont="1" applyFill="1" applyBorder="1" applyAlignment="1">
      <alignment horizontal="right" vertical="center" indent="1"/>
    </xf>
    <xf numFmtId="10" fontId="10" fillId="0" borderId="16" xfId="0" applyNumberFormat="1" applyFont="1" applyFill="1" applyBorder="1" applyAlignment="1">
      <alignment horizontal="right" vertical="center" indent="1"/>
    </xf>
    <xf numFmtId="4" fontId="20" fillId="0" borderId="16" xfId="6" applyNumberFormat="1" applyFont="1" applyFill="1" applyBorder="1" applyAlignment="1">
      <alignment horizontal="right" vertical="center" wrapText="1" indent="1"/>
    </xf>
    <xf numFmtId="3" fontId="20" fillId="0" borderId="16" xfId="6" applyNumberFormat="1" applyFont="1" applyFill="1" applyBorder="1" applyAlignment="1">
      <alignment horizontal="right" vertical="center" wrapText="1" indent="1"/>
    </xf>
    <xf numFmtId="10" fontId="14" fillId="0" borderId="8" xfId="5" applyNumberFormat="1" applyFont="1" applyFill="1" applyBorder="1" applyAlignment="1">
      <alignment horizontal="right" vertical="center" wrapText="1" indent="1"/>
    </xf>
    <xf numFmtId="0" fontId="5" fillId="0" borderId="0" xfId="0" applyFont="1" applyBorder="1" applyAlignment="1">
      <alignment horizontal="left" vertical="center"/>
    </xf>
    <xf numFmtId="0" fontId="9" fillId="0" borderId="34" xfId="0" applyFont="1" applyBorder="1" applyAlignment="1">
      <alignment vertical="center"/>
    </xf>
    <xf numFmtId="14" fontId="9" fillId="0" borderId="34" xfId="0" applyNumberFormat="1" applyFont="1" applyBorder="1" applyAlignment="1">
      <alignment horizontal="center" vertical="center"/>
    </xf>
    <xf numFmtId="14" fontId="9" fillId="0" borderId="35" xfId="0" applyNumberFormat="1" applyFont="1" applyBorder="1" applyAlignment="1">
      <alignment horizontal="center" vertical="center"/>
    </xf>
    <xf numFmtId="14" fontId="14" fillId="0" borderId="8" xfId="4" applyNumberFormat="1" applyFont="1" applyFill="1" applyBorder="1" applyAlignment="1">
      <alignment horizontal="center" vertical="center" wrapText="1"/>
    </xf>
    <xf numFmtId="10" fontId="14" fillId="0" borderId="36" xfId="7" applyNumberFormat="1" applyFont="1" applyFill="1" applyBorder="1" applyAlignment="1">
      <alignment horizontal="right" vertical="center" wrapText="1" indent="1"/>
    </xf>
    <xf numFmtId="10" fontId="9" fillId="0" borderId="0" xfId="0" applyNumberFormat="1" applyFont="1" applyFill="1" applyBorder="1" applyAlignment="1">
      <alignment horizontal="center" vertical="center"/>
    </xf>
    <xf numFmtId="10" fontId="9" fillId="0" borderId="0" xfId="0" applyNumberFormat="1" applyFont="1" applyAlignment="1">
      <alignment vertical="center"/>
    </xf>
    <xf numFmtId="4" fontId="14" fillId="0" borderId="8" xfId="3" applyNumberFormat="1" applyFont="1" applyFill="1" applyBorder="1" applyAlignment="1">
      <alignment horizontal="center" vertical="center" wrapText="1"/>
    </xf>
    <xf numFmtId="3" fontId="14" fillId="0" borderId="8" xfId="3" applyNumberFormat="1" applyFont="1" applyFill="1" applyBorder="1" applyAlignment="1">
      <alignment horizontal="center" vertical="center" wrapText="1"/>
    </xf>
    <xf numFmtId="4" fontId="10" fillId="0" borderId="16" xfId="0" applyNumberFormat="1" applyFont="1" applyFill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4" fontId="10" fillId="0" borderId="32" xfId="0" applyNumberFormat="1" applyFont="1" applyFill="1" applyBorder="1" applyAlignment="1">
      <alignment horizontal="right" vertical="center" indent="1"/>
    </xf>
    <xf numFmtId="0" fontId="9" fillId="0" borderId="37" xfId="0" applyFont="1" applyFill="1" applyBorder="1" applyAlignment="1">
      <alignment vertical="center"/>
    </xf>
    <xf numFmtId="4" fontId="10" fillId="0" borderId="23" xfId="0" applyNumberFormat="1" applyFont="1" applyFill="1" applyBorder="1" applyAlignment="1">
      <alignment horizontal="right" vertical="center" indent="1"/>
    </xf>
    <xf numFmtId="10" fontId="9" fillId="0" borderId="0" xfId="0" applyNumberFormat="1" applyFont="1" applyFill="1" applyBorder="1" applyAlignment="1">
      <alignment vertical="center"/>
    </xf>
    <xf numFmtId="4" fontId="9" fillId="0" borderId="11" xfId="0" applyNumberFormat="1" applyFont="1" applyFill="1" applyBorder="1" applyAlignment="1">
      <alignment vertical="center"/>
    </xf>
    <xf numFmtId="4" fontId="9" fillId="0" borderId="12" xfId="0" applyNumberFormat="1" applyFont="1" applyFill="1" applyBorder="1" applyAlignment="1">
      <alignment vertical="center"/>
    </xf>
    <xf numFmtId="10" fontId="9" fillId="0" borderId="38" xfId="0" applyNumberFormat="1" applyFont="1" applyBorder="1" applyAlignment="1">
      <alignment horizontal="right" vertical="center" indent="1"/>
    </xf>
    <xf numFmtId="10" fontId="9" fillId="0" borderId="20" xfId="0" applyNumberFormat="1" applyFont="1" applyBorder="1" applyAlignment="1">
      <alignment horizontal="right" vertical="center" indent="1"/>
    </xf>
    <xf numFmtId="0" fontId="9" fillId="0" borderId="39" xfId="0" applyFont="1" applyFill="1" applyBorder="1" applyAlignment="1">
      <alignment horizontal="left" vertical="center" wrapText="1" shrinkToFit="1"/>
    </xf>
    <xf numFmtId="0" fontId="9" fillId="0" borderId="40" xfId="0" applyFont="1" applyFill="1" applyBorder="1" applyAlignment="1">
      <alignment horizontal="left" vertical="center" wrapText="1" shrinkToFit="1"/>
    </xf>
    <xf numFmtId="4" fontId="9" fillId="0" borderId="41" xfId="0" applyNumberFormat="1" applyFont="1" applyFill="1" applyBorder="1" applyAlignment="1">
      <alignment horizontal="right" vertical="center" indent="1"/>
    </xf>
    <xf numFmtId="10" fontId="9" fillId="0" borderId="41" xfId="9" applyNumberFormat="1" applyFont="1" applyFill="1" applyBorder="1" applyAlignment="1">
      <alignment horizontal="right" vertical="center" indent="1"/>
    </xf>
    <xf numFmtId="4" fontId="9" fillId="0" borderId="42" xfId="0" applyNumberFormat="1" applyFont="1" applyFill="1" applyBorder="1" applyAlignment="1">
      <alignment horizontal="right" vertical="center" indent="1"/>
    </xf>
    <xf numFmtId="10" fontId="9" fillId="0" borderId="0" xfId="0" applyNumberFormat="1" applyFont="1" applyAlignment="1">
      <alignment horizontal="right" vertical="center" indent="1"/>
    </xf>
    <xf numFmtId="0" fontId="9" fillId="0" borderId="43" xfId="0" applyFont="1" applyFill="1" applyBorder="1" applyAlignment="1">
      <alignment horizontal="left" vertical="center" wrapText="1" shrinkToFit="1"/>
    </xf>
    <xf numFmtId="4" fontId="9" fillId="0" borderId="44" xfId="0" applyNumberFormat="1" applyFont="1" applyFill="1" applyBorder="1" applyAlignment="1">
      <alignment horizontal="right" vertical="center" indent="1"/>
    </xf>
    <xf numFmtId="4" fontId="9" fillId="0" borderId="45" xfId="0" applyNumberFormat="1" applyFont="1" applyFill="1" applyBorder="1" applyAlignment="1">
      <alignment horizontal="right" vertical="center" indent="1"/>
    </xf>
    <xf numFmtId="0" fontId="10" fillId="0" borderId="0" xfId="0" applyFont="1" applyFill="1" applyBorder="1" applyAlignment="1">
      <alignment vertical="center"/>
    </xf>
    <xf numFmtId="4" fontId="10" fillId="0" borderId="0" xfId="0" applyNumberFormat="1" applyFont="1" applyFill="1" applyBorder="1" applyAlignment="1">
      <alignment horizontal="right" vertical="center" indent="1"/>
    </xf>
    <xf numFmtId="0" fontId="9" fillId="0" borderId="46" xfId="0" applyFont="1" applyFill="1" applyBorder="1" applyAlignment="1">
      <alignment horizontal="left" vertical="center" wrapText="1" shrinkToFit="1"/>
    </xf>
    <xf numFmtId="4" fontId="9" fillId="0" borderId="47" xfId="0" applyNumberFormat="1" applyFont="1" applyFill="1" applyBorder="1" applyAlignment="1">
      <alignment horizontal="right" vertical="center" indent="1"/>
    </xf>
    <xf numFmtId="10" fontId="9" fillId="0" borderId="47" xfId="9" applyNumberFormat="1" applyFont="1" applyFill="1" applyBorder="1" applyAlignment="1">
      <alignment horizontal="right" vertical="center" indent="1"/>
    </xf>
    <xf numFmtId="0" fontId="14" fillId="0" borderId="10" xfId="4" applyFont="1" applyFill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 wrapText="1"/>
    </xf>
    <xf numFmtId="10" fontId="14" fillId="0" borderId="8" xfId="5" applyNumberFormat="1" applyFont="1" applyFill="1" applyBorder="1" applyAlignment="1">
      <alignment horizontal="right" vertical="center" indent="1"/>
    </xf>
    <xf numFmtId="10" fontId="14" fillId="0" borderId="20" xfId="5" applyNumberFormat="1" applyFont="1" applyFill="1" applyBorder="1" applyAlignment="1">
      <alignment horizontal="right" vertical="center" indent="1"/>
    </xf>
    <xf numFmtId="10" fontId="14" fillId="0" borderId="23" xfId="5" applyNumberFormat="1" applyFont="1" applyFill="1" applyBorder="1" applyAlignment="1">
      <alignment horizontal="right" vertical="center" indent="1"/>
    </xf>
    <xf numFmtId="10" fontId="14" fillId="0" borderId="12" xfId="5" applyNumberFormat="1" applyFont="1" applyFill="1" applyBorder="1" applyAlignment="1">
      <alignment horizontal="right" vertical="center" indent="1"/>
    </xf>
    <xf numFmtId="10" fontId="14" fillId="0" borderId="48" xfId="5" applyNumberFormat="1" applyFont="1" applyFill="1" applyBorder="1" applyAlignment="1">
      <alignment horizontal="right" vertical="center" indent="1"/>
    </xf>
    <xf numFmtId="10" fontId="19" fillId="0" borderId="48" xfId="0" applyNumberFormat="1" applyFont="1" applyBorder="1" applyAlignment="1">
      <alignment horizontal="right" vertical="center" indent="1"/>
    </xf>
    <xf numFmtId="10" fontId="14" fillId="0" borderId="33" xfId="5" applyNumberFormat="1" applyFont="1" applyFill="1" applyBorder="1" applyAlignment="1">
      <alignment horizontal="right" vertical="center" indent="1"/>
    </xf>
    <xf numFmtId="0" fontId="9" fillId="0" borderId="0" xfId="0" applyFont="1" applyBorder="1" applyAlignment="1">
      <alignment horizontal="center" vertical="center"/>
    </xf>
    <xf numFmtId="0" fontId="21" fillId="0" borderId="5" xfId="4" applyFont="1" applyFill="1" applyBorder="1" applyAlignment="1">
      <alignment vertical="center" wrapText="1"/>
    </xf>
    <xf numFmtId="14" fontId="21" fillId="0" borderId="8" xfId="4" applyNumberFormat="1" applyFont="1" applyFill="1" applyBorder="1" applyAlignment="1">
      <alignment horizontal="center" vertical="center" wrapText="1"/>
    </xf>
    <xf numFmtId="10" fontId="21" fillId="0" borderId="8" xfId="5" applyNumberFormat="1" applyFont="1" applyFill="1" applyBorder="1" applyAlignment="1">
      <alignment horizontal="right" vertical="center" wrapText="1" indent="1"/>
    </xf>
    <xf numFmtId="10" fontId="21" fillId="0" borderId="36" xfId="7" applyNumberFormat="1" applyFont="1" applyFill="1" applyBorder="1" applyAlignment="1">
      <alignment horizontal="right" vertical="center" wrapText="1" indent="1"/>
    </xf>
    <xf numFmtId="0" fontId="20" fillId="0" borderId="0" xfId="4" applyFont="1" applyFill="1" applyBorder="1" applyAlignment="1">
      <alignment vertical="center" wrapText="1"/>
    </xf>
    <xf numFmtId="10" fontId="20" fillId="0" borderId="0" xfId="5" applyNumberFormat="1" applyFont="1" applyFill="1" applyBorder="1" applyAlignment="1">
      <alignment horizontal="center" vertical="center" wrapText="1"/>
    </xf>
    <xf numFmtId="10" fontId="20" fillId="0" borderId="0" xfId="5" applyNumberFormat="1" applyFont="1" applyFill="1" applyBorder="1" applyAlignment="1">
      <alignment horizontal="right" vertical="center" wrapText="1" indent="1"/>
    </xf>
    <xf numFmtId="10" fontId="20" fillId="0" borderId="0" xfId="7" applyNumberFormat="1" applyFont="1" applyFill="1" applyBorder="1" applyAlignment="1">
      <alignment horizontal="center" vertical="center" wrapText="1"/>
    </xf>
    <xf numFmtId="10" fontId="14" fillId="0" borderId="44" xfId="5" applyNumberFormat="1" applyFont="1" applyFill="1" applyBorder="1" applyAlignment="1">
      <alignment horizontal="right" vertical="center" wrapText="1" indent="1"/>
    </xf>
    <xf numFmtId="10" fontId="14" fillId="0" borderId="11" xfId="5" applyNumberFormat="1" applyFont="1" applyFill="1" applyBorder="1" applyAlignment="1">
      <alignment horizontal="right" vertical="center" wrapText="1" indent="1"/>
    </xf>
    <xf numFmtId="0" fontId="9" fillId="0" borderId="49" xfId="0" applyFont="1" applyFill="1" applyBorder="1" applyAlignment="1">
      <alignment horizontal="left" vertical="center" wrapText="1" shrinkToFit="1"/>
    </xf>
    <xf numFmtId="4" fontId="9" fillId="0" borderId="50" xfId="0" applyNumberFormat="1" applyFont="1" applyFill="1" applyBorder="1" applyAlignment="1">
      <alignment horizontal="right" vertical="center" indent="1"/>
    </xf>
    <xf numFmtId="10" fontId="14" fillId="0" borderId="50" xfId="5" applyNumberFormat="1" applyFont="1" applyFill="1" applyBorder="1" applyAlignment="1">
      <alignment horizontal="right" vertical="center" wrapText="1" indent="1"/>
    </xf>
    <xf numFmtId="4" fontId="9" fillId="0" borderId="51" xfId="0" applyNumberFormat="1" applyFont="1" applyFill="1" applyBorder="1" applyAlignment="1">
      <alignment horizontal="right" vertical="center" indent="1"/>
    </xf>
    <xf numFmtId="4" fontId="9" fillId="0" borderId="18" xfId="0" applyNumberFormat="1" applyFont="1" applyFill="1" applyBorder="1" applyAlignment="1">
      <alignment horizontal="right" vertical="center" indent="1"/>
    </xf>
    <xf numFmtId="10" fontId="12" fillId="0" borderId="38" xfId="0" applyNumberFormat="1" applyFont="1" applyBorder="1" applyAlignment="1">
      <alignment horizontal="right" vertical="center" indent="1"/>
    </xf>
    <xf numFmtId="10" fontId="12" fillId="0" borderId="20" xfId="0" applyNumberFormat="1" applyFont="1" applyBorder="1" applyAlignment="1">
      <alignment horizontal="right" vertical="center" indent="1"/>
    </xf>
    <xf numFmtId="0" fontId="9" fillId="0" borderId="0" xfId="0" applyFont="1" applyBorder="1" applyAlignment="1">
      <alignment vertical="center" wrapText="1"/>
    </xf>
    <xf numFmtId="0" fontId="9" fillId="0" borderId="37" xfId="0" applyFont="1" applyBorder="1" applyAlignment="1">
      <alignment vertical="center"/>
    </xf>
    <xf numFmtId="0" fontId="9" fillId="0" borderId="6" xfId="0" applyFont="1" applyFill="1" applyBorder="1" applyAlignment="1">
      <alignment vertical="center"/>
    </xf>
    <xf numFmtId="0" fontId="9" fillId="0" borderId="25" xfId="0" applyFont="1" applyBorder="1" applyAlignment="1">
      <alignment horizontal="center" vertical="center"/>
    </xf>
    <xf numFmtId="0" fontId="20" fillId="0" borderId="52" xfId="4" applyFont="1" applyFill="1" applyBorder="1" applyAlignment="1">
      <alignment vertical="center" wrapText="1"/>
    </xf>
    <xf numFmtId="10" fontId="20" fillId="0" borderId="52" xfId="5" applyNumberFormat="1" applyFont="1" applyFill="1" applyBorder="1" applyAlignment="1">
      <alignment horizontal="center" vertical="center" wrapText="1"/>
    </xf>
    <xf numFmtId="10" fontId="20" fillId="0" borderId="52" xfId="5" applyNumberFormat="1" applyFont="1" applyFill="1" applyBorder="1" applyAlignment="1">
      <alignment horizontal="right" vertical="center" wrapText="1" indent="1"/>
    </xf>
    <xf numFmtId="0" fontId="9" fillId="0" borderId="53" xfId="0" applyFont="1" applyFill="1" applyBorder="1" applyAlignment="1">
      <alignment horizontal="center" vertical="center"/>
    </xf>
    <xf numFmtId="10" fontId="14" fillId="0" borderId="45" xfId="5" applyNumberFormat="1" applyFont="1" applyFill="1" applyBorder="1" applyAlignment="1">
      <alignment horizontal="right" vertical="center" indent="1"/>
    </xf>
    <xf numFmtId="10" fontId="19" fillId="0" borderId="12" xfId="0" applyNumberFormat="1" applyFont="1" applyBorder="1" applyAlignment="1">
      <alignment horizontal="right" vertical="center" indent="1"/>
    </xf>
    <xf numFmtId="0" fontId="5" fillId="0" borderId="24" xfId="0" applyFont="1" applyBorder="1" applyAlignment="1">
      <alignment horizontal="left" vertical="center"/>
    </xf>
    <xf numFmtId="0" fontId="20" fillId="0" borderId="24" xfId="6" applyFont="1" applyFill="1" applyBorder="1" applyAlignment="1">
      <alignment horizontal="center" vertical="center" wrapText="1"/>
    </xf>
    <xf numFmtId="0" fontId="20" fillId="0" borderId="54" xfId="6" applyFont="1" applyFill="1" applyBorder="1" applyAlignment="1">
      <alignment horizontal="center" vertical="center" wrapText="1"/>
    </xf>
    <xf numFmtId="0" fontId="8" fillId="0" borderId="24" xfId="0" applyFont="1" applyBorder="1" applyAlignment="1">
      <alignment horizontal="left" vertical="center" wrapText="1"/>
    </xf>
    <xf numFmtId="0" fontId="8" fillId="0" borderId="55" xfId="0" applyFont="1" applyBorder="1" applyAlignment="1">
      <alignment horizontal="left" vertical="center" wrapText="1"/>
    </xf>
    <xf numFmtId="0" fontId="9" fillId="0" borderId="37" xfId="0" applyFont="1" applyBorder="1" applyAlignment="1">
      <alignment horizontal="left" vertical="center" wrapText="1"/>
    </xf>
    <xf numFmtId="0" fontId="5" fillId="0" borderId="0" xfId="0" applyFont="1" applyAlignment="1">
      <alignment vertical="center"/>
    </xf>
    <xf numFmtId="0" fontId="10" fillId="0" borderId="56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9" fillId="0" borderId="57" xfId="0" applyFont="1" applyBorder="1" applyAlignment="1">
      <alignment vertical="center"/>
    </xf>
    <xf numFmtId="0" fontId="9" fillId="0" borderId="24" xfId="0" applyFont="1" applyBorder="1" applyAlignment="1">
      <alignment vertical="center" wrapText="1"/>
    </xf>
    <xf numFmtId="0" fontId="5" fillId="0" borderId="0" xfId="0" applyFont="1" applyBorder="1" applyAlignment="1">
      <alignment vertical="center"/>
    </xf>
    <xf numFmtId="0" fontId="10" fillId="0" borderId="4" xfId="0" applyFont="1" applyFill="1" applyBorder="1" applyAlignment="1">
      <alignment horizontal="center" vertical="center" wrapText="1"/>
    </xf>
    <xf numFmtId="0" fontId="10" fillId="0" borderId="15" xfId="0" applyFont="1" applyFill="1" applyBorder="1" applyAlignment="1">
      <alignment horizontal="center" vertical="center" wrapText="1"/>
    </xf>
    <xf numFmtId="0" fontId="8" fillId="0" borderId="37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/>
    </xf>
    <xf numFmtId="0" fontId="0" fillId="0" borderId="57" xfId="0" applyBorder="1" applyAlignment="1"/>
    <xf numFmtId="0" fontId="8" fillId="0" borderId="6" xfId="0" applyFont="1" applyBorder="1" applyAlignment="1">
      <alignment horizontal="left" vertical="center" wrapText="1"/>
    </xf>
    <xf numFmtId="0" fontId="8" fillId="0" borderId="53" xfId="0" applyFont="1" applyBorder="1" applyAlignment="1">
      <alignment horizontal="left" vertical="center" wrapText="1"/>
    </xf>
    <xf numFmtId="0" fontId="8" fillId="0" borderId="37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0" fontId="10" fillId="0" borderId="58" xfId="0" applyFont="1" applyBorder="1" applyAlignment="1">
      <alignment horizontal="center" vertical="center" wrapText="1"/>
    </xf>
    <xf numFmtId="0" fontId="10" fillId="0" borderId="59" xfId="0" applyFont="1" applyBorder="1" applyAlignment="1">
      <alignment horizontal="center" vertical="center" wrapText="1"/>
    </xf>
    <xf numFmtId="0" fontId="22" fillId="0" borderId="6" xfId="0" applyFont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/>
    </xf>
    <xf numFmtId="0" fontId="14" fillId="0" borderId="60" xfId="4" applyFont="1" applyFill="1" applyBorder="1" applyAlignment="1">
      <alignment vertical="center" wrapText="1"/>
    </xf>
    <xf numFmtId="0" fontId="21" fillId="0" borderId="61" xfId="4" applyFont="1" applyFill="1" applyBorder="1" applyAlignment="1">
      <alignment vertical="center" wrapText="1"/>
    </xf>
    <xf numFmtId="0" fontId="21" fillId="0" borderId="8" xfId="3" applyFont="1" applyFill="1" applyBorder="1" applyAlignment="1">
      <alignment vertical="center" wrapText="1"/>
    </xf>
    <xf numFmtId="0" fontId="21" fillId="0" borderId="62" xfId="3" applyFont="1" applyFill="1" applyBorder="1" applyAlignment="1">
      <alignment vertical="center" wrapText="1"/>
    </xf>
    <xf numFmtId="0" fontId="21" fillId="0" borderId="63" xfId="0" applyFont="1" applyBorder="1"/>
    <xf numFmtId="0" fontId="21" fillId="0" borderId="0" xfId="0" applyFont="1"/>
    <xf numFmtId="0" fontId="17" fillId="0" borderId="13" xfId="0" applyFont="1" applyBorder="1" applyAlignment="1">
      <alignment horizontal="center" vertical="center" wrapText="1"/>
    </xf>
    <xf numFmtId="14" fontId="17" fillId="0" borderId="7" xfId="0" applyNumberFormat="1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9" fillId="0" borderId="64" xfId="0" applyFont="1" applyBorder="1"/>
    <xf numFmtId="0" fontId="10" fillId="0" borderId="55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0" fontId="10" fillId="0" borderId="65" xfId="0" applyFont="1" applyFill="1" applyBorder="1" applyAlignment="1">
      <alignment horizontal="center" vertical="center" wrapText="1"/>
    </xf>
    <xf numFmtId="0" fontId="10" fillId="0" borderId="66" xfId="0" applyFont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vertical="center" wrapText="1" shrinkToFit="1"/>
    </xf>
    <xf numFmtId="0" fontId="9" fillId="0" borderId="67" xfId="0" applyFont="1" applyBorder="1"/>
    <xf numFmtId="0" fontId="9" fillId="0" borderId="68" xfId="0" applyFont="1" applyBorder="1" applyAlignment="1">
      <alignment vertical="top" wrapText="1"/>
    </xf>
    <xf numFmtId="0" fontId="21" fillId="0" borderId="10" xfId="4" applyFont="1" applyFill="1" applyBorder="1" applyAlignment="1">
      <alignment horizontal="left" vertical="center" wrapText="1"/>
    </xf>
    <xf numFmtId="0" fontId="9" fillId="0" borderId="69" xfId="0" applyFont="1" applyBorder="1"/>
    <xf numFmtId="10" fontId="21" fillId="0" borderId="23" xfId="5" applyNumberFormat="1" applyFont="1" applyFill="1" applyBorder="1" applyAlignment="1">
      <alignment horizontal="left" vertical="center" wrapText="1"/>
    </xf>
    <xf numFmtId="0" fontId="9" fillId="0" borderId="70" xfId="0" applyFont="1" applyBorder="1"/>
    <xf numFmtId="0" fontId="10" fillId="0" borderId="71" xfId="0" applyFont="1" applyBorder="1" applyAlignment="1">
      <alignment horizontal="center" vertical="center" wrapText="1"/>
    </xf>
    <xf numFmtId="4" fontId="21" fillId="0" borderId="8" xfId="3" applyNumberFormat="1" applyFont="1" applyFill="1" applyBorder="1" applyAlignment="1">
      <alignment horizontal="center" vertical="center" wrapText="1"/>
    </xf>
    <xf numFmtId="3" fontId="21" fillId="0" borderId="8" xfId="3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65" xfId="0" applyFont="1" applyBorder="1" applyAlignment="1">
      <alignment horizontal="center" vertical="center" wrapText="1"/>
    </xf>
  </cellXfs>
  <cellStyles count="10">
    <cellStyle name="Гиперссылка" xfId="1" builtinId="8"/>
    <cellStyle name="Обычный" xfId="0" builtinId="0"/>
    <cellStyle name="Обычный_Nastya_Otkrit" xfId="2"/>
    <cellStyle name="Обычный_Відкр_1" xfId="3"/>
    <cellStyle name="Обычный_Відкр_2" xfId="4"/>
    <cellStyle name="Обычный_З_2_28.10" xfId="5"/>
    <cellStyle name="Обычный_Лист2" xfId="6"/>
    <cellStyle name="Обычный_Лист5" xfId="7"/>
    <cellStyle name="Процентный" xfId="8" builtinId="5"/>
    <cellStyle name="Процентный 2" xfId="9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15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en-US" sz="1400" b="1" i="1" baseline="0"/>
              <a:t>Dynamics of the Ukrainian Equity Indexes and  Rates of Return of Public Funds over the Month</a:t>
            </a:r>
            <a:endParaRPr lang="ru-RU" sz="1400" b="1" i="1" baseline="0"/>
          </a:p>
        </c:rich>
      </c:tx>
      <c:layout>
        <c:manualLayout>
          <c:xMode val="edge"/>
          <c:yMode val="edge"/>
          <c:x val="0.24871815631523464"/>
          <c:y val="1.9157159801394132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3.3333361155650006E-2"/>
          <c:y val="0.29118882898119081"/>
          <c:w val="0.95042814372007189"/>
          <c:h val="0.32567171662370026"/>
        </c:manualLayout>
      </c:layout>
      <c:barChart>
        <c:barDir val="col"/>
        <c:grouping val="clustered"/>
        <c:ser>
          <c:idx val="0"/>
          <c:order val="0"/>
          <c:tx>
            <c:strRef>
              <c:f>'інд+дох'!$B$2</c:f>
              <c:strCache>
                <c:ptCount val="1"/>
                <c:pt idx="0">
                  <c:v>PFTS Index</c:v>
                </c:pt>
              </c:strCache>
            </c:strRef>
          </c:tx>
          <c:spPr>
            <a:solidFill>
              <a:srgbClr val="99CCFF"/>
            </a:solidFill>
            <a:ln w="25400">
              <a:noFill/>
            </a:ln>
          </c:spPr>
          <c:dLbls>
            <c:dLbl>
              <c:idx val="2"/>
              <c:layout>
                <c:manualLayout>
                  <c:x val="-3.2349358169615609E-3"/>
                  <c:y val="1.0594417153693692E-2"/>
                </c:manualLayout>
              </c:layout>
              <c:dLblPos val="outEnd"/>
              <c:showVal val="1"/>
            </c:dLbl>
            <c:dLbl>
              <c:idx val="3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RU"/>
                </a:p>
              </c:txPr>
            </c:dLbl>
            <c:dLbl>
              <c:idx val="4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FF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RU"/>
                </a:p>
              </c:txPr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75" b="1" i="0" u="none" strike="noStrike" baseline="0">
                    <a:solidFill>
                      <a:srgbClr val="3366FF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ru-RU"/>
              </a:p>
            </c:txPr>
            <c:showVal val="1"/>
          </c:dLbls>
          <c:cat>
            <c:strRef>
              <c:f>'інд+дох'!$A$3:$A$5</c:f>
              <c:strCache>
                <c:ptCount val="3"/>
                <c:pt idx="0">
                  <c:v>August</c:v>
                </c:pt>
                <c:pt idx="1">
                  <c:v>September</c:v>
                </c:pt>
                <c:pt idx="2">
                  <c:v>YTD 2017</c:v>
                </c:pt>
              </c:strCache>
            </c:strRef>
          </c:cat>
          <c:val>
            <c:numRef>
              <c:f>'інд+дох'!$B$3:$B$5</c:f>
              <c:numCache>
                <c:formatCode>0.00%</c:formatCode>
                <c:ptCount val="3"/>
                <c:pt idx="0">
                  <c:v>-3.7217391304347203E-3</c:v>
                </c:pt>
                <c:pt idx="1">
                  <c:v>2.4892643926962998E-2</c:v>
                </c:pt>
                <c:pt idx="2">
                  <c:v>0.10714689798227428</c:v>
                </c:pt>
              </c:numCache>
            </c:numRef>
          </c:val>
        </c:ser>
        <c:ser>
          <c:idx val="1"/>
          <c:order val="1"/>
          <c:tx>
            <c:strRef>
              <c:f>'інд+дох'!$C$2</c:f>
              <c:strCache>
                <c:ptCount val="1"/>
                <c:pt idx="0">
                  <c:v>UX Index</c:v>
                </c:pt>
              </c:strCache>
            </c:strRef>
          </c:tx>
          <c:spPr>
            <a:solidFill>
              <a:srgbClr val="CCFFCC"/>
            </a:solidFill>
            <a:ln w="25400">
              <a:noFill/>
            </a:ln>
          </c:spPr>
          <c:dLbls>
            <c:dLbl>
              <c:idx val="2"/>
              <c:layout>
                <c:manualLayout>
                  <c:x val="6.7002012308576813E-3"/>
                  <c:y val="1.1233210860109285E-2"/>
                </c:manualLayout>
              </c:layout>
              <c:dLblPos val="outEnd"/>
              <c:showVal val="1"/>
            </c:dLbl>
            <c:dLbl>
              <c:idx val="3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RU"/>
                </a:p>
              </c:txPr>
            </c:dLbl>
            <c:dLbl>
              <c:idx val="4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8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RU"/>
                </a:p>
              </c:txPr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75" b="1" i="0" u="none" strike="noStrike" baseline="0">
                    <a:solidFill>
                      <a:srgbClr val="00800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ru-RU"/>
              </a:p>
            </c:txPr>
            <c:showVal val="1"/>
          </c:dLbls>
          <c:cat>
            <c:strRef>
              <c:f>'інд+дох'!$A$3:$A$5</c:f>
              <c:strCache>
                <c:ptCount val="3"/>
                <c:pt idx="0">
                  <c:v>August</c:v>
                </c:pt>
                <c:pt idx="1">
                  <c:v>September</c:v>
                </c:pt>
                <c:pt idx="2">
                  <c:v>YTD 2017</c:v>
                </c:pt>
              </c:strCache>
            </c:strRef>
          </c:cat>
          <c:val>
            <c:numRef>
              <c:f>'інд+дох'!$C$3:$C$5</c:f>
              <c:numCache>
                <c:formatCode>0.00%</c:formatCode>
                <c:ptCount val="3"/>
                <c:pt idx="0">
                  <c:v>9.8519525103704098E-3</c:v>
                </c:pt>
                <c:pt idx="1">
                  <c:v>4.9336921687706869E-2</c:v>
                </c:pt>
                <c:pt idx="2">
                  <c:v>0.48938228789706462</c:v>
                </c:pt>
              </c:numCache>
            </c:numRef>
          </c:val>
        </c:ser>
        <c:ser>
          <c:idx val="2"/>
          <c:order val="2"/>
          <c:tx>
            <c:strRef>
              <c:f>'інд+дох'!$D$2</c:f>
              <c:strCache>
                <c:ptCount val="1"/>
                <c:pt idx="0">
                  <c:v>Open-ended CII</c:v>
                </c:pt>
              </c:strCache>
            </c:strRef>
          </c:tx>
          <c:spPr>
            <a:solidFill>
              <a:srgbClr val="CC99FF"/>
            </a:solidFill>
            <a:ln w="25400">
              <a:noFill/>
            </a:ln>
          </c:spPr>
          <c:dLbls>
            <c:dLbl>
              <c:idx val="0"/>
              <c:layout>
                <c:manualLayout>
                  <c:x val="-3.9471514190190875E-4"/>
                  <c:y val="-2.5128754133833673E-2"/>
                </c:manualLayout>
              </c:layout>
              <c:dLblPos val="outEnd"/>
              <c:showVal val="1"/>
            </c:dLbl>
            <c:dLbl>
              <c:idx val="1"/>
              <c:layout>
                <c:manualLayout>
                  <c:x val="7.4488338383126777E-4"/>
                  <c:y val="-2.7377355514200646E-2"/>
                </c:manualLayout>
              </c:layout>
              <c:dLblPos val="outEnd"/>
              <c:showVal val="1"/>
            </c:dLbl>
            <c:dLbl>
              <c:idx val="2"/>
              <c:layout>
                <c:manualLayout>
                  <c:x val="-4.5869308319489702E-4"/>
                  <c:y val="-1.6580906216052831E-2"/>
                </c:manualLayout>
              </c:layout>
              <c:dLblPos val="outEnd"/>
              <c:showVal val="1"/>
            </c:dLbl>
            <c:dLbl>
              <c:idx val="3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RU"/>
                </a:p>
              </c:txPr>
            </c:dLbl>
            <c:dLbl>
              <c:idx val="4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80008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RU"/>
                </a:p>
              </c:txPr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75" b="1" i="0" u="none" strike="noStrike" baseline="0">
                    <a:solidFill>
                      <a:srgbClr val="80008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ru-RU"/>
              </a:p>
            </c:txPr>
            <c:dLblPos val="outEnd"/>
            <c:showVal val="1"/>
          </c:dLbls>
          <c:cat>
            <c:strRef>
              <c:f>'інд+дох'!$A$3:$A$5</c:f>
              <c:strCache>
                <c:ptCount val="3"/>
                <c:pt idx="0">
                  <c:v>August</c:v>
                </c:pt>
                <c:pt idx="1">
                  <c:v>September</c:v>
                </c:pt>
                <c:pt idx="2">
                  <c:v>YTD 2017</c:v>
                </c:pt>
              </c:strCache>
            </c:strRef>
          </c:cat>
          <c:val>
            <c:numRef>
              <c:f>'інд+дох'!$D$3:$D$5</c:f>
              <c:numCache>
                <c:formatCode>0.00%</c:formatCode>
                <c:ptCount val="3"/>
                <c:pt idx="0">
                  <c:v>9.7966474151948337E-3</c:v>
                </c:pt>
                <c:pt idx="1">
                  <c:v>2.5127044580012498E-2</c:v>
                </c:pt>
                <c:pt idx="2">
                  <c:v>0.15738142288395776</c:v>
                </c:pt>
              </c:numCache>
            </c:numRef>
          </c:val>
        </c:ser>
        <c:ser>
          <c:idx val="3"/>
          <c:order val="3"/>
          <c:tx>
            <c:strRef>
              <c:f>'інд+дох'!$E$2</c:f>
              <c:strCache>
                <c:ptCount val="1"/>
                <c:pt idx="0">
                  <c:v>Interval CII</c:v>
                </c:pt>
              </c:strCache>
            </c:strRef>
          </c:tx>
          <c:spPr>
            <a:solidFill>
              <a:srgbClr val="969696"/>
            </a:solidFill>
            <a:ln w="25400">
              <a:noFill/>
            </a:ln>
          </c:spPr>
          <c:dLbls>
            <c:dLbl>
              <c:idx val="0"/>
              <c:layout>
                <c:manualLayout>
                  <c:x val="1.3609211393114369E-3"/>
                  <c:y val="-1.6741231572809899E-2"/>
                </c:manualLayout>
              </c:layout>
              <c:dLblPos val="outEnd"/>
              <c:showVal val="1"/>
            </c:dLbl>
            <c:dLbl>
              <c:idx val="1"/>
              <c:layout>
                <c:manualLayout>
                  <c:x val="8.9362656400238517E-4"/>
                  <c:y val="5.8105807035595813E-3"/>
                </c:manualLayout>
              </c:layout>
              <c:dLblPos val="outEnd"/>
              <c:showVal val="1"/>
            </c:dLbl>
            <c:dLbl>
              <c:idx val="3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RU"/>
                </a:p>
              </c:txPr>
            </c:dLbl>
            <c:dLbl>
              <c:idx val="4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80808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RU"/>
                </a:p>
              </c:txPr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1" i="0" u="none" strike="noStrike" baseline="0">
                    <a:solidFill>
                      <a:srgbClr val="80808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ru-RU"/>
              </a:p>
            </c:txPr>
            <c:dLblPos val="outEnd"/>
            <c:showVal val="1"/>
          </c:dLbls>
          <c:cat>
            <c:strRef>
              <c:f>'інд+дох'!$A$3:$A$5</c:f>
              <c:strCache>
                <c:ptCount val="3"/>
                <c:pt idx="0">
                  <c:v>August</c:v>
                </c:pt>
                <c:pt idx="1">
                  <c:v>September</c:v>
                </c:pt>
                <c:pt idx="2">
                  <c:v>YTD 2017</c:v>
                </c:pt>
              </c:strCache>
            </c:strRef>
          </c:cat>
          <c:val>
            <c:numRef>
              <c:f>'інд+дох'!$E$3:$E$5</c:f>
              <c:numCache>
                <c:formatCode>0.00%</c:formatCode>
                <c:ptCount val="3"/>
                <c:pt idx="0">
                  <c:v>9.958231976302568E-3</c:v>
                </c:pt>
                <c:pt idx="1">
                  <c:v>-2.3997642318057604E-2</c:v>
                </c:pt>
                <c:pt idx="2">
                  <c:v>5.987463746278817E-2</c:v>
                </c:pt>
              </c:numCache>
            </c:numRef>
          </c:val>
        </c:ser>
        <c:ser>
          <c:idx val="4"/>
          <c:order val="4"/>
          <c:tx>
            <c:strRef>
              <c:f>'інд+дох'!$F$2</c:f>
              <c:strCache>
                <c:ptCount val="1"/>
                <c:pt idx="0">
                  <c:v>Closed-end CII</c:v>
                </c:pt>
              </c:strCache>
            </c:strRef>
          </c:tx>
          <c:spPr>
            <a:solidFill>
              <a:srgbClr val="000080"/>
            </a:solidFill>
            <a:ln w="25400">
              <a:noFill/>
            </a:ln>
          </c:spPr>
          <c:dLbls>
            <c:dLbl>
              <c:idx val="3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RU"/>
                </a:p>
              </c:txPr>
            </c:dLbl>
            <c:dLbl>
              <c:idx val="4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8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RU"/>
                </a:p>
              </c:txPr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75" b="1" i="0" u="none" strike="noStrike" baseline="0">
                    <a:solidFill>
                      <a:srgbClr val="00008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ru-RU"/>
              </a:p>
            </c:txPr>
            <c:dLblPos val="outEnd"/>
            <c:showVal val="1"/>
          </c:dLbls>
          <c:cat>
            <c:strRef>
              <c:f>'інд+дох'!$A$3:$A$5</c:f>
              <c:strCache>
                <c:ptCount val="3"/>
                <c:pt idx="0">
                  <c:v>August</c:v>
                </c:pt>
                <c:pt idx="1">
                  <c:v>September</c:v>
                </c:pt>
                <c:pt idx="2">
                  <c:v>YTD 2017</c:v>
                </c:pt>
              </c:strCache>
            </c:strRef>
          </c:cat>
          <c:val>
            <c:numRef>
              <c:f>'інд+дох'!$F$3:$F$5</c:f>
              <c:numCache>
                <c:formatCode>0.00%</c:formatCode>
                <c:ptCount val="3"/>
                <c:pt idx="0">
                  <c:v>-1.2715778083282836E-2</c:v>
                </c:pt>
                <c:pt idx="1">
                  <c:v>1.8727409977233878E-2</c:v>
                </c:pt>
                <c:pt idx="2">
                  <c:v>0.27098303554865982</c:v>
                </c:pt>
              </c:numCache>
            </c:numRef>
          </c:val>
        </c:ser>
        <c:dLbls>
          <c:showVal val="1"/>
        </c:dLbls>
        <c:gapWidth val="400"/>
        <c:overlap val="-10"/>
        <c:axId val="63282176"/>
        <c:axId val="65536768"/>
      </c:barChart>
      <c:catAx>
        <c:axId val="63282176"/>
        <c:scaling>
          <c:orientation val="minMax"/>
        </c:scaling>
        <c:axPos val="b"/>
        <c:numFmt formatCode="General" sourceLinked="0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65536768"/>
        <c:crosses val="autoZero"/>
        <c:auto val="1"/>
        <c:lblAlgn val="ctr"/>
        <c:lblOffset val="0"/>
        <c:tickLblSkip val="1"/>
        <c:tickMarkSkip val="1"/>
      </c:catAx>
      <c:valAx>
        <c:axId val="65536768"/>
        <c:scaling>
          <c:orientation val="minMax"/>
          <c:max val="0.5"/>
          <c:min val="-0.04"/>
        </c:scaling>
        <c:axPos val="l"/>
        <c:numFmt formatCode="0%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63282176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9.1453067786014114E-2"/>
          <c:y val="0.85824075910245712"/>
          <c:w val="0.64273557920637958"/>
          <c:h val="8.4291503126134176E-2"/>
        </c:manualLayout>
      </c:layout>
      <c:spPr>
        <a:solidFill>
          <a:srgbClr val="FFFFFF"/>
        </a:solidFill>
        <a:ln w="3175">
          <a:solidFill>
            <a:srgbClr val="FFFFCC"/>
          </a:solidFill>
          <a:prstDash val="solid"/>
        </a:ln>
      </c:spPr>
      <c:txPr>
        <a:bodyPr/>
        <a:lstStyle/>
        <a:p>
          <a:pPr>
            <a:defRPr sz="1010" b="1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2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en-US" sz="1400" b="1" i="1" baseline="0"/>
              <a:t>Dynamics of the Ukrainian and Global Equity Indexes  </a:t>
            </a:r>
            <a:endParaRPr lang="ru-RU" sz="1400" b="1" i="1" baseline="0"/>
          </a:p>
          <a:p>
            <a:pPr>
              <a:defRPr sz="12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en-US" sz="1400" b="1" i="1" baseline="0"/>
              <a:t>over the Month</a:t>
            </a:r>
            <a:endParaRPr lang="ru-RU" sz="1400" b="1" i="1" baseline="0"/>
          </a:p>
        </c:rich>
      </c:tx>
      <c:layout>
        <c:manualLayout>
          <c:xMode val="edge"/>
          <c:yMode val="edge"/>
          <c:x val="0.17021283580985744"/>
          <c:y val="1.1737052978634201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42716857610474634"/>
          <c:y val="0.15727735584781177"/>
          <c:w val="0.53846153846153844"/>
          <c:h val="0.63849911627768363"/>
        </c:manualLayout>
      </c:layout>
      <c:barChart>
        <c:barDir val="bar"/>
        <c:grouping val="clustered"/>
        <c:ser>
          <c:idx val="0"/>
          <c:order val="0"/>
          <c:tx>
            <c:strRef>
              <c:f>'інд+дох'!$B$22</c:f>
              <c:strCache>
                <c:ptCount val="1"/>
                <c:pt idx="0">
                  <c:v>Monthly change</c:v>
                </c:pt>
              </c:strCache>
            </c:strRef>
          </c:tx>
          <c:spPr>
            <a:solidFill>
              <a:srgbClr val="33CCCC"/>
            </a:solidFill>
            <a:ln w="25400">
              <a:noFill/>
            </a:ln>
          </c:spPr>
          <c:dLbls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l">
                  <a:defRPr sz="1100" b="1" i="0" u="none" strike="noStrike" baseline="0">
                    <a:solidFill>
                      <a:srgbClr val="333333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ru-RU"/>
              </a:p>
            </c:txPr>
            <c:dLblPos val="outEnd"/>
            <c:showVal val="1"/>
          </c:dLbls>
          <c:cat>
            <c:strRef>
              <c:f>'інд+дох'!$A$23:$A$35</c:f>
              <c:strCache>
                <c:ptCount val="13"/>
                <c:pt idx="0">
                  <c:v>WIG20 (Poland)</c:v>
                </c:pt>
                <c:pt idx="1">
                  <c:v>HANG SENG (Hong Kong)</c:v>
                </c:pt>
                <c:pt idx="2">
                  <c:v>FTSE 100 (Great Britain)</c:v>
                </c:pt>
                <c:pt idx="3">
                  <c:v>SHANGHAI SE COMPOSITE (China)</c:v>
                </c:pt>
                <c:pt idx="4">
                  <c:v>S&amp;P 500 (USA)</c:v>
                </c:pt>
                <c:pt idx="5">
                  <c:v>DJIA (USA)</c:v>
                </c:pt>
                <c:pt idx="6">
                  <c:v>PFTS Index</c:v>
                </c:pt>
                <c:pt idx="7">
                  <c:v>MICEX (Russia)</c:v>
                </c:pt>
                <c:pt idx="8">
                  <c:v>NIKKEI 225 (Japan)</c:v>
                </c:pt>
                <c:pt idx="9">
                  <c:v>RTSI (Russia)</c:v>
                </c:pt>
                <c:pt idx="10">
                  <c:v>CAC 40 (France)</c:v>
                </c:pt>
                <c:pt idx="11">
                  <c:v>UX Index</c:v>
                </c:pt>
                <c:pt idx="12">
                  <c:v>DAX (Germany)</c:v>
                </c:pt>
              </c:strCache>
            </c:strRef>
          </c:cat>
          <c:val>
            <c:numRef>
              <c:f>'інд+дох'!$B$23:$B$35</c:f>
              <c:numCache>
                <c:formatCode>0.00%</c:formatCode>
                <c:ptCount val="13"/>
                <c:pt idx="0">
                  <c:v>-2.4957675279979052E-2</c:v>
                </c:pt>
                <c:pt idx="1">
                  <c:v>-1.487291877455732E-2</c:v>
                </c:pt>
                <c:pt idx="2">
                  <c:v>-7.7866988219017497E-3</c:v>
                </c:pt>
                <c:pt idx="3">
                  <c:v>-3.5309940163233966E-3</c:v>
                </c:pt>
                <c:pt idx="4">
                  <c:v>1.9302894827342154E-2</c:v>
                </c:pt>
                <c:pt idx="5">
                  <c:v>2.0821392284525952E-2</c:v>
                </c:pt>
                <c:pt idx="6">
                  <c:v>2.4892643926962998E-2</c:v>
                </c:pt>
                <c:pt idx="7">
                  <c:v>2.7182996904392187E-2</c:v>
                </c:pt>
                <c:pt idx="8">
                  <c:v>3.6141266725846721E-2</c:v>
                </c:pt>
                <c:pt idx="9">
                  <c:v>3.7332092276244788E-2</c:v>
                </c:pt>
                <c:pt idx="10">
                  <c:v>4.8021960087226923E-2</c:v>
                </c:pt>
                <c:pt idx="11">
                  <c:v>4.9336921687706869E-2</c:v>
                </c:pt>
                <c:pt idx="12">
                  <c:v>6.4119961777860501E-2</c:v>
                </c:pt>
              </c:numCache>
            </c:numRef>
          </c:val>
        </c:ser>
        <c:ser>
          <c:idx val="1"/>
          <c:order val="1"/>
          <c:tx>
            <c:strRef>
              <c:f>'інд+дох'!$C$22</c:f>
              <c:strCache>
                <c:ptCount val="1"/>
                <c:pt idx="0">
                  <c:v>YTD change</c:v>
                </c:pt>
              </c:strCache>
            </c:strRef>
          </c:tx>
          <c:spPr>
            <a:solidFill>
              <a:srgbClr val="008080"/>
            </a:solidFill>
            <a:ln w="25400">
              <a:noFill/>
            </a:ln>
          </c:spPr>
          <c:dLbls>
            <c:delete val="1"/>
          </c:dLbls>
          <c:cat>
            <c:strRef>
              <c:f>'інд+дох'!$A$23:$A$35</c:f>
              <c:strCache>
                <c:ptCount val="13"/>
                <c:pt idx="0">
                  <c:v>WIG20 (Poland)</c:v>
                </c:pt>
                <c:pt idx="1">
                  <c:v>HANG SENG (Hong Kong)</c:v>
                </c:pt>
                <c:pt idx="2">
                  <c:v>FTSE 100 (Great Britain)</c:v>
                </c:pt>
                <c:pt idx="3">
                  <c:v>SHANGHAI SE COMPOSITE (China)</c:v>
                </c:pt>
                <c:pt idx="4">
                  <c:v>S&amp;P 500 (USA)</c:v>
                </c:pt>
                <c:pt idx="5">
                  <c:v>DJIA (USA)</c:v>
                </c:pt>
                <c:pt idx="6">
                  <c:v>PFTS Index</c:v>
                </c:pt>
                <c:pt idx="7">
                  <c:v>MICEX (Russia)</c:v>
                </c:pt>
                <c:pt idx="8">
                  <c:v>NIKKEI 225 (Japan)</c:v>
                </c:pt>
                <c:pt idx="9">
                  <c:v>RTSI (Russia)</c:v>
                </c:pt>
                <c:pt idx="10">
                  <c:v>CAC 40 (France)</c:v>
                </c:pt>
                <c:pt idx="11">
                  <c:v>UX Index</c:v>
                </c:pt>
                <c:pt idx="12">
                  <c:v>DAX (Germany)</c:v>
                </c:pt>
              </c:strCache>
            </c:strRef>
          </c:cat>
          <c:val>
            <c:numRef>
              <c:f>'інд+дох'!$C$23:$C$35</c:f>
              <c:numCache>
                <c:formatCode>0.00%</c:formatCode>
                <c:ptCount val="13"/>
                <c:pt idx="0">
                  <c:v>0.26056352501130342</c:v>
                </c:pt>
                <c:pt idx="1">
                  <c:v>0.26448597144405617</c:v>
                </c:pt>
                <c:pt idx="2">
                  <c:v>3.5462188178521536E-2</c:v>
                </c:pt>
                <c:pt idx="3">
                  <c:v>8.1666045992744962E-2</c:v>
                </c:pt>
                <c:pt idx="4">
                  <c:v>0.12008393871762268</c:v>
                </c:pt>
                <c:pt idx="5">
                  <c:v>0.13044090297672328</c:v>
                </c:pt>
                <c:pt idx="6">
                  <c:v>0.10714689798227428</c:v>
                </c:pt>
                <c:pt idx="7">
                  <c:v>-5.853158865627528E-2</c:v>
                </c:pt>
                <c:pt idx="8">
                  <c:v>6.3260963356757793E-2</c:v>
                </c:pt>
                <c:pt idx="9">
                  <c:v>-6.5631936797581059E-3</c:v>
                </c:pt>
                <c:pt idx="10">
                  <c:v>0.10154863004214154</c:v>
                </c:pt>
                <c:pt idx="11">
                  <c:v>0.48938228789706462</c:v>
                </c:pt>
                <c:pt idx="12">
                  <c:v>0.12032171722243823</c:v>
                </c:pt>
              </c:numCache>
            </c:numRef>
          </c:val>
        </c:ser>
        <c:dLbls>
          <c:showVal val="1"/>
        </c:dLbls>
        <c:gapWidth val="100"/>
        <c:overlap val="-20"/>
        <c:axId val="65591552"/>
        <c:axId val="65601536"/>
      </c:barChart>
      <c:catAx>
        <c:axId val="65591552"/>
        <c:scaling>
          <c:orientation val="minMax"/>
        </c:scaling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tickLblPos val="low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333333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65601536"/>
        <c:crosses val="autoZero"/>
        <c:lblAlgn val="ctr"/>
        <c:lblOffset val="100"/>
        <c:tickLblSkip val="1"/>
        <c:tickMarkSkip val="1"/>
      </c:catAx>
      <c:valAx>
        <c:axId val="65601536"/>
        <c:scaling>
          <c:orientation val="minMax"/>
          <c:max val="0.5"/>
          <c:min val="-0.1"/>
        </c:scaling>
        <c:axPos val="b"/>
        <c:numFmt formatCode="0%" sourceLinked="0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333333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65591552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0.15057283142389524"/>
          <c:y val="0.89202082421146978"/>
          <c:w val="0.58428805237315873"/>
          <c:h val="5.6338157318619145E-2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1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400" b="1" i="0" baseline="0"/>
              <a:t>Funds' Shares within  the Aggregate NAV of  Open-Ended CII</a:t>
            </a:r>
            <a:endParaRPr lang="ru-RU" sz="1400" b="1" i="0" baseline="0"/>
          </a:p>
        </c:rich>
      </c:tx>
      <c:layout>
        <c:manualLayout>
          <c:xMode val="edge"/>
          <c:yMode val="edge"/>
          <c:x val="0.24798927613941019"/>
          <c:y val="7.2368576036047225E-2"/>
        </c:manualLayout>
      </c:layout>
      <c:spPr>
        <a:noFill/>
        <a:ln w="25400">
          <a:noFill/>
        </a:ln>
      </c:spPr>
    </c:title>
    <c:view3D>
      <c:rotX val="35"/>
      <c:hPercent val="50"/>
      <c:rotY val="260"/>
      <c:perspective val="0"/>
    </c:view3D>
    <c:plotArea>
      <c:layout>
        <c:manualLayout>
          <c:layoutTarget val="inner"/>
          <c:xMode val="edge"/>
          <c:yMode val="edge"/>
          <c:x val="0.35388739946380698"/>
          <c:y val="0.32017612428069381"/>
          <c:w val="0.34048257372654156"/>
          <c:h val="0.3530709315698061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25400">
              <a:noFill/>
            </a:ln>
          </c:spPr>
          <c:explosion val="25"/>
          <c:dPt>
            <c:idx val="0"/>
            <c:spPr>
              <a:solidFill>
                <a:srgbClr val="9999FF"/>
              </a:solidFill>
              <a:ln w="25400">
                <a:noFill/>
              </a:ln>
            </c:spPr>
          </c:dPt>
          <c:dPt>
            <c:idx val="1"/>
            <c:spPr>
              <a:solidFill>
                <a:srgbClr val="993366"/>
              </a:solidFill>
              <a:ln w="25400">
                <a:noFill/>
              </a:ln>
            </c:spPr>
          </c:dPt>
          <c:dPt>
            <c:idx val="2"/>
            <c:spPr>
              <a:solidFill>
                <a:srgbClr val="FFFFCC"/>
              </a:solidFill>
              <a:ln w="25400">
                <a:noFill/>
              </a:ln>
            </c:spPr>
          </c:dPt>
          <c:dPt>
            <c:idx val="3"/>
            <c:spPr>
              <a:solidFill>
                <a:srgbClr val="CCFFFF"/>
              </a:solidFill>
              <a:ln w="25400">
                <a:noFill/>
              </a:ln>
            </c:spPr>
          </c:dPt>
          <c:dPt>
            <c:idx val="4"/>
            <c:spPr>
              <a:solidFill>
                <a:srgbClr val="660066"/>
              </a:solidFill>
              <a:ln w="25400">
                <a:noFill/>
              </a:ln>
            </c:spPr>
          </c:dPt>
          <c:dPt>
            <c:idx val="5"/>
            <c:spPr>
              <a:solidFill>
                <a:srgbClr val="FF8080"/>
              </a:solidFill>
              <a:ln w="25400">
                <a:noFill/>
              </a:ln>
            </c:spPr>
          </c:dPt>
          <c:dPt>
            <c:idx val="6"/>
            <c:spPr>
              <a:solidFill>
                <a:srgbClr val="0066CC"/>
              </a:solidFill>
              <a:ln w="25400">
                <a:noFill/>
              </a:ln>
            </c:spPr>
          </c:dPt>
          <c:dPt>
            <c:idx val="7"/>
            <c:spPr>
              <a:solidFill>
                <a:srgbClr val="CCCCFF"/>
              </a:solidFill>
              <a:ln w="25400">
                <a:noFill/>
              </a:ln>
            </c:spPr>
          </c:dPt>
          <c:dPt>
            <c:idx val="8"/>
            <c:spPr>
              <a:solidFill>
                <a:srgbClr val="000080"/>
              </a:solidFill>
              <a:ln w="25400">
                <a:noFill/>
              </a:ln>
            </c:spPr>
          </c:dPt>
          <c:dPt>
            <c:idx val="9"/>
            <c:spPr>
              <a:solidFill>
                <a:srgbClr val="FF00FF"/>
              </a:solidFill>
              <a:ln w="25400">
                <a:noFill/>
              </a:ln>
            </c:spPr>
          </c:dPt>
          <c:dPt>
            <c:idx val="10"/>
            <c:spPr>
              <a:solidFill>
                <a:srgbClr val="FFFF00"/>
              </a:solidFill>
              <a:ln w="25400">
                <a:noFill/>
              </a:ln>
            </c:spPr>
          </c:dPt>
          <c:dLbls>
            <c:dLbl>
              <c:idx val="0"/>
              <c:layout>
                <c:manualLayout>
                  <c:x val="-2.6880341194678907E-2"/>
                  <c:y val="-0.12223939732045197"/>
                </c:manualLayout>
              </c:layout>
              <c:dLblPos val="bestFit"/>
              <c:showCatName val="1"/>
              <c:showPercent val="1"/>
            </c:dLbl>
            <c:dLbl>
              <c:idx val="1"/>
              <c:layout>
                <c:manualLayout>
                  <c:x val="2.2925703076284512E-2"/>
                  <c:y val="-8.4411891537438666E-2"/>
                </c:manualLayout>
              </c:layout>
              <c:dLblPos val="bestFit"/>
              <c:showCatName val="1"/>
              <c:showPercent val="1"/>
            </c:dLbl>
            <c:dLbl>
              <c:idx val="2"/>
              <c:layout>
                <c:manualLayout>
                  <c:x val="0.10105748606095866"/>
                  <c:y val="-9.0965786392451689E-2"/>
                </c:manualLayout>
              </c:layout>
              <c:dLblPos val="bestFit"/>
              <c:showCatName val="1"/>
              <c:showPercent val="1"/>
            </c:dLbl>
            <c:dLbl>
              <c:idx val="3"/>
              <c:layout>
                <c:manualLayout>
                  <c:x val="0.11678759851394092"/>
                  <c:y val="-4.5342421555606943E-2"/>
                </c:manualLayout>
              </c:layout>
              <c:dLblPos val="bestFit"/>
              <c:showCatName val="1"/>
              <c:showPercent val="1"/>
            </c:dLbl>
            <c:dLbl>
              <c:idx val="4"/>
              <c:layout>
                <c:manualLayout>
                  <c:x val="8.7233288238242182E-2"/>
                  <c:y val="7.8317469131531675E-2"/>
                </c:manualLayout>
              </c:layout>
              <c:dLblPos val="bestFit"/>
              <c:showCatName val="1"/>
              <c:showPercent val="1"/>
            </c:dLbl>
            <c:dLbl>
              <c:idx val="5"/>
              <c:layout>
                <c:manualLayout>
                  <c:x val="5.9704485308144192E-2"/>
                  <c:y val="0.12872205293195257"/>
                </c:manualLayout>
              </c:layout>
              <c:dLblPos val="bestFit"/>
              <c:showCatName val="1"/>
              <c:showPercent val="1"/>
            </c:dLbl>
            <c:dLbl>
              <c:idx val="6"/>
              <c:layout>
                <c:manualLayout>
                  <c:x val="6.3620146690530732E-2"/>
                  <c:y val="8.1747843302788378E-2"/>
                </c:manualLayout>
              </c:layout>
              <c:dLblPos val="bestFit"/>
              <c:showCatName val="1"/>
              <c:showPercent val="1"/>
            </c:dLbl>
            <c:dLbl>
              <c:idx val="7"/>
              <c:layout>
                <c:manualLayout>
                  <c:x val="-9.1542413229513481E-2"/>
                  <c:y val="0.10551073421742564"/>
                </c:manualLayout>
              </c:layout>
              <c:dLblPos val="bestFit"/>
              <c:showCatName val="1"/>
              <c:showPercent val="1"/>
            </c:dLbl>
            <c:dLbl>
              <c:idx val="8"/>
              <c:layout>
                <c:manualLayout>
                  <c:x val="-8.116342473503968E-2"/>
                  <c:y val="3.7351744197750746E-2"/>
                </c:manualLayout>
              </c:layout>
              <c:dLblPos val="bestFit"/>
              <c:showCatName val="1"/>
              <c:showPercent val="1"/>
            </c:dLbl>
            <c:dLbl>
              <c:idx val="9"/>
              <c:layout>
                <c:manualLayout>
                  <c:x val="-9.7157686833944851E-2"/>
                  <c:y val="-9.9003773729292657E-2"/>
                </c:manualLayout>
              </c:layout>
              <c:dLblPos val="bestFit"/>
              <c:showCatName val="1"/>
              <c:showPercent val="1"/>
            </c:dLbl>
            <c:dLbl>
              <c:idx val="10"/>
              <c:layout>
                <c:manualLayout>
                  <c:x val="-5.314683702452646E-2"/>
                  <c:y val="-0.15111210583717682"/>
                </c:manualLayout>
              </c:layout>
              <c:dLblPos val="bestFit"/>
              <c:showCatName val="1"/>
              <c:showPercent val="1"/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ru-RU"/>
              </a:p>
            </c:txPr>
            <c:dLblPos val="outEnd"/>
            <c:showCatName val="1"/>
            <c:showPercent val="1"/>
            <c:showLeaderLines val="1"/>
          </c:dLbls>
          <c:cat>
            <c:strRef>
              <c:f>В_ВЧА!$B$24:$B$34</c:f>
              <c:strCache>
                <c:ptCount val="11"/>
                <c:pt idx="0">
                  <c:v>Others</c:v>
                </c:pt>
                <c:pt idx="1">
                  <c:v>КІNТО-Klasychnyi</c:v>
                </c:pt>
                <c:pt idx="2">
                  <c:v>ОТP Fond Aktsii</c:v>
                </c:pt>
                <c:pt idx="3">
                  <c:v>Sofiivskyi</c:v>
                </c:pt>
                <c:pt idx="4">
                  <c:v>UNIVER.UA/Myhailo Hrushevskyi: Fond Derzhavnykh Paperiv</c:v>
                </c:pt>
                <c:pt idx="5">
                  <c:v>KINTO-Ekviti</c:v>
                </c:pt>
                <c:pt idx="6">
                  <c:v>Altus – Depozyt</c:v>
                </c:pt>
                <c:pt idx="7">
                  <c:v>ОТP Klasychnyi</c:v>
                </c:pt>
                <c:pt idx="8">
                  <c:v>UNIVER.UA/Taras Shevchenko: Fond Zaoshchadzhen</c:v>
                </c:pt>
                <c:pt idx="9">
                  <c:v>Altus – Zbalansovanyi</c:v>
                </c:pt>
                <c:pt idx="10">
                  <c:v>KINTO-Kaznacheiskyi</c:v>
                </c:pt>
              </c:strCache>
            </c:strRef>
          </c:cat>
          <c:val>
            <c:numRef>
              <c:f>В_ВЧА!$C$24:$C$34</c:f>
              <c:numCache>
                <c:formatCode>#,##0.00</c:formatCode>
                <c:ptCount val="11"/>
                <c:pt idx="0">
                  <c:v>6814923.5099000037</c:v>
                </c:pt>
                <c:pt idx="1">
                  <c:v>26259321.399999999</c:v>
                </c:pt>
                <c:pt idx="2">
                  <c:v>6338887.04</c:v>
                </c:pt>
                <c:pt idx="3">
                  <c:v>5638097.9400000004</c:v>
                </c:pt>
                <c:pt idx="4">
                  <c:v>5195875.72</c:v>
                </c:pt>
                <c:pt idx="5">
                  <c:v>4542968.5999999996</c:v>
                </c:pt>
                <c:pt idx="6">
                  <c:v>3774851.39</c:v>
                </c:pt>
                <c:pt idx="7">
                  <c:v>3439598.34</c:v>
                </c:pt>
                <c:pt idx="8">
                  <c:v>3134760.66</c:v>
                </c:pt>
                <c:pt idx="9">
                  <c:v>2902927.87</c:v>
                </c:pt>
                <c:pt idx="10">
                  <c:v>1726431.01</c:v>
                </c:pt>
              </c:numCache>
            </c:numRef>
          </c:val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</c:dPt>
          <c:dPt>
            <c:idx val="2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ru-RU"/>
              </a:p>
            </c:txPr>
            <c:showCatName val="1"/>
            <c:showPercent val="1"/>
            <c:showLeaderLines val="1"/>
          </c:dLbls>
          <c:cat>
            <c:strRef>
              <c:f>В_ВЧА!$B$24:$B$34</c:f>
              <c:strCache>
                <c:ptCount val="11"/>
                <c:pt idx="0">
                  <c:v>Others</c:v>
                </c:pt>
                <c:pt idx="1">
                  <c:v>КІNТО-Klasychnyi</c:v>
                </c:pt>
                <c:pt idx="2">
                  <c:v>ОТP Fond Aktsii</c:v>
                </c:pt>
                <c:pt idx="3">
                  <c:v>Sofiivskyi</c:v>
                </c:pt>
                <c:pt idx="4">
                  <c:v>UNIVER.UA/Myhailo Hrushevskyi: Fond Derzhavnykh Paperiv</c:v>
                </c:pt>
                <c:pt idx="5">
                  <c:v>KINTO-Ekviti</c:v>
                </c:pt>
                <c:pt idx="6">
                  <c:v>Altus – Depozyt</c:v>
                </c:pt>
                <c:pt idx="7">
                  <c:v>ОТP Klasychnyi</c:v>
                </c:pt>
                <c:pt idx="8">
                  <c:v>UNIVER.UA/Taras Shevchenko: Fond Zaoshchadzhen</c:v>
                </c:pt>
                <c:pt idx="9">
                  <c:v>Altus – Zbalansovanyi</c:v>
                </c:pt>
                <c:pt idx="10">
                  <c:v>KINTO-Kaznacheiskyi</c:v>
                </c:pt>
              </c:strCache>
            </c:strRef>
          </c:cat>
          <c:val>
            <c:numRef>
              <c:f>В_ВЧА!$D$24:$D$34</c:f>
              <c:numCache>
                <c:formatCode>0.00%</c:formatCode>
                <c:ptCount val="11"/>
                <c:pt idx="0">
                  <c:v>9.7678887964381164E-2</c:v>
                </c:pt>
                <c:pt idx="1">
                  <c:v>0.37637712431036707</c:v>
                </c:pt>
                <c:pt idx="2">
                  <c:v>9.0855816077694024E-2</c:v>
                </c:pt>
                <c:pt idx="3">
                  <c:v>8.0811345309075841E-2</c:v>
                </c:pt>
                <c:pt idx="4">
                  <c:v>7.4472935990175973E-2</c:v>
                </c:pt>
                <c:pt idx="5">
                  <c:v>6.5114761781326691E-2</c:v>
                </c:pt>
                <c:pt idx="6">
                  <c:v>5.4105271390112619E-2</c:v>
                </c:pt>
                <c:pt idx="7">
                  <c:v>4.9300060434612457E-2</c:v>
                </c:pt>
                <c:pt idx="8">
                  <c:v>4.4930795607386428E-2</c:v>
                </c:pt>
                <c:pt idx="9">
                  <c:v>4.1607916181376235E-2</c:v>
                </c:pt>
                <c:pt idx="10">
                  <c:v>2.4745084953491699E-2</c:v>
                </c:pt>
              </c:numCache>
            </c:numRef>
          </c:val>
        </c:ser>
        <c:dLbls>
          <c:showCatName val="1"/>
          <c:showPercent val="1"/>
        </c:dLbls>
      </c:pie3DChart>
      <c:spPr>
        <a:noFill/>
        <a:ln w="25400">
          <a:noFill/>
        </a:ln>
      </c:spPr>
    </c:plotArea>
    <c:plotVisOnly val="1"/>
    <c:dispBlanksAs val="zero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400" b="1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400" b="1" i="1" baseline="0"/>
              <a:t>Open-Ended CII NAV Dynamics over the Month</a:t>
            </a:r>
            <a:endParaRPr lang="ru-RU" sz="1400" b="1" i="1" baseline="0"/>
          </a:p>
        </c:rich>
      </c:tx>
      <c:layout>
        <c:manualLayout>
          <c:xMode val="edge"/>
          <c:yMode val="edge"/>
          <c:x val="0.3930463974560639"/>
          <c:y val="3.9014412833688429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3.7037064375667561E-2"/>
          <c:y val="0.38398395788945983"/>
          <c:w val="0.89795984649577676"/>
          <c:h val="0.34496954505577138"/>
        </c:manualLayout>
      </c:layout>
      <c:barChart>
        <c:barDir val="col"/>
        <c:grouping val="clustered"/>
        <c:ser>
          <c:idx val="1"/>
          <c:order val="0"/>
          <c:tx>
            <c:strRef>
              <c:f>'В_динаміка ВЧА'!$C$58</c:f>
              <c:strCache>
                <c:ptCount val="1"/>
                <c:pt idx="0">
                  <c:v>NAV change, UAH thsd.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FF"/>
              </a:solidFill>
              <a:prstDash val="solid"/>
            </a:ln>
          </c:spPr>
          <c:dLbls>
            <c:dLbl>
              <c:idx val="8"/>
              <c:layout>
                <c:manualLayout>
                  <c:x val="-3.1124527932523253E-3"/>
                  <c:y val="-1.6027468489896897E-2"/>
                </c:manualLayout>
              </c:layout>
              <c:dLblPos val="outEnd"/>
              <c:showVal val="1"/>
            </c:dLbl>
            <c:numFmt formatCode="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l">
                  <a:defRPr sz="1200" b="1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ru-RU"/>
              </a:p>
            </c:txPr>
            <c:dLblPos val="outEnd"/>
            <c:showVal val="1"/>
          </c:dLbls>
          <c:cat>
            <c:strRef>
              <c:f>'В_динаміка ВЧА'!$B$59:$B$69</c:f>
              <c:strCache>
                <c:ptCount val="11"/>
                <c:pt idx="0">
                  <c:v>UNIVER.UA/Myhailo Hrushevskyi: Fond Derzhavnykh Paperiv   </c:v>
                </c:pt>
                <c:pt idx="1">
                  <c:v>ОТP Fond Aktsii</c:v>
                </c:pt>
                <c:pt idx="2">
                  <c:v>ОТP Klasychnyi</c:v>
                </c:pt>
                <c:pt idx="3">
                  <c:v>VSI</c:v>
                </c:pt>
                <c:pt idx="4">
                  <c:v>KINTO- Kaznacheiskyi</c:v>
                </c:pt>
                <c:pt idx="5">
                  <c:v>UNIVER.UA/Taras Shevchenko: Fond Zaoshchadzhen</c:v>
                </c:pt>
                <c:pt idx="6">
                  <c:v>Altus-Zbalansovanyi</c:v>
                </c:pt>
                <c:pt idx="7">
                  <c:v>UNIVER.UA/Iaroslav Mudryi: Fond Aktsii</c:v>
                </c:pt>
                <c:pt idx="8">
                  <c:v>ТАSK Resurs</c:v>
                </c:pt>
                <c:pt idx="9">
                  <c:v>Nadbannia</c:v>
                </c:pt>
                <c:pt idx="10">
                  <c:v>Others</c:v>
                </c:pt>
              </c:strCache>
            </c:strRef>
          </c:cat>
          <c:val>
            <c:numRef>
              <c:f>'В_динаміка ВЧА'!$C$59:$C$69</c:f>
              <c:numCache>
                <c:formatCode>#,##0.00</c:formatCode>
                <c:ptCount val="11"/>
                <c:pt idx="0">
                  <c:v>920.48022999999955</c:v>
                </c:pt>
                <c:pt idx="1">
                  <c:v>745.50858999999991</c:v>
                </c:pt>
                <c:pt idx="2">
                  <c:v>82.502299999999806</c:v>
                </c:pt>
                <c:pt idx="3">
                  <c:v>88.413969999999978</c:v>
                </c:pt>
                <c:pt idx="4">
                  <c:v>41.03663100000005</c:v>
                </c:pt>
                <c:pt idx="5">
                  <c:v>6.7336900000000606</c:v>
                </c:pt>
                <c:pt idx="6">
                  <c:v>4.5441400000000138</c:v>
                </c:pt>
                <c:pt idx="7">
                  <c:v>-9.1059699999999726</c:v>
                </c:pt>
                <c:pt idx="8">
                  <c:v>1603.4885999999976</c:v>
                </c:pt>
                <c:pt idx="9">
                  <c:v>-80.68801000000002</c:v>
                </c:pt>
                <c:pt idx="10">
                  <c:v>863.19615700000077</c:v>
                </c:pt>
              </c:numCache>
            </c:numRef>
          </c:val>
        </c:ser>
        <c:ser>
          <c:idx val="0"/>
          <c:order val="1"/>
          <c:tx>
            <c:strRef>
              <c:f>'В_динаміка ВЧА'!$E$58</c:f>
              <c:strCache>
                <c:ptCount val="1"/>
                <c:pt idx="0">
                  <c:v>Net inflow/ outflow of capital, UAH thsd.</c:v>
                </c:pt>
              </c:strCache>
            </c:strRef>
          </c:tx>
          <c:spPr>
            <a:solidFill>
              <a:srgbClr val="33CCCC"/>
            </a:solidFill>
            <a:ln w="25400">
              <a:noFill/>
            </a:ln>
          </c:spPr>
          <c:dLbls>
            <c:dLbl>
              <c:idx val="0"/>
              <c:layout>
                <c:manualLayout>
                  <c:x val="4.9009002936835216E-3"/>
                  <c:y val="-7.6125302009464593E-3"/>
                </c:manualLayout>
              </c:layout>
              <c:dLblPos val="outEnd"/>
              <c:showVal val="1"/>
            </c:dLbl>
            <c:dLbl>
              <c:idx val="1"/>
              <c:layout>
                <c:manualLayout>
                  <c:x val="1.8774748883722322E-3"/>
                  <c:y val="-2.2204535740400454E-3"/>
                </c:manualLayout>
              </c:layout>
              <c:dLblPos val="outEnd"/>
              <c:showVal val="1"/>
            </c:dLbl>
            <c:dLbl>
              <c:idx val="2"/>
              <c:layout>
                <c:manualLayout>
                  <c:x val="7.8076307431406886E-4"/>
                  <c:y val="3.7853957933691063E-2"/>
                </c:manualLayout>
              </c:layout>
              <c:dLblPos val="outEnd"/>
              <c:showVal val="1"/>
            </c:dLbl>
            <c:dLbl>
              <c:idx val="3"/>
              <c:layout>
                <c:manualLayout>
                  <c:x val="7.8077149558787725E-4"/>
                  <c:y val="-2.5029420477816031E-3"/>
                </c:manualLayout>
              </c:layout>
              <c:dLblPos val="outEnd"/>
              <c:showVal val="1"/>
            </c:dLbl>
            <c:dLbl>
              <c:idx val="4"/>
              <c:layout>
                <c:manualLayout>
                  <c:x val="-1.4868748258795471E-3"/>
                  <c:y val="-2.808647378877534E-3"/>
                </c:manualLayout>
              </c:layout>
              <c:dLblPos val="outEnd"/>
              <c:showVal val="1"/>
            </c:dLbl>
            <c:dLbl>
              <c:idx val="5"/>
              <c:layout>
                <c:manualLayout>
                  <c:x val="-1.8277281832914244E-3"/>
                  <c:y val="-3.2597582166995305E-3"/>
                </c:manualLayout>
              </c:layout>
              <c:dLblPos val="outEnd"/>
              <c:showVal val="1"/>
            </c:dLbl>
            <c:dLbl>
              <c:idx val="6"/>
              <c:layout>
                <c:manualLayout>
                  <c:x val="4.3985560792120752E-4"/>
                  <c:y val="-7.3665385149824609E-3"/>
                </c:manualLayout>
              </c:layout>
              <c:dLblPos val="outEnd"/>
              <c:showVal val="1"/>
            </c:dLbl>
            <c:dLbl>
              <c:idx val="7"/>
              <c:layout>
                <c:manualLayout>
                  <c:x val="-1.0718528840975331E-3"/>
                  <c:y val="-5.3131483658409402E-3"/>
                </c:manualLayout>
              </c:layout>
              <c:dLblPos val="outEnd"/>
              <c:showVal val="1"/>
            </c:dLbl>
            <c:dLbl>
              <c:idx val="8"/>
              <c:layout>
                <c:manualLayout>
                  <c:x val="-9.8502880115111267E-4"/>
                  <c:y val="-6.1127112212865427E-3"/>
                </c:manualLayout>
              </c:layout>
              <c:dLblPos val="outEnd"/>
              <c:showVal val="1"/>
            </c:dLbl>
            <c:dLbl>
              <c:idx val="9"/>
              <c:layout>
                <c:manualLayout>
                  <c:x val="-9.8502037987730439E-4"/>
                  <c:y val="7.2201158482873657E-3"/>
                </c:manualLayout>
              </c:layout>
              <c:dLblPos val="outEnd"/>
              <c:showVal val="1"/>
            </c:dLbl>
            <c:dLbl>
              <c:idx val="10"/>
              <c:layout>
                <c:manualLayout>
                  <c:x val="-1.827765449724736E-3"/>
                  <c:y val="-4.9521158253752071E-2"/>
                </c:manualLayout>
              </c:layout>
              <c:dLblPos val="outEnd"/>
              <c:showVal val="1"/>
            </c:dLbl>
            <c:dLbl>
              <c:idx val="11"/>
              <c:layout>
                <c:manualLayout>
                  <c:xMode val="edge"/>
                  <c:yMode val="edge"/>
                  <c:x val="0.57823171933440165"/>
                  <c:y val="0.35523649580147887"/>
                </c:manualLayout>
              </c:layout>
              <c:dLblPos val="outEnd"/>
              <c:showVal val="1"/>
            </c:dLbl>
            <c:dLbl>
              <c:idx val="12"/>
              <c:layout>
                <c:manualLayout>
                  <c:xMode val="edge"/>
                  <c:yMode val="edge"/>
                  <c:x val="0.62585080210311705"/>
                  <c:y val="0.34907632535405442"/>
                </c:manualLayout>
              </c:layout>
              <c:dLblPos val="outEnd"/>
              <c:showVal val="1"/>
            </c:dLbl>
            <c:dLbl>
              <c:idx val="13"/>
              <c:layout>
                <c:manualLayout>
                  <c:xMode val="edge"/>
                  <c:yMode val="edge"/>
                  <c:x val="0.67271402641518629"/>
                  <c:y val="0.38398395788945983"/>
                </c:manualLayout>
              </c:layout>
              <c:dLblPos val="outEnd"/>
              <c:showVal val="1"/>
            </c:dLbl>
            <c:dLbl>
              <c:idx val="14"/>
              <c:layout>
                <c:manualLayout>
                  <c:xMode val="edge"/>
                  <c:yMode val="edge"/>
                  <c:x val="0.7203331091839017"/>
                  <c:y val="0.3470229352049129"/>
                </c:manualLayout>
              </c:layout>
              <c:dLblPos val="outEnd"/>
              <c:showVal val="1"/>
            </c:dLbl>
            <c:dLbl>
              <c:idx val="15"/>
              <c:layout>
                <c:manualLayout>
                  <c:xMode val="edge"/>
                  <c:yMode val="edge"/>
                  <c:x val="0.76870805040926338"/>
                  <c:y val="0.35112971550319588"/>
                </c:manualLayout>
              </c:layout>
              <c:dLblPos val="outEnd"/>
              <c:showVal val="1"/>
            </c:dLbl>
            <c:dLbl>
              <c:idx val="16"/>
              <c:layout>
                <c:manualLayout>
                  <c:xMode val="edge"/>
                  <c:yMode val="edge"/>
                  <c:x val="0.81330369935139368"/>
                  <c:y val="0.3531831056523374"/>
                </c:manualLayout>
              </c:layout>
              <c:dLblPos val="outEnd"/>
              <c:showVal val="1"/>
            </c:dLbl>
            <c:dLbl>
              <c:idx val="17"/>
              <c:layout>
                <c:manualLayout>
                  <c:xMode val="edge"/>
                  <c:yMode val="edge"/>
                  <c:x val="0.85865520675017037"/>
                  <c:y val="0.35728988595062039"/>
                </c:manualLayout>
              </c:layout>
              <c:dLblPos val="outEnd"/>
              <c:showVal val="1"/>
            </c:dLbl>
            <c:dLbl>
              <c:idx val="18"/>
              <c:layout>
                <c:manualLayout>
                  <c:xMode val="edge"/>
                  <c:yMode val="edge"/>
                  <c:x val="0.89720398803913048"/>
                  <c:y val="0.4147848101265823"/>
                </c:manualLayout>
              </c:layout>
              <c:dLblPos val="outEnd"/>
              <c:showVal val="1"/>
            </c:dLbl>
            <c:dLbl>
              <c:idx val="19"/>
              <c:layout>
                <c:manualLayout>
                  <c:xMode val="edge"/>
                  <c:yMode val="edge"/>
                  <c:x val="0.83295601922419693"/>
                  <c:y val="0.46406617370597819"/>
                </c:manualLayout>
              </c:layout>
              <c:dLblPos val="outEnd"/>
              <c:showVal val="1"/>
            </c:dLbl>
            <c:dLbl>
              <c:idx val="20"/>
              <c:layout>
                <c:manualLayout>
                  <c:xMode val="edge"/>
                  <c:yMode val="edge"/>
                  <c:x val="0.86772550822992567"/>
                  <c:y val="0.66324501817270332"/>
                </c:manualLayout>
              </c:layout>
              <c:dLblPos val="outEnd"/>
              <c:showVal val="1"/>
            </c:dLbl>
            <c:dLbl>
              <c:idx val="21"/>
              <c:layout>
                <c:manualLayout>
                  <c:xMode val="edge"/>
                  <c:yMode val="edge"/>
                  <c:x val="0.91987974173851872"/>
                  <c:y val="0.4147848101265823"/>
                </c:manualLayout>
              </c:layout>
              <c:dLblPos val="outEnd"/>
              <c:showVal val="1"/>
            </c:dLbl>
            <c:numFmt formatCode="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r">
                  <a:defRPr sz="1200" b="1" i="0" u="none" strike="noStrike" baseline="0">
                    <a:solidFill>
                      <a:srgbClr val="008080"/>
                    </a:solidFill>
                    <a:latin typeface="Arial"/>
                    <a:ea typeface="Arial"/>
                    <a:cs typeface="Arial"/>
                  </a:defRPr>
                </a:pPr>
                <a:endParaRPr lang="ru-RU"/>
              </a:p>
            </c:txPr>
            <c:dLblPos val="outEnd"/>
            <c:showVal val="1"/>
          </c:dLbls>
          <c:cat>
            <c:strRef>
              <c:f>'В_динаміка ВЧА'!$B$59:$B$69</c:f>
              <c:strCache>
                <c:ptCount val="11"/>
                <c:pt idx="0">
                  <c:v>UNIVER.UA/Myhailo Hrushevskyi: Fond Derzhavnykh Paperiv   </c:v>
                </c:pt>
                <c:pt idx="1">
                  <c:v>ОТP Fond Aktsii</c:v>
                </c:pt>
                <c:pt idx="2">
                  <c:v>ОТP Klasychnyi</c:v>
                </c:pt>
                <c:pt idx="3">
                  <c:v>VSI</c:v>
                </c:pt>
                <c:pt idx="4">
                  <c:v>KINTO- Kaznacheiskyi</c:v>
                </c:pt>
                <c:pt idx="5">
                  <c:v>UNIVER.UA/Taras Shevchenko: Fond Zaoshchadzhen</c:v>
                </c:pt>
                <c:pt idx="6">
                  <c:v>Altus-Zbalansovanyi</c:v>
                </c:pt>
                <c:pt idx="7">
                  <c:v>UNIVER.UA/Iaroslav Mudryi: Fond Aktsii</c:v>
                </c:pt>
                <c:pt idx="8">
                  <c:v>ТАSK Resurs</c:v>
                </c:pt>
                <c:pt idx="9">
                  <c:v>Nadbannia</c:v>
                </c:pt>
                <c:pt idx="10">
                  <c:v>Others</c:v>
                </c:pt>
              </c:strCache>
            </c:strRef>
          </c:cat>
          <c:val>
            <c:numRef>
              <c:f>'В_динаміка ВЧА'!$E$59:$E$69</c:f>
              <c:numCache>
                <c:formatCode>#,##0.00</c:formatCode>
                <c:ptCount val="11"/>
                <c:pt idx="0">
                  <c:v>880.78756217731438</c:v>
                </c:pt>
                <c:pt idx="1">
                  <c:v>672.98603975532285</c:v>
                </c:pt>
                <c:pt idx="2">
                  <c:v>45.490695102806363</c:v>
                </c:pt>
                <c:pt idx="3">
                  <c:v>38.096565338234853</c:v>
                </c:pt>
                <c:pt idx="4">
                  <c:v>13.794320989804934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-9.5058109823523225</c:v>
                </c:pt>
                <c:pt idx="9">
                  <c:v>-94.248977342522053</c:v>
                </c:pt>
                <c:pt idx="10">
                  <c:v>5.3233162116314361</c:v>
                </c:pt>
              </c:numCache>
            </c:numRef>
          </c:val>
        </c:ser>
        <c:dLbls>
          <c:showVal val="1"/>
        </c:dLbls>
        <c:overlap val="-30"/>
        <c:axId val="65136512"/>
        <c:axId val="65138048"/>
      </c:barChart>
      <c:lineChart>
        <c:grouping val="standard"/>
        <c:ser>
          <c:idx val="2"/>
          <c:order val="2"/>
          <c:tx>
            <c:strRef>
              <c:f>'В_динаміка ВЧА'!$D$58</c:f>
              <c:strCache>
                <c:ptCount val="1"/>
                <c:pt idx="0">
                  <c:v>NAV change, %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6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2.3732487844680759E-2"/>
                  <c:y val="-9.1551500733285093E-2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1.9197328683529261E-2"/>
                  <c:y val="-5.9686678708373554E-2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1.0127018782500129E-2"/>
                  <c:y val="5.2799682728255762E-2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1.8441453384335393E-2"/>
                  <c:y val="4.8989569377277921E-2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2.2220737246292904E-2"/>
                  <c:y val="4.4520830706341094E-2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2.2220808197821559E-2"/>
                  <c:y val="0.11544453198887659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2.2220799776547697E-2"/>
                  <c:y val="9.8900276677178892E-2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1.9197357528688761E-2"/>
                  <c:y val="0.10852045961009031"/>
                </c:manualLayout>
              </c:layout>
              <c:dLblPos val="r"/>
              <c:showVal val="1"/>
            </c:dLbl>
            <c:dLbl>
              <c:idx val="8"/>
              <c:layout>
                <c:manualLayout>
                  <c:x val="-2.2976641390646355E-2"/>
                  <c:y val="0.10344507970545519"/>
                </c:manualLayout>
              </c:layout>
              <c:dLblPos val="r"/>
              <c:showVal val="1"/>
            </c:dLbl>
            <c:dLbl>
              <c:idx val="9"/>
              <c:layout>
                <c:manualLayout>
                  <c:x val="-2.4488349882665066E-2"/>
                  <c:y val="5.5385456735646703E-2"/>
                </c:manualLayout>
              </c:layout>
              <c:dLblPos val="r"/>
              <c:showVal val="1"/>
            </c:dLbl>
            <c:dLbl>
              <c:idx val="11"/>
              <c:layout>
                <c:manualLayout>
                  <c:xMode val="edge"/>
                  <c:yMode val="edge"/>
                  <c:x val="0.55706768254830596"/>
                  <c:y val="1.0266950745707482E-2"/>
                </c:manualLayout>
              </c:layout>
              <c:dLblPos val="r"/>
              <c:showVal val="1"/>
            </c:dLbl>
            <c:dLbl>
              <c:idx val="12"/>
              <c:layout>
                <c:manualLayout>
                  <c:xMode val="edge"/>
                  <c:yMode val="edge"/>
                  <c:x val="0.60317504840372882"/>
                  <c:y val="8.2135605965659858E-3"/>
                </c:manualLayout>
              </c:layout>
              <c:dLblPos val="r"/>
              <c:showVal val="1"/>
            </c:dLbl>
            <c:dLbl>
              <c:idx val="16"/>
              <c:layout>
                <c:manualLayout>
                  <c:xMode val="edge"/>
                  <c:yMode val="edge"/>
                  <c:x val="0.79062794565200545"/>
                  <c:y val="8.2135605965659858E-3"/>
                </c:manualLayout>
              </c:layout>
              <c:dLblPos val="r"/>
              <c:showVal val="1"/>
            </c:dLbl>
            <c:dLbl>
              <c:idx val="17"/>
              <c:layout>
                <c:manualLayout>
                  <c:xMode val="edge"/>
                  <c:yMode val="edge"/>
                  <c:x val="0.83824702842072085"/>
                  <c:y val="8.2135605965659858E-3"/>
                </c:manualLayout>
              </c:layout>
              <c:dLblPos val="r"/>
              <c:showVal val="1"/>
            </c:dLbl>
            <c:dLbl>
              <c:idx val="18"/>
              <c:layout>
                <c:manualLayout>
                  <c:xMode val="edge"/>
                  <c:yMode val="edge"/>
                  <c:x val="0.88586611118943626"/>
                  <c:y val="8.2135605965659858E-3"/>
                </c:manualLayout>
              </c:layout>
              <c:dLblPos val="r"/>
              <c:showVal val="1"/>
            </c:dLbl>
            <c:dLbl>
              <c:idx val="2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rgbClr val="3366FF"/>
                    </a:solidFill>
                    <a:latin typeface="Arial"/>
                    <a:ea typeface="Arial"/>
                    <a:cs typeface="Arial"/>
                  </a:defRPr>
                </a:pPr>
                <a:endParaRPr lang="ru-RU"/>
              </a:p>
            </c:txPr>
            <c:dLblPos val="t"/>
            <c:showVal val="1"/>
          </c:dLbls>
          <c:cat>
            <c:strRef>
              <c:f>'В_динаміка ВЧА'!$B$59:$B$68</c:f>
              <c:strCache>
                <c:ptCount val="10"/>
                <c:pt idx="0">
                  <c:v>UNIVER.UA/Myhailo Hrushevskyi: Fond Derzhavnykh Paperiv   </c:v>
                </c:pt>
                <c:pt idx="1">
                  <c:v>ОТP Fond Aktsii</c:v>
                </c:pt>
                <c:pt idx="2">
                  <c:v>ОТP Klasychnyi</c:v>
                </c:pt>
                <c:pt idx="3">
                  <c:v>VSI</c:v>
                </c:pt>
                <c:pt idx="4">
                  <c:v>KINTO- Kaznacheiskyi</c:v>
                </c:pt>
                <c:pt idx="5">
                  <c:v>UNIVER.UA/Taras Shevchenko: Fond Zaoshchadzhen</c:v>
                </c:pt>
                <c:pt idx="6">
                  <c:v>Altus-Zbalansovanyi</c:v>
                </c:pt>
                <c:pt idx="7">
                  <c:v>UNIVER.UA/Iaroslav Mudryi: Fond Aktsii</c:v>
                </c:pt>
                <c:pt idx="8">
                  <c:v>ТАSK Resurs</c:v>
                </c:pt>
                <c:pt idx="9">
                  <c:v>Nadbannia</c:v>
                </c:pt>
              </c:strCache>
            </c:strRef>
          </c:cat>
          <c:val>
            <c:numRef>
              <c:f>'В_динаміка ВЧА'!$D$59:$D$68</c:f>
              <c:numCache>
                <c:formatCode>0.00%</c:formatCode>
                <c:ptCount val="10"/>
                <c:pt idx="0">
                  <c:v>0.21529709524018781</c:v>
                </c:pt>
                <c:pt idx="1">
                  <c:v>0.13328413170397937</c:v>
                </c:pt>
                <c:pt idx="2">
                  <c:v>2.4575495909851836E-2</c:v>
                </c:pt>
                <c:pt idx="3">
                  <c:v>5.4179127480072843E-2</c:v>
                </c:pt>
                <c:pt idx="4">
                  <c:v>2.4348384871408221E-2</c:v>
                </c:pt>
                <c:pt idx="5">
                  <c:v>6.7757899479256077E-3</c:v>
                </c:pt>
                <c:pt idx="6">
                  <c:v>6.3683460358398307E-3</c:v>
                </c:pt>
                <c:pt idx="7">
                  <c:v>-2.4453321058473983E-2</c:v>
                </c:pt>
                <c:pt idx="8">
                  <c:v>6.5034858607574492E-2</c:v>
                </c:pt>
                <c:pt idx="9">
                  <c:v>-8.7858258670391626E-2</c:v>
                </c:pt>
              </c:numCache>
            </c:numRef>
          </c:val>
        </c:ser>
        <c:dLbls>
          <c:showVal val="1"/>
        </c:dLbls>
        <c:marker val="1"/>
        <c:axId val="65164416"/>
        <c:axId val="65165952"/>
      </c:lineChart>
      <c:catAx>
        <c:axId val="65136512"/>
        <c:scaling>
          <c:orientation val="minMax"/>
        </c:scaling>
        <c:axPos val="b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numFmt formatCode="General" sourceLinked="1"/>
        <c:majorTickMark val="cross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65138048"/>
        <c:crosses val="autoZero"/>
        <c:lblAlgn val="ctr"/>
        <c:lblOffset val="40"/>
        <c:tickLblSkip val="2"/>
        <c:tickMarkSkip val="1"/>
      </c:catAx>
      <c:valAx>
        <c:axId val="65138048"/>
        <c:scaling>
          <c:orientation val="minMax"/>
          <c:max val="1800"/>
          <c:min val="-100"/>
        </c:scaling>
        <c:axPos val="l"/>
        <c:numFmt formatCode="#,##0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65136512"/>
        <c:crosses val="autoZero"/>
        <c:crossBetween val="between"/>
      </c:valAx>
      <c:catAx>
        <c:axId val="65164416"/>
        <c:scaling>
          <c:orientation val="minMax"/>
        </c:scaling>
        <c:delete val="1"/>
        <c:axPos val="b"/>
        <c:tickLblPos val="none"/>
        <c:crossAx val="65165952"/>
        <c:crosses val="autoZero"/>
        <c:lblAlgn val="ctr"/>
        <c:lblOffset val="100"/>
      </c:catAx>
      <c:valAx>
        <c:axId val="65165952"/>
        <c:scaling>
          <c:orientation val="minMax"/>
          <c:max val="0.4"/>
          <c:min val="-0.8"/>
        </c:scaling>
        <c:axPos val="r"/>
        <c:numFmt formatCode="0%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65164416"/>
        <c:crosses val="max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7.2562411838042559E-2"/>
          <c:y val="0.75564757488407064"/>
          <c:w val="0.48299355379697079"/>
          <c:h val="5.1334753728537408E-2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1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ru-RU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 verticalDpi="12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2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en-US" sz="1400" b="1" i="1" baseline="0"/>
              <a:t>Rates of Return: Open-Ended Funds, Bank Deposits</a:t>
            </a:r>
            <a:endParaRPr lang="ru-RU" sz="1400" b="1" i="1" baseline="0"/>
          </a:p>
          <a:p>
            <a:pPr>
              <a:defRPr sz="12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en-US" sz="1400" b="1" i="1" baseline="0"/>
              <a:t> and Indexes over the Month</a:t>
            </a:r>
            <a:endParaRPr lang="ru-RU" sz="1400" b="1" i="1" baseline="0"/>
          </a:p>
        </c:rich>
      </c:tx>
      <c:layout>
        <c:manualLayout>
          <c:xMode val="edge"/>
          <c:yMode val="edge"/>
          <c:x val="0.31354198561806806"/>
          <c:y val="5.1440380899945449E-3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5312515576696348"/>
          <c:y val="9.6707916091897439E-2"/>
          <c:w val="0.82916751013947565"/>
          <c:h val="0.86728482197308021"/>
        </c:manualLayout>
      </c:layout>
      <c:barChart>
        <c:barDir val="bar"/>
        <c:grouping val="clustered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7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8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9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0"/>
            <c:spPr>
              <a:solidFill>
                <a:srgbClr val="33CC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1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2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3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'В_діаграма(дох)'!$A$2:$A$25</c:f>
              <c:strCache>
                <c:ptCount val="24"/>
                <c:pt idx="0">
                  <c:v>Altus-Stratehichnyi</c:v>
                </c:pt>
                <c:pt idx="1">
                  <c:v>Bonum Optimum</c:v>
                </c:pt>
                <c:pt idx="2">
                  <c:v>ТАSК Resurs</c:v>
                </c:pt>
                <c:pt idx="3">
                  <c:v>UNIVER.UA/Myhailo Hrushevskyi: Fond Derzhavnykh Paperiv   </c:v>
                </c:pt>
                <c:pt idx="4">
                  <c:v>ОТP Klasychnyi</c:v>
                </c:pt>
                <c:pt idx="5">
                  <c:v>ОТP Fond Aktsii</c:v>
                </c:pt>
                <c:pt idx="6">
                  <c:v>Altus – Zbalansovanyi</c:v>
                </c:pt>
                <c:pt idx="7">
                  <c:v>UNIVER.UA/Taras Shevchenko: Fond Zaoshchadzhen</c:v>
                </c:pt>
                <c:pt idx="8">
                  <c:v>Altus – Depozyt</c:v>
                </c:pt>
                <c:pt idx="9">
                  <c:v>KINTO-Kaznacheiskyi</c:v>
                </c:pt>
                <c:pt idx="10">
                  <c:v>Nadbannia</c:v>
                </c:pt>
                <c:pt idx="11">
                  <c:v>VSI</c:v>
                </c:pt>
                <c:pt idx="12">
                  <c:v>UNIVER.UA/Iaroslav Mudryi: Fond Aktsii</c:v>
                </c:pt>
                <c:pt idx="13">
                  <c:v>Sofiivskyi</c:v>
                </c:pt>
                <c:pt idx="14">
                  <c:v>KINTO- Кlasychnyi</c:v>
                </c:pt>
                <c:pt idx="15">
                  <c:v>UNIVER.UA/Volodymyr Velykyi: Fond Zbalansovanyi</c:v>
                </c:pt>
                <c:pt idx="16">
                  <c:v>KINTO-Ekviti</c:v>
                </c:pt>
                <c:pt idx="17">
                  <c:v>Funds' average rate of return</c:v>
                </c:pt>
                <c:pt idx="18">
                  <c:v>UX Index</c:v>
                </c:pt>
                <c:pt idx="19">
                  <c:v>PFTS Index</c:v>
                </c:pt>
                <c:pt idx="20">
                  <c:v>EURO Deposits</c:v>
                </c:pt>
                <c:pt idx="21">
                  <c:v>USD Deposits</c:v>
                </c:pt>
                <c:pt idx="22">
                  <c:v>UAH Deposits</c:v>
                </c:pt>
                <c:pt idx="23">
                  <c:v>"Gold" deposit (at official rate of gold)</c:v>
                </c:pt>
              </c:strCache>
            </c:strRef>
          </c:cat>
          <c:val>
            <c:numRef>
              <c:f>'В_діаграма(дох)'!$B$2:$B$25</c:f>
              <c:numCache>
                <c:formatCode>0.00%</c:formatCode>
                <c:ptCount val="24"/>
                <c:pt idx="0">
                  <c:v>-2.4453321058456989E-2</c:v>
                </c:pt>
                <c:pt idx="1">
                  <c:v>6.3683460358245902E-3</c:v>
                </c:pt>
                <c:pt idx="2">
                  <c:v>6.7757899479481409E-3</c:v>
                </c:pt>
                <c:pt idx="3">
                  <c:v>9.3479935562961192E-3</c:v>
                </c:pt>
                <c:pt idx="4">
                  <c:v>1.0834332511236333E-2</c:v>
                </c:pt>
                <c:pt idx="5">
                  <c:v>1.1809146175721486E-2</c:v>
                </c:pt>
                <c:pt idx="6">
                  <c:v>1.3546113290299422E-2</c:v>
                </c:pt>
                <c:pt idx="7">
                  <c:v>1.5672820812500543E-2</c:v>
                </c:pt>
                <c:pt idx="8">
                  <c:v>1.5957933648615974E-2</c:v>
                </c:pt>
                <c:pt idx="9">
                  <c:v>1.6101299200387054E-2</c:v>
                </c:pt>
                <c:pt idx="10">
                  <c:v>1.6715782801641543E-2</c:v>
                </c:pt>
                <c:pt idx="11">
                  <c:v>3.0292893473720772E-2</c:v>
                </c:pt>
                <c:pt idx="12">
                  <c:v>3.7065167901198404E-2</c:v>
                </c:pt>
                <c:pt idx="13">
                  <c:v>4.8543198737377002E-2</c:v>
                </c:pt>
                <c:pt idx="14">
                  <c:v>6.5445368249980262E-2</c:v>
                </c:pt>
                <c:pt idx="15">
                  <c:v>6.6837054562113751E-2</c:v>
                </c:pt>
                <c:pt idx="16">
                  <c:v>8.0299838013808023E-2</c:v>
                </c:pt>
                <c:pt idx="17">
                  <c:v>2.5127044580012498E-2</c:v>
                </c:pt>
                <c:pt idx="18">
                  <c:v>4.9336921687706869E-2</c:v>
                </c:pt>
                <c:pt idx="19">
                  <c:v>2.4892643926962998E-2</c:v>
                </c:pt>
                <c:pt idx="20">
                  <c:v>2.724417328357176E-2</c:v>
                </c:pt>
                <c:pt idx="21">
                  <c:v>4.0103894614369473E-2</c:v>
                </c:pt>
                <c:pt idx="22">
                  <c:v>1.1917808219178082E-2</c:v>
                </c:pt>
                <c:pt idx="23">
                  <c:v>1.8749223061346409E-2</c:v>
                </c:pt>
              </c:numCache>
            </c:numRef>
          </c:val>
        </c:ser>
        <c:gapWidth val="60"/>
        <c:axId val="63072128"/>
        <c:axId val="63073664"/>
      </c:barChart>
      <c:catAx>
        <c:axId val="63072128"/>
        <c:scaling>
          <c:orientation val="minMax"/>
        </c:scaling>
        <c:axPos val="l"/>
        <c:numFmt formatCode="General" sourceLinked="1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80808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63073664"/>
        <c:crosses val="autoZero"/>
        <c:lblAlgn val="ctr"/>
        <c:lblOffset val="0"/>
        <c:tickLblSkip val="1"/>
        <c:tickMarkSkip val="1"/>
      </c:catAx>
      <c:valAx>
        <c:axId val="63073664"/>
        <c:scaling>
          <c:orientation val="minMax"/>
          <c:max val="0.09"/>
          <c:min val="-0.03"/>
        </c:scaling>
        <c:axPos val="b"/>
        <c:numFmt formatCode="0%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80808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6307212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 verticalDpi="120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400" b="1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400" b="1" i="1" baseline="0"/>
              <a:t>NAV Dynamics of Interval CII over the Month</a:t>
            </a:r>
            <a:endParaRPr lang="ru-RU" sz="1400" b="1" i="1" baseline="0"/>
          </a:p>
        </c:rich>
      </c:tx>
      <c:layout>
        <c:manualLayout>
          <c:xMode val="edge"/>
          <c:yMode val="edge"/>
          <c:x val="0.31759999999999999"/>
          <c:y val="6.6666840278229889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3.2000000000000001E-2"/>
          <c:y val="0.34133422222453702"/>
          <c:w val="0.9264"/>
          <c:h val="0.43733447222518806"/>
        </c:manualLayout>
      </c:layout>
      <c:barChart>
        <c:barDir val="col"/>
        <c:grouping val="clustered"/>
        <c:ser>
          <c:idx val="1"/>
          <c:order val="0"/>
          <c:tx>
            <c:strRef>
              <c:f>'І_динаміка ВЧА'!$C$35</c:f>
              <c:strCache>
                <c:ptCount val="1"/>
                <c:pt idx="0">
                  <c:v>NAV Change, UAH thsd.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FF"/>
              </a:solidFill>
              <a:prstDash val="solid"/>
            </a:ln>
          </c:spPr>
          <c:dLbls>
            <c:dLbl>
              <c:idx val="2"/>
              <c:layout>
                <c:manualLayout>
                  <c:x val="1.2191348370116605E-3"/>
                  <c:y val="2.0946949055626603E-2"/>
                </c:manualLayout>
              </c:layout>
              <c:dLblPos val="outEnd"/>
              <c:showVal val="1"/>
            </c:dLbl>
            <c:dLbl>
              <c:idx val="4"/>
              <c:layout>
                <c:manualLayout>
                  <c:xMode val="edge"/>
                  <c:yMode val="edge"/>
                  <c:x val="0.71120000000000005"/>
                  <c:y val="0.55733478472600184"/>
                </c:manualLayout>
              </c:layout>
              <c:dLblPos val="outEnd"/>
              <c:showVal val="1"/>
            </c:dLbl>
            <c:dLbl>
              <c:idx val="6"/>
              <c:layout>
                <c:manualLayout>
                  <c:xMode val="edge"/>
                  <c:yMode val="edge"/>
                  <c:x val="0.84719999999999995"/>
                  <c:y val="0.26400068750179034"/>
                </c:manualLayout>
              </c:layout>
              <c:dLblPos val="outEnd"/>
              <c:showVal val="1"/>
            </c:dLbl>
            <c:dLbl>
              <c:idx val="12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</c:dLbl>
            <c:dLbl>
              <c:idx val="13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</c:dLbl>
            <c:dLbl>
              <c:idx val="14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</c:dLbl>
            <c:numFmt formatCode="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ru-RU"/>
              </a:p>
            </c:txPr>
            <c:dLblPos val="outEnd"/>
            <c:showVal val="1"/>
          </c:dLbls>
          <c:cat>
            <c:strRef>
              <c:f>'І_динаміка ВЧА'!$B$36:$B$38</c:f>
              <c:strCache>
                <c:ptCount val="3"/>
                <c:pt idx="0">
                  <c:v>ТАSК Ukrainskyi Kapital</c:v>
                </c:pt>
                <c:pt idx="1">
                  <c:v>Оptimum</c:v>
                </c:pt>
                <c:pt idx="2">
                  <c:v>Zbalansovanyi Fond "Parytet"</c:v>
                </c:pt>
              </c:strCache>
            </c:strRef>
          </c:cat>
          <c:val>
            <c:numRef>
              <c:f>'І_динаміка ВЧА'!$C$36:$C$38</c:f>
              <c:numCache>
                <c:formatCode>#,##0.00</c:formatCode>
                <c:ptCount val="3"/>
                <c:pt idx="0">
                  <c:v>0.727219999999972</c:v>
                </c:pt>
                <c:pt idx="1">
                  <c:v>-42.845010000000016</c:v>
                </c:pt>
                <c:pt idx="2">
                  <c:v>-5.2996600000001495</c:v>
                </c:pt>
              </c:numCache>
            </c:numRef>
          </c:val>
        </c:ser>
        <c:ser>
          <c:idx val="0"/>
          <c:order val="1"/>
          <c:tx>
            <c:strRef>
              <c:f>'І_динаміка ВЧА'!$E$35</c:f>
              <c:strCache>
                <c:ptCount val="1"/>
                <c:pt idx="0">
                  <c:v>Net inflow-outflow,   UAH thsd.</c:v>
                </c:pt>
              </c:strCache>
            </c:strRef>
          </c:tx>
          <c:spPr>
            <a:solidFill>
              <a:srgbClr val="33CCCC"/>
            </a:solidFill>
            <a:ln w="25400">
              <a:noFill/>
            </a:ln>
          </c:spPr>
          <c:dLbls>
            <c:dLbl>
              <c:idx val="0"/>
              <c:layout>
                <c:manualLayout>
                  <c:x val="1.3654963840992384E-2"/>
                  <c:y val="-7.1691626735118199E-3"/>
                </c:manualLayout>
              </c:layout>
              <c:dLblPos val="outEnd"/>
              <c:showVal val="1"/>
            </c:dLbl>
            <c:dLbl>
              <c:idx val="1"/>
              <c:layout>
                <c:manualLayout>
                  <c:x val="3.6979445133117294E-3"/>
                  <c:y val="-1.835815451253453E-3"/>
                </c:manualLayout>
              </c:layout>
              <c:dLblPos val="outEnd"/>
              <c:showVal val="1"/>
            </c:dLbl>
            <c:dLbl>
              <c:idx val="2"/>
              <c:layout>
                <c:manualLayout>
                  <c:x val="7.4297599060701557E-3"/>
                  <c:y val="2.7229489711554375E-3"/>
                </c:manualLayout>
              </c:layout>
              <c:dLblPos val="outEnd"/>
              <c:showVal val="1"/>
            </c:dLbl>
            <c:dLbl>
              <c:idx val="3"/>
              <c:layout>
                <c:manualLayout>
                  <c:xMode val="edge"/>
                  <c:yMode val="edge"/>
                  <c:x val="0.60960000000000003"/>
                  <c:y val="0.54666809028148511"/>
                </c:manualLayout>
              </c:layout>
              <c:dLblPos val="outEnd"/>
              <c:showVal val="1"/>
            </c:dLbl>
            <c:dLbl>
              <c:idx val="5"/>
              <c:layout>
                <c:manualLayout>
                  <c:xMode val="edge"/>
                  <c:yMode val="edge"/>
                  <c:x val="0.78239999999999998"/>
                  <c:y val="0.47466790278099685"/>
                </c:manualLayout>
              </c:layout>
              <c:dLblPos val="outEnd"/>
              <c:showVal val="1"/>
            </c:dLbl>
            <c:dLbl>
              <c:idx val="6"/>
              <c:layout>
                <c:manualLayout>
                  <c:xMode val="edge"/>
                  <c:yMode val="edge"/>
                  <c:x val="0.89600000000000002"/>
                  <c:y val="0.27733405555743634"/>
                </c:manualLayout>
              </c:layout>
              <c:dLblPos val="outEnd"/>
              <c:showVal val="1"/>
            </c:dLbl>
            <c:dLbl>
              <c:idx val="7"/>
              <c:layout>
                <c:manualLayout>
                  <c:xMode val="edge"/>
                  <c:yMode val="edge"/>
                  <c:x val="0.90400000000000003"/>
                  <c:y val="0.38400100000260418"/>
                </c:manualLayout>
              </c:layout>
              <c:dLblPos val="outEnd"/>
              <c:showVal val="1"/>
            </c:dLbl>
            <c:dLbl>
              <c:idx val="8"/>
              <c:layout>
                <c:manualLayout>
                  <c:xMode val="edge"/>
                  <c:yMode val="edge"/>
                  <c:x val="0.90639999999999998"/>
                  <c:y val="0.55466811111487269"/>
                </c:manualLayout>
              </c:layout>
              <c:dLblPos val="outEnd"/>
              <c:showVal val="1"/>
            </c:dLbl>
            <c:dLbl>
              <c:idx val="9"/>
              <c:layout>
                <c:manualLayout>
                  <c:xMode val="edge"/>
                  <c:yMode val="edge"/>
                  <c:x val="0.64"/>
                  <c:y val="0.51200133333680553"/>
                </c:manualLayout>
              </c:layout>
              <c:dLblPos val="outEnd"/>
              <c:showVal val="1"/>
            </c:dLbl>
            <c:dLbl>
              <c:idx val="10"/>
              <c:layout>
                <c:manualLayout>
                  <c:xMode val="edge"/>
                  <c:yMode val="edge"/>
                  <c:x val="0.5968"/>
                  <c:y val="0.39200102083599175"/>
                </c:manualLayout>
              </c:layout>
              <c:dLblPos val="outEnd"/>
              <c:showVal val="1"/>
            </c:dLbl>
            <c:dLbl>
              <c:idx val="11"/>
              <c:layout>
                <c:manualLayout>
                  <c:xMode val="edge"/>
                  <c:yMode val="edge"/>
                  <c:x val="0.64959999999999996"/>
                  <c:y val="0.37866765278034581"/>
                </c:manualLayout>
              </c:layout>
              <c:dLblPos val="outEnd"/>
              <c:showVal val="1"/>
            </c:dLbl>
            <c:dLbl>
              <c:idx val="12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</c:dLbl>
            <c:dLbl>
              <c:idx val="13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</c:dLbl>
            <c:dLbl>
              <c:idx val="14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</c:dLbl>
            <c:dLbl>
              <c:idx val="15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rgbClr val="008080"/>
                    </a:solidFill>
                    <a:latin typeface="Arial"/>
                    <a:ea typeface="Arial"/>
                    <a:cs typeface="Arial"/>
                  </a:defRPr>
                </a:pPr>
                <a:endParaRPr lang="ru-RU"/>
              </a:p>
            </c:txPr>
            <c:dLblPos val="outEnd"/>
            <c:showVal val="1"/>
          </c:dLbls>
          <c:cat>
            <c:strRef>
              <c:f>'І_динаміка ВЧА'!$B$36:$B$38</c:f>
              <c:strCache>
                <c:ptCount val="3"/>
                <c:pt idx="0">
                  <c:v>ТАSК Ukrainskyi Kapital</c:v>
                </c:pt>
                <c:pt idx="1">
                  <c:v>Оptimum</c:v>
                </c:pt>
                <c:pt idx="2">
                  <c:v>Zbalansovanyi Fond "Parytet"</c:v>
                </c:pt>
              </c:strCache>
            </c:strRef>
          </c:cat>
          <c:val>
            <c:numRef>
              <c:f>'І_динаміка ВЧА'!$E$36:$E$38</c:f>
              <c:numCache>
                <c:formatCode>#,##0.00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-34.994559819531517</c:v>
                </c:pt>
              </c:numCache>
            </c:numRef>
          </c:val>
        </c:ser>
        <c:dLbls>
          <c:showVal val="1"/>
        </c:dLbls>
        <c:overlap val="-20"/>
        <c:axId val="65438848"/>
        <c:axId val="65440384"/>
      </c:barChart>
      <c:lineChart>
        <c:grouping val="standard"/>
        <c:ser>
          <c:idx val="2"/>
          <c:order val="2"/>
          <c:tx>
            <c:strRef>
              <c:f>'І_динаміка ВЧА'!$D$35</c:f>
              <c:strCache>
                <c:ptCount val="1"/>
                <c:pt idx="0">
                  <c:v>NAV Change, %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4934330755257092E-3"/>
                  <c:y val="-5.3865048040158306E-2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3.8504524032062577E-3"/>
                  <c:y val="-5.7661271236464369E-2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2.192528269113158E-3"/>
                  <c:y val="-2.3532985092966221E-2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Mode val="edge"/>
                  <c:yMode val="edge"/>
                  <c:x val="0.58479999999999999"/>
                  <c:y val="0.56533480555938953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Mode val="edge"/>
                  <c:yMode val="edge"/>
                  <c:x val="0.748"/>
                  <c:y val="0.68000177083794489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Mode val="edge"/>
                  <c:yMode val="edge"/>
                  <c:x val="0.75439999999999996"/>
                  <c:y val="0.42933445139180049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Mode val="edge"/>
                  <c:yMode val="edge"/>
                  <c:x val="0.87839999999999996"/>
                  <c:y val="0.3626676111135706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  <c:dLblPos val="r"/>
              <c:showVal val="1"/>
            </c:dLbl>
            <c:dLbl>
              <c:idx val="7"/>
              <c:layout>
                <c:manualLayout>
                  <c:xMode val="edge"/>
                  <c:yMode val="edge"/>
                  <c:x val="0.89119999999999999"/>
                  <c:y val="1.0666694444516782E-2"/>
                </c:manualLayout>
              </c:layout>
              <c:dLblPos val="r"/>
              <c:showVal val="1"/>
            </c:dLbl>
            <c:dLbl>
              <c:idx val="8"/>
              <c:layout>
                <c:manualLayout>
                  <c:xMode val="edge"/>
                  <c:yMode val="edge"/>
                  <c:x val="0.88080000000000003"/>
                  <c:y val="1.0666694444516782E-2"/>
                </c:manualLayout>
              </c:layout>
              <c:dLblPos val="r"/>
              <c:showVal val="1"/>
            </c:dLbl>
            <c:dLbl>
              <c:idx val="9"/>
              <c:layout>
                <c:manualLayout>
                  <c:xMode val="edge"/>
                  <c:yMode val="edge"/>
                  <c:x val="0.62560000000000004"/>
                  <c:y val="1.0666694444516782E-2"/>
                </c:manualLayout>
              </c:layout>
              <c:dLblPos val="r"/>
              <c:showVal val="1"/>
            </c:dLbl>
            <c:dLbl>
              <c:idx val="10"/>
              <c:layout>
                <c:manualLayout>
                  <c:xMode val="edge"/>
                  <c:yMode val="edge"/>
                  <c:x val="0.57120000000000004"/>
                  <c:y val="0.586668194448423"/>
                </c:manualLayout>
              </c:layout>
              <c:dLblPos val="r"/>
              <c:showVal val="1"/>
            </c:dLbl>
            <c:dLbl>
              <c:idx val="11"/>
              <c:layout>
                <c:manualLayout>
                  <c:xMode val="edge"/>
                  <c:yMode val="edge"/>
                  <c:x val="0.62719999999999998"/>
                  <c:y val="1.0666694444516782E-2"/>
                </c:manualLayout>
              </c:layout>
              <c:dLblPos val="r"/>
              <c:showVal val="1"/>
            </c:dLbl>
            <c:dLbl>
              <c:idx val="1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</c:dLbl>
            <c:dLbl>
              <c:idx val="13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</c:dLbl>
            <c:dLbl>
              <c:idx val="1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rgbClr val="3366FF"/>
                    </a:solidFill>
                    <a:latin typeface="Arial"/>
                    <a:ea typeface="Arial"/>
                    <a:cs typeface="Arial"/>
                  </a:defRPr>
                </a:pPr>
                <a:endParaRPr lang="ru-RU"/>
              </a:p>
            </c:txPr>
            <c:dLblPos val="t"/>
            <c:showVal val="1"/>
          </c:dLbls>
          <c:val>
            <c:numRef>
              <c:f>'І_динаміка ВЧА'!$D$36:$D$38</c:f>
              <c:numCache>
                <c:formatCode>0.00%</c:formatCode>
                <c:ptCount val="3"/>
                <c:pt idx="0">
                  <c:v>6.0696832213219488E-4</c:v>
                </c:pt>
                <c:pt idx="1">
                  <c:v>-9.2629780139825244E-2</c:v>
                </c:pt>
                <c:pt idx="2">
                  <c:v>-3.5092663255137358E-3</c:v>
                </c:pt>
              </c:numCache>
            </c:numRef>
          </c:val>
        </c:ser>
        <c:dLbls>
          <c:showVal val="1"/>
        </c:dLbls>
        <c:marker val="1"/>
        <c:axId val="65454464"/>
        <c:axId val="65456000"/>
      </c:lineChart>
      <c:catAx>
        <c:axId val="65438848"/>
        <c:scaling>
          <c:orientation val="minMax"/>
        </c:scaling>
        <c:axPos val="b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numFmt formatCode="General" sourceLinked="1"/>
        <c:majorTickMark val="cross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65440384"/>
        <c:crosses val="autoZero"/>
        <c:lblAlgn val="ctr"/>
        <c:lblOffset val="100"/>
        <c:tickLblSkip val="1"/>
        <c:tickMarkSkip val="1"/>
      </c:catAx>
      <c:valAx>
        <c:axId val="65440384"/>
        <c:scaling>
          <c:orientation val="minMax"/>
          <c:max val="10"/>
          <c:min val="-50"/>
        </c:scaling>
        <c:axPos val="l"/>
        <c:numFmt formatCode="#,##0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65438848"/>
        <c:crosses val="autoZero"/>
        <c:crossBetween val="between"/>
      </c:valAx>
      <c:catAx>
        <c:axId val="65454464"/>
        <c:scaling>
          <c:orientation val="minMax"/>
        </c:scaling>
        <c:delete val="1"/>
        <c:axPos val="b"/>
        <c:tickLblPos val="none"/>
        <c:crossAx val="65456000"/>
        <c:crosses val="autoZero"/>
        <c:lblAlgn val="ctr"/>
        <c:lblOffset val="100"/>
      </c:catAx>
      <c:valAx>
        <c:axId val="65456000"/>
        <c:scaling>
          <c:orientation val="minMax"/>
        </c:scaling>
        <c:axPos val="r"/>
        <c:numFmt formatCode="0%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65454464"/>
        <c:crosses val="max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0.1152"/>
          <c:y val="0.81600212500553382"/>
          <c:w val="0.53839999999999999"/>
          <c:h val="6.9333513889359086E-2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19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ru-RU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 verticalDpi="12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4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en-US" sz="1400" b="1" i="1" baseline="0"/>
              <a:t>Rates of Return: Interval Funds, Bank Deposits </a:t>
            </a:r>
            <a:endParaRPr lang="ru-RU" sz="1400" b="1" i="1" baseline="0"/>
          </a:p>
          <a:p>
            <a:pPr>
              <a:defRPr sz="14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en-US" sz="1400" b="1" i="1" baseline="0"/>
              <a:t>and Indexes over the Month</a:t>
            </a:r>
            <a:endParaRPr lang="ru-RU" sz="1400" b="1" i="1" baseline="0"/>
          </a:p>
        </c:rich>
      </c:tx>
      <c:layout>
        <c:manualLayout>
          <c:xMode val="edge"/>
          <c:yMode val="edge"/>
          <c:x val="0.28121841351642485"/>
          <c:y val="6.0313666405346711E-3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6.19289647093932E-2"/>
          <c:y val="0.1230398794669073"/>
          <c:w val="0.92081263920360046"/>
          <c:h val="0.83474114304999847"/>
        </c:manualLayout>
      </c:layout>
      <c:barChart>
        <c:barDir val="bar"/>
        <c:grouping val="clustered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3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spPr>
              <a:solidFill>
                <a:srgbClr val="33CC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'І_діаграма(дох)'!$A$2:$A$11</c:f>
              <c:strCache>
                <c:ptCount val="10"/>
                <c:pt idx="0">
                  <c:v>Optimum</c:v>
                </c:pt>
                <c:pt idx="1">
                  <c:v>ТАSК Ukrainskyi Kapital</c:v>
                </c:pt>
                <c:pt idx="2">
                  <c:v>Zbalansovanyi Fond "Parytet"</c:v>
                </c:pt>
                <c:pt idx="3">
                  <c:v>Funds' average rate of return</c:v>
                </c:pt>
                <c:pt idx="4">
                  <c:v>UX Index</c:v>
                </c:pt>
                <c:pt idx="5">
                  <c:v>PFTS Index</c:v>
                </c:pt>
                <c:pt idx="6">
                  <c:v>EURO Deposits</c:v>
                </c:pt>
                <c:pt idx="7">
                  <c:v>USD Deposits</c:v>
                </c:pt>
                <c:pt idx="8">
                  <c:v>UAH Deposits</c:v>
                </c:pt>
                <c:pt idx="9">
                  <c:v>"Gold" deposit (at official rate of gold)</c:v>
                </c:pt>
              </c:strCache>
            </c:strRef>
          </c:cat>
          <c:val>
            <c:numRef>
              <c:f>'І_діаграма(дох)'!$B$2:$B$11</c:f>
              <c:numCache>
                <c:formatCode>0.00%</c:formatCode>
                <c:ptCount val="10"/>
                <c:pt idx="0">
                  <c:v>-9.2629780139826146E-2</c:v>
                </c:pt>
                <c:pt idx="1">
                  <c:v>6.0696832213302798E-4</c:v>
                </c:pt>
                <c:pt idx="2">
                  <c:v>2.0029884863520309E-2</c:v>
                </c:pt>
                <c:pt idx="3">
                  <c:v>-2.3997642318057601E-2</c:v>
                </c:pt>
                <c:pt idx="4">
                  <c:v>4.9336921687706869E-2</c:v>
                </c:pt>
                <c:pt idx="5">
                  <c:v>2.4892643926962998E-2</c:v>
                </c:pt>
                <c:pt idx="6">
                  <c:v>2.724417328357176E-2</c:v>
                </c:pt>
                <c:pt idx="7">
                  <c:v>4.0103894614369473E-2</c:v>
                </c:pt>
                <c:pt idx="8">
                  <c:v>1.1917808219178082E-2</c:v>
                </c:pt>
                <c:pt idx="9">
                  <c:v>1.8749223061346409E-2</c:v>
                </c:pt>
              </c:numCache>
            </c:numRef>
          </c:val>
        </c:ser>
        <c:gapWidth val="60"/>
        <c:axId val="65492480"/>
        <c:axId val="65494016"/>
      </c:barChart>
      <c:catAx>
        <c:axId val="65492480"/>
        <c:scaling>
          <c:orientation val="minMax"/>
        </c:scaling>
        <c:axPos val="l"/>
        <c:numFmt formatCode="General" sourceLinked="1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80808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65494016"/>
        <c:crosses val="autoZero"/>
        <c:lblAlgn val="ctr"/>
        <c:lblOffset val="100"/>
        <c:tickLblSkip val="1"/>
        <c:tickMarkSkip val="1"/>
      </c:catAx>
      <c:valAx>
        <c:axId val="65494016"/>
        <c:scaling>
          <c:orientation val="minMax"/>
          <c:max val="0.05"/>
          <c:min val="-0.1"/>
        </c:scaling>
        <c:axPos val="b"/>
        <c:numFmt formatCode="0%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80808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6549248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 verticalDpi="120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400" b="1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400" b="1" i="1" baseline="0"/>
              <a:t>Closed-end CII NAV Dynamics over the Month</a:t>
            </a:r>
            <a:endParaRPr lang="ru-RU" sz="1400" b="1" i="1" baseline="0"/>
          </a:p>
        </c:rich>
      </c:tx>
      <c:layout>
        <c:manualLayout>
          <c:xMode val="edge"/>
          <c:yMode val="edge"/>
          <c:x val="0.36699857752489329"/>
          <c:y val="5.3254437869822487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3.0583214793741108E-2"/>
          <c:y val="0.32840236686390534"/>
          <c:w val="0.93243243243243246"/>
          <c:h val="0.45857988165680474"/>
        </c:manualLayout>
      </c:layout>
      <c:barChart>
        <c:barDir val="col"/>
        <c:grouping val="clustered"/>
        <c:ser>
          <c:idx val="1"/>
          <c:order val="0"/>
          <c:tx>
            <c:strRef>
              <c:f>'3_динаміка ВЧА'!$C$35</c:f>
              <c:strCache>
                <c:ptCount val="1"/>
                <c:pt idx="0">
                  <c:v>NAV change, UAH thsd.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FF"/>
              </a:solidFill>
              <a:prstDash val="solid"/>
            </a:ln>
          </c:spPr>
          <c:dLbls>
            <c:dLbl>
              <c:idx val="0"/>
              <c:layout>
                <c:manualLayout>
                  <c:x val="-2.3962389034630463E-3"/>
                  <c:y val="-1.1764333529667942E-2"/>
                </c:manualLayout>
              </c:layout>
              <c:dLblPos val="outEnd"/>
              <c:showVal val="1"/>
            </c:dLbl>
            <c:dLbl>
              <c:idx val="2"/>
              <c:layout>
                <c:manualLayout>
                  <c:xMode val="edge"/>
                  <c:yMode val="edge"/>
                  <c:x val="0.63940256045519206"/>
                  <c:y val="0.36390532544378701"/>
                </c:manualLayout>
              </c:layout>
              <c:dLblPos val="outEnd"/>
              <c:showVal val="1"/>
            </c:dLbl>
            <c:dLbl>
              <c:idx val="3"/>
              <c:layout>
                <c:manualLayout>
                  <c:xMode val="edge"/>
                  <c:yMode val="edge"/>
                  <c:x val="0.67923186344238973"/>
                  <c:y val="0.53550295857988162"/>
                </c:manualLayout>
              </c:layout>
              <c:dLblPos val="outEnd"/>
              <c:showVal val="1"/>
            </c:dLbl>
            <c:dLbl>
              <c:idx val="5"/>
              <c:layout>
                <c:manualLayout>
                  <c:xMode val="edge"/>
                  <c:yMode val="edge"/>
                  <c:x val="0.72048364153627309"/>
                  <c:y val="0.58284023668639051"/>
                </c:manualLayout>
              </c:layout>
              <c:dLblPos val="outEnd"/>
              <c:showVal val="1"/>
            </c:dLbl>
            <c:dLbl>
              <c:idx val="6"/>
              <c:layout>
                <c:manualLayout>
                  <c:xMode val="edge"/>
                  <c:yMode val="edge"/>
                  <c:x val="0.51920341394025604"/>
                  <c:y val="0.51183431952662717"/>
                </c:manualLayout>
              </c:layout>
              <c:dLblPos val="outEnd"/>
              <c:showVal val="1"/>
            </c:dLbl>
            <c:dLbl>
              <c:idx val="7"/>
              <c:layout>
                <c:manualLayout>
                  <c:xMode val="edge"/>
                  <c:yMode val="edge"/>
                  <c:x val="0.59957325746799428"/>
                  <c:y val="0.51479289940828399"/>
                </c:manualLayout>
              </c:layout>
              <c:dLblPos val="outEnd"/>
              <c:showVal val="1"/>
            </c:dLbl>
            <c:dLbl>
              <c:idx val="8"/>
              <c:layout>
                <c:manualLayout>
                  <c:xMode val="edge"/>
                  <c:yMode val="edge"/>
                  <c:x val="0.68065433854907542"/>
                  <c:y val="0.50591715976331364"/>
                </c:manualLayout>
              </c:layout>
              <c:dLblPos val="outEnd"/>
              <c:showVal val="1"/>
            </c:dLbl>
            <c:dLbl>
              <c:idx val="9"/>
              <c:layout>
                <c:manualLayout>
                  <c:xMode val="edge"/>
                  <c:yMode val="edge"/>
                  <c:x val="0.7553342816500711"/>
                  <c:y val="0.51479289940828399"/>
                </c:manualLayout>
              </c:layout>
              <c:dLblPos val="outEnd"/>
              <c:showVal val="1"/>
            </c:dLbl>
            <c:dLbl>
              <c:idx val="10"/>
              <c:layout>
                <c:manualLayout>
                  <c:xMode val="edge"/>
                  <c:yMode val="edge"/>
                  <c:x val="0.48364153627311524"/>
                  <c:y val="0.58579881656804733"/>
                </c:manualLayout>
              </c:layout>
              <c:dLblPos val="outEnd"/>
              <c:showVal val="1"/>
            </c:dLbl>
            <c:dLbl>
              <c:idx val="11"/>
              <c:layout>
                <c:manualLayout>
                  <c:xMode val="edge"/>
                  <c:yMode val="edge"/>
                  <c:x val="0.52275960170697011"/>
                  <c:y val="0.71893491124260356"/>
                </c:manualLayout>
              </c:layout>
              <c:dLblPos val="outEnd"/>
              <c:showVal val="1"/>
            </c:dLbl>
            <c:dLbl>
              <c:idx val="12"/>
              <c:layout>
                <c:manualLayout>
                  <c:xMode val="edge"/>
                  <c:yMode val="edge"/>
                  <c:x val="0.56685633001422475"/>
                  <c:y val="0.71893491124260356"/>
                </c:manualLayout>
              </c:layout>
              <c:dLblPos val="outEnd"/>
              <c:showVal val="1"/>
            </c:dLbl>
            <c:dLbl>
              <c:idx val="13"/>
              <c:layout>
                <c:manualLayout>
                  <c:xMode val="edge"/>
                  <c:yMode val="edge"/>
                  <c:x val="0.61237553342816498"/>
                  <c:y val="0.94970414201183428"/>
                </c:manualLayout>
              </c:layout>
              <c:dLblPos val="outEnd"/>
              <c:showVal val="1"/>
            </c:dLbl>
            <c:dLbl>
              <c:idx val="16"/>
              <c:layout>
                <c:manualLayout>
                  <c:xMode val="edge"/>
                  <c:yMode val="edge"/>
                  <c:x val="0.4751066856330014"/>
                  <c:y val="0.47928994082840237"/>
                </c:manualLayout>
              </c:layout>
              <c:dLblPos val="outEnd"/>
              <c:showVal val="1"/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ru-RU"/>
              </a:p>
            </c:txPr>
            <c:dLblPos val="outEnd"/>
            <c:showVal val="1"/>
          </c:dLbls>
          <c:cat>
            <c:strRef>
              <c:f>'3_динаміка ВЧА'!$B$36:$B$37</c:f>
              <c:strCache>
                <c:ptCount val="2"/>
                <c:pt idx="0">
                  <c:v>Іndeks Ukrainskoi Birzhi</c:v>
                </c:pt>
                <c:pt idx="1">
                  <c:v>ТАSК Universal</c:v>
                </c:pt>
              </c:strCache>
            </c:strRef>
          </c:cat>
          <c:val>
            <c:numRef>
              <c:f>'3_динаміка ВЧА'!$C$36:$C$37</c:f>
              <c:numCache>
                <c:formatCode>#,##0.00</c:formatCode>
                <c:ptCount val="2"/>
                <c:pt idx="0">
                  <c:v>351.74970000000013</c:v>
                </c:pt>
                <c:pt idx="1">
                  <c:v>-10.077020000000019</c:v>
                </c:pt>
              </c:numCache>
            </c:numRef>
          </c:val>
        </c:ser>
        <c:ser>
          <c:idx val="0"/>
          <c:order val="1"/>
          <c:tx>
            <c:strRef>
              <c:f>'3_динаміка ВЧА'!$E$35</c:f>
              <c:strCache>
                <c:ptCount val="1"/>
                <c:pt idx="0">
                  <c:v>Net inflow/ outflow of capital, UAH thsd.</c:v>
                </c:pt>
              </c:strCache>
            </c:strRef>
          </c:tx>
          <c:spPr>
            <a:solidFill>
              <a:srgbClr val="33CCCC"/>
            </a:solidFill>
            <a:ln w="25400">
              <a:noFill/>
            </a:ln>
          </c:spPr>
          <c:dLbls>
            <c:dLbl>
              <c:idx val="8"/>
              <c:layout>
                <c:manualLayout>
                  <c:xMode val="edge"/>
                  <c:yMode val="edge"/>
                  <c:x val="0.71550497866287344"/>
                  <c:y val="0.51479289940828399"/>
                </c:manualLayout>
              </c:layout>
              <c:dLblPos val="outEnd"/>
              <c:showVal val="1"/>
            </c:dLbl>
            <c:dLbl>
              <c:idx val="9"/>
              <c:layout>
                <c:manualLayout>
                  <c:xMode val="edge"/>
                  <c:yMode val="edge"/>
                  <c:x val="0.78947368421052633"/>
                  <c:y val="0.49704142011834318"/>
                </c:manualLayout>
              </c:layout>
              <c:dLblPos val="outEnd"/>
              <c:showVal val="1"/>
            </c:dLbl>
            <c:dLbl>
              <c:idx val="15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</c:dLbl>
            <c:dLbl>
              <c:idx val="16"/>
              <c:layout>
                <c:manualLayout>
                  <c:xMode val="edge"/>
                  <c:yMode val="edge"/>
                  <c:x val="0.5234708392603129"/>
                  <c:y val="0.51479289940828399"/>
                </c:manualLayout>
              </c:layout>
              <c:dLblPos val="outEnd"/>
              <c:showVal val="1"/>
            </c:dLbl>
            <c:numFmt formatCode="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rgbClr val="008080"/>
                    </a:solidFill>
                    <a:latin typeface="Arial"/>
                    <a:ea typeface="Arial"/>
                    <a:cs typeface="Arial"/>
                  </a:defRPr>
                </a:pPr>
                <a:endParaRPr lang="ru-RU"/>
              </a:p>
            </c:txPr>
            <c:dLblPos val="outEnd"/>
            <c:showVal val="1"/>
          </c:dLbls>
          <c:cat>
            <c:strRef>
              <c:f>'3_динаміка ВЧА'!$B$36:$B$37</c:f>
              <c:strCache>
                <c:ptCount val="2"/>
                <c:pt idx="0">
                  <c:v>Іndeks Ukrainskoi Birzhi</c:v>
                </c:pt>
                <c:pt idx="1">
                  <c:v>ТАSК Universal</c:v>
                </c:pt>
              </c:strCache>
            </c:strRef>
          </c:cat>
          <c:val>
            <c:numRef>
              <c:f>'3_динаміка ВЧА'!$E$36:$E$37</c:f>
              <c:numCache>
                <c:formatCode>#,##0.00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dLbls>
          <c:showVal val="1"/>
        </c:dLbls>
        <c:overlap val="-20"/>
        <c:axId val="64272256"/>
        <c:axId val="64273792"/>
      </c:barChart>
      <c:lineChart>
        <c:grouping val="standard"/>
        <c:ser>
          <c:idx val="2"/>
          <c:order val="2"/>
          <c:tx>
            <c:strRef>
              <c:f>'3_динаміка ВЧА'!$D$35</c:f>
              <c:strCache>
                <c:ptCount val="1"/>
                <c:pt idx="0">
                  <c:v>NAV change, %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5.6581879460182094E-3"/>
                  <c:y val="-5.6121899007965326E-2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5.6522024760425399E-3"/>
                  <c:y val="3.1948384620252325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  <c:dLblPos val="r"/>
              <c:showVal val="1"/>
            </c:dLbl>
            <c:dLbl>
              <c:idx val="2"/>
              <c:layout>
                <c:manualLayout>
                  <c:xMode val="edge"/>
                  <c:yMode val="edge"/>
                  <c:x val="0.68918918918918914"/>
                  <c:y val="0.57692307692307687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Mode val="edge"/>
                  <c:yMode val="edge"/>
                  <c:x val="0.62375533428165009"/>
                  <c:y val="1.1834319526627219E-2"/>
                </c:manualLayout>
              </c:layout>
              <c:dLblPos val="r"/>
              <c:showVal val="1"/>
            </c:dLbl>
            <c:dLbl>
              <c:idx val="8"/>
              <c:layout>
                <c:manualLayout>
                  <c:xMode val="edge"/>
                  <c:yMode val="edge"/>
                  <c:x val="0.68918918918918914"/>
                  <c:y val="1.1834319526627219E-2"/>
                </c:manualLayout>
              </c:layout>
              <c:dLblPos val="r"/>
              <c:showVal val="1"/>
            </c:dLbl>
            <c:dLbl>
              <c:idx val="9"/>
              <c:layout>
                <c:manualLayout>
                  <c:xMode val="edge"/>
                  <c:yMode val="edge"/>
                  <c:x val="0.76955903271692749"/>
                  <c:y val="1.1834319526627219E-2"/>
                </c:manualLayout>
              </c:layout>
              <c:dLblPos val="r"/>
              <c:showVal val="1"/>
            </c:dLbl>
            <c:dLbl>
              <c:idx val="10"/>
              <c:layout>
                <c:manualLayout>
                  <c:xMode val="edge"/>
                  <c:yMode val="edge"/>
                  <c:x val="0.49288762446657186"/>
                  <c:y val="0.86094674556213013"/>
                </c:manualLayout>
              </c:layout>
              <c:dLblPos val="r"/>
              <c:showVal val="1"/>
            </c:dLbl>
            <c:dLbl>
              <c:idx val="11"/>
              <c:layout>
                <c:manualLayout>
                  <c:xMode val="edge"/>
                  <c:yMode val="edge"/>
                  <c:x val="0.53413940256045522"/>
                  <c:y val="0.89349112426035504"/>
                </c:manualLayout>
              </c:layout>
              <c:dLblPos val="r"/>
              <c:showVal val="1"/>
            </c:dLbl>
            <c:dLbl>
              <c:idx val="12"/>
              <c:layout>
                <c:manualLayout>
                  <c:xMode val="edge"/>
                  <c:yMode val="edge"/>
                  <c:x val="0.57752489331436696"/>
                  <c:y val="0.87278106508875741"/>
                </c:manualLayout>
              </c:layout>
              <c:dLblPos val="r"/>
              <c:showVal val="1"/>
            </c:dLbl>
            <c:dLbl>
              <c:idx val="13"/>
              <c:layout>
                <c:manualLayout>
                  <c:xMode val="edge"/>
                  <c:yMode val="edge"/>
                  <c:x val="0.6216216216216216"/>
                  <c:y val="0.93195266272189348"/>
                </c:manualLayout>
              </c:layout>
              <c:dLblPos val="r"/>
              <c:showVal val="1"/>
            </c:dLbl>
            <c:dLbl>
              <c:idx val="14"/>
              <c:layout>
                <c:manualLayout>
                  <c:xMode val="edge"/>
                  <c:yMode val="edge"/>
                  <c:x val="0.67211948790896159"/>
                  <c:y val="0.97633136094674555"/>
                </c:manualLayout>
              </c:layout>
              <c:dLblPos val="r"/>
              <c:showVal val="1"/>
            </c:dLbl>
            <c:dLbl>
              <c:idx val="15"/>
              <c:layout>
                <c:manualLayout>
                  <c:xMode val="edge"/>
                  <c:yMode val="edge"/>
                  <c:x val="0.670697012802276"/>
                  <c:y val="0.99704142011834318"/>
                </c:manualLayout>
              </c:layout>
              <c:dLblPos val="r"/>
              <c:showVal val="1"/>
            </c:dLbl>
            <c:dLbl>
              <c:idx val="16"/>
              <c:layout>
                <c:manualLayout>
                  <c:xMode val="edge"/>
                  <c:yMode val="edge"/>
                  <c:x val="0.50213371266002849"/>
                  <c:y val="0.65976331360946749"/>
                </c:manualLayout>
              </c:layout>
              <c:dLblPos val="r"/>
              <c:showVal val="1"/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rgbClr val="3366FF"/>
                    </a:solidFill>
                    <a:latin typeface="Arial"/>
                    <a:ea typeface="Arial"/>
                    <a:cs typeface="Arial"/>
                  </a:defRPr>
                </a:pPr>
                <a:endParaRPr lang="ru-RU"/>
              </a:p>
            </c:txPr>
            <c:dLblPos val="b"/>
            <c:showVal val="1"/>
          </c:dLbls>
          <c:val>
            <c:numRef>
              <c:f>'3_динаміка ВЧА'!$D$36:$D$37</c:f>
              <c:numCache>
                <c:formatCode>0.00%</c:formatCode>
                <c:ptCount val="2"/>
                <c:pt idx="0">
                  <c:v>4.7946925484850106E-2</c:v>
                </c:pt>
                <c:pt idx="1">
                  <c:v>-1.0492105530309243E-2</c:v>
                </c:pt>
              </c:numCache>
            </c:numRef>
          </c:val>
        </c:ser>
        <c:dLbls>
          <c:showVal val="1"/>
        </c:dLbls>
        <c:marker val="1"/>
        <c:axId val="64562304"/>
        <c:axId val="64563840"/>
      </c:lineChart>
      <c:catAx>
        <c:axId val="64272256"/>
        <c:scaling>
          <c:orientation val="minMax"/>
        </c:scaling>
        <c:axPos val="b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numFmt formatCode="General" sourceLinked="1"/>
        <c:majorTickMark val="cross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64273792"/>
        <c:crosses val="autoZero"/>
        <c:lblAlgn val="ctr"/>
        <c:lblOffset val="100"/>
        <c:tickLblSkip val="1"/>
        <c:tickMarkSkip val="1"/>
      </c:catAx>
      <c:valAx>
        <c:axId val="64273792"/>
        <c:scaling>
          <c:orientation val="minMax"/>
        </c:scaling>
        <c:axPos val="l"/>
        <c:numFmt formatCode="#,##0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64272256"/>
        <c:crosses val="autoZero"/>
        <c:crossBetween val="between"/>
      </c:valAx>
      <c:catAx>
        <c:axId val="64562304"/>
        <c:scaling>
          <c:orientation val="minMax"/>
        </c:scaling>
        <c:delete val="1"/>
        <c:axPos val="b"/>
        <c:tickLblPos val="none"/>
        <c:crossAx val="64563840"/>
        <c:crosses val="autoZero"/>
        <c:lblAlgn val="ctr"/>
        <c:lblOffset val="100"/>
      </c:catAx>
      <c:valAx>
        <c:axId val="64563840"/>
        <c:scaling>
          <c:orientation val="minMax"/>
          <c:max val="0.15"/>
          <c:min val="-0.1"/>
        </c:scaling>
        <c:axPos val="r"/>
        <c:numFmt formatCode="0%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64562304"/>
        <c:crosses val="max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b"/>
      <c:legendEntry>
        <c:idx val="1"/>
        <c:txPr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</c:legendEntry>
      <c:layout>
        <c:manualLayout>
          <c:xMode val="edge"/>
          <c:yMode val="edge"/>
          <c:x val="0.17994310099573257"/>
          <c:y val="0.86094674556213013"/>
          <c:w val="0.4388335704125178"/>
          <c:h val="7.3964497041420121E-2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ru-RU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" r="0.75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4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en-US" sz="1400" b="1" i="1" baseline="0"/>
              <a:t>Rates of Return: Closed-End Funds, Bank Deposits </a:t>
            </a:r>
            <a:endParaRPr lang="ru-RU" sz="1400" b="1" i="1" baseline="0"/>
          </a:p>
          <a:p>
            <a:pPr>
              <a:defRPr sz="14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en-US" sz="1400" b="1" i="1" baseline="0"/>
              <a:t>and Indexes over the Month</a:t>
            </a:r>
            <a:endParaRPr lang="ru-RU" sz="1400" b="1" i="1" baseline="0"/>
          </a:p>
        </c:rich>
      </c:tx>
      <c:layout>
        <c:manualLayout>
          <c:xMode val="edge"/>
          <c:yMode val="edge"/>
          <c:x val="0.28471528471528473"/>
          <c:y val="9.3896857114474999E-3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1.7982017982017984E-2"/>
          <c:y val="0.17840402851750251"/>
          <c:w val="0.965034965034965"/>
          <c:h val="0.76682433310154585"/>
        </c:manualLayout>
      </c:layout>
      <c:barChart>
        <c:barDir val="bar"/>
        <c:grouping val="clustered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2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spPr>
              <a:solidFill>
                <a:srgbClr val="33CC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'З_діаграма(дох)'!$A$2:$A$10</c:f>
              <c:strCache>
                <c:ptCount val="9"/>
                <c:pt idx="0">
                  <c:v>ТАSК Universal</c:v>
                </c:pt>
                <c:pt idx="1">
                  <c:v>Іndeks Ukrainskoi Birzhi</c:v>
                </c:pt>
                <c:pt idx="2">
                  <c:v>Funds' average rate of return</c:v>
                </c:pt>
                <c:pt idx="3">
                  <c:v>UX Index</c:v>
                </c:pt>
                <c:pt idx="4">
                  <c:v>PFTS Index</c:v>
                </c:pt>
                <c:pt idx="5">
                  <c:v>EURO Deposits</c:v>
                </c:pt>
                <c:pt idx="6">
                  <c:v>USD Deposits</c:v>
                </c:pt>
                <c:pt idx="7">
                  <c:v>UAH Deposits</c:v>
                </c:pt>
                <c:pt idx="8">
                  <c:v>"Gold" deposit (at official rate of gold)</c:v>
                </c:pt>
              </c:strCache>
            </c:strRef>
          </c:cat>
          <c:val>
            <c:numRef>
              <c:f>'З_діаграма(дох)'!$B$2:$B$10</c:f>
              <c:numCache>
                <c:formatCode>0.00%</c:formatCode>
                <c:ptCount val="9"/>
                <c:pt idx="0">
                  <c:v>-1.0492105530370832E-2</c:v>
                </c:pt>
                <c:pt idx="1">
                  <c:v>4.7946925484838587E-2</c:v>
                </c:pt>
                <c:pt idx="2">
                  <c:v>1.8727409977233878E-2</c:v>
                </c:pt>
                <c:pt idx="3">
                  <c:v>4.9336921687706869E-2</c:v>
                </c:pt>
                <c:pt idx="4">
                  <c:v>2.4892643926962998E-2</c:v>
                </c:pt>
                <c:pt idx="5">
                  <c:v>2.724417328357176E-2</c:v>
                </c:pt>
                <c:pt idx="6">
                  <c:v>4.0103894614369473E-2</c:v>
                </c:pt>
                <c:pt idx="7">
                  <c:v>1.1917808219178082E-2</c:v>
                </c:pt>
                <c:pt idx="8">
                  <c:v>1.8749223061346409E-2</c:v>
                </c:pt>
              </c:numCache>
            </c:numRef>
          </c:val>
        </c:ser>
        <c:gapWidth val="60"/>
        <c:axId val="65209856"/>
        <c:axId val="65211392"/>
      </c:barChart>
      <c:catAx>
        <c:axId val="65209856"/>
        <c:scaling>
          <c:orientation val="minMax"/>
        </c:scaling>
        <c:axPos val="l"/>
        <c:numFmt formatCode="General" sourceLinked="1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969696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65211392"/>
        <c:crosses val="autoZero"/>
        <c:lblAlgn val="ctr"/>
        <c:lblOffset val="100"/>
        <c:tickLblSkip val="1"/>
        <c:tickMarkSkip val="1"/>
      </c:catAx>
      <c:valAx>
        <c:axId val="65211392"/>
        <c:scaling>
          <c:orientation val="minMax"/>
          <c:max val="0.05"/>
          <c:min val="-0.02"/>
        </c:scaling>
        <c:axPos val="b"/>
        <c:numFmt formatCode="0%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80808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6520985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 verticalDpi="12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6</xdr:row>
      <xdr:rowOff>9525</xdr:rowOff>
    </xdr:from>
    <xdr:to>
      <xdr:col>11</xdr:col>
      <xdr:colOff>590550</xdr:colOff>
      <xdr:row>19</xdr:row>
      <xdr:rowOff>142875</xdr:rowOff>
    </xdr:to>
    <xdr:graphicFrame macro="">
      <xdr:nvGraphicFramePr>
        <xdr:cNvPr id="1031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19050</xdr:colOff>
      <xdr:row>21</xdr:row>
      <xdr:rowOff>19050</xdr:rowOff>
    </xdr:from>
    <xdr:to>
      <xdr:col>11</xdr:col>
      <xdr:colOff>561975</xdr:colOff>
      <xdr:row>41</xdr:row>
      <xdr:rowOff>133350</xdr:rowOff>
    </xdr:to>
    <xdr:graphicFrame macro="">
      <xdr:nvGraphicFramePr>
        <xdr:cNvPr id="1033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34</xdr:row>
      <xdr:rowOff>104775</xdr:rowOff>
    </xdr:from>
    <xdr:to>
      <xdr:col>4</xdr:col>
      <xdr:colOff>533400</xdr:colOff>
      <xdr:row>58</xdr:row>
      <xdr:rowOff>104775</xdr:rowOff>
    </xdr:to>
    <xdr:graphicFrame macro="">
      <xdr:nvGraphicFramePr>
        <xdr:cNvPr id="12290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27</xdr:row>
      <xdr:rowOff>104775</xdr:rowOff>
    </xdr:from>
    <xdr:to>
      <xdr:col>7</xdr:col>
      <xdr:colOff>38100</xdr:colOff>
      <xdr:row>52</xdr:row>
      <xdr:rowOff>142875</xdr:rowOff>
    </xdr:to>
    <xdr:graphicFrame macro="">
      <xdr:nvGraphicFramePr>
        <xdr:cNvPr id="11271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28575</xdr:colOff>
      <xdr:row>0</xdr:row>
      <xdr:rowOff>95250</xdr:rowOff>
    </xdr:from>
    <xdr:to>
      <xdr:col>18</xdr:col>
      <xdr:colOff>28575</xdr:colOff>
      <xdr:row>54</xdr:row>
      <xdr:rowOff>104775</xdr:rowOff>
    </xdr:to>
    <xdr:graphicFrame macro="">
      <xdr:nvGraphicFramePr>
        <xdr:cNvPr id="7680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19050</xdr:rowOff>
    </xdr:from>
    <xdr:to>
      <xdr:col>7</xdr:col>
      <xdr:colOff>9525</xdr:colOff>
      <xdr:row>32</xdr:row>
      <xdr:rowOff>152400</xdr:rowOff>
    </xdr:to>
    <xdr:graphicFrame macro="">
      <xdr:nvGraphicFramePr>
        <xdr:cNvPr id="13320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28575</xdr:colOff>
      <xdr:row>1</xdr:row>
      <xdr:rowOff>28575</xdr:rowOff>
    </xdr:from>
    <xdr:to>
      <xdr:col>18</xdr:col>
      <xdr:colOff>266700</xdr:colOff>
      <xdr:row>48</xdr:row>
      <xdr:rowOff>19050</xdr:rowOff>
    </xdr:to>
    <xdr:graphicFrame macro="">
      <xdr:nvGraphicFramePr>
        <xdr:cNvPr id="614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11</xdr:row>
      <xdr:rowOff>123825</xdr:rowOff>
    </xdr:from>
    <xdr:to>
      <xdr:col>9</xdr:col>
      <xdr:colOff>295275</xdr:colOff>
      <xdr:row>29</xdr:row>
      <xdr:rowOff>76200</xdr:rowOff>
    </xdr:to>
    <xdr:graphicFrame macro="">
      <xdr:nvGraphicFramePr>
        <xdr:cNvPr id="14344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1</xdr:row>
      <xdr:rowOff>0</xdr:rowOff>
    </xdr:from>
    <xdr:to>
      <xdr:col>18</xdr:col>
      <xdr:colOff>400050</xdr:colOff>
      <xdr:row>37</xdr:row>
      <xdr:rowOff>76200</xdr:rowOff>
    </xdr:to>
    <xdr:graphicFrame macro="">
      <xdr:nvGraphicFramePr>
        <xdr:cNvPr id="819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9"/>
  </sheetPr>
  <dimension ref="A1:N37"/>
  <sheetViews>
    <sheetView zoomScale="85" workbookViewId="0">
      <selection activeCell="A44" sqref="A44"/>
    </sheetView>
  </sheetViews>
  <sheetFormatPr defaultRowHeight="12.75"/>
  <cols>
    <col min="1" max="1" width="29.140625" style="3" customWidth="1"/>
    <col min="2" max="6" width="16.7109375" customWidth="1"/>
  </cols>
  <sheetData>
    <row r="1" spans="1:14" ht="16.5" thickBot="1">
      <c r="A1" s="68" t="s">
        <v>17</v>
      </c>
      <c r="B1" s="68"/>
      <c r="C1" s="68"/>
      <c r="D1" s="69"/>
      <c r="E1" s="69"/>
      <c r="F1" s="69"/>
    </row>
    <row r="2" spans="1:14" ht="30.75" thickBot="1">
      <c r="A2" s="25" t="s">
        <v>18</v>
      </c>
      <c r="B2" s="25" t="s">
        <v>19</v>
      </c>
      <c r="C2" s="25" t="s">
        <v>20</v>
      </c>
      <c r="D2" s="25" t="s">
        <v>21</v>
      </c>
      <c r="E2" s="25" t="s">
        <v>22</v>
      </c>
      <c r="F2" s="25" t="s">
        <v>23</v>
      </c>
      <c r="G2" s="2"/>
      <c r="I2" s="1"/>
    </row>
    <row r="3" spans="1:14" ht="14.25">
      <c r="A3" s="82" t="s">
        <v>24</v>
      </c>
      <c r="B3" s="83">
        <v>-3.7217391304347203E-3</v>
      </c>
      <c r="C3" s="83">
        <v>9.8519525103704098E-3</v>
      </c>
      <c r="D3" s="83">
        <v>9.7966474151948337E-3</v>
      </c>
      <c r="E3" s="83">
        <v>9.958231976302568E-3</v>
      </c>
      <c r="F3" s="83">
        <v>-1.2715778083282836E-2</v>
      </c>
      <c r="G3" s="56"/>
      <c r="H3" s="56"/>
      <c r="I3" s="2"/>
      <c r="J3" s="2"/>
      <c r="K3" s="2"/>
      <c r="L3" s="2"/>
    </row>
    <row r="4" spans="1:14" ht="14.25">
      <c r="A4" s="82" t="s">
        <v>25</v>
      </c>
      <c r="B4" s="83">
        <v>2.4892643926962998E-2</v>
      </c>
      <c r="C4" s="83">
        <v>4.9336921687706869E-2</v>
      </c>
      <c r="D4" s="83">
        <v>2.5127044580012498E-2</v>
      </c>
      <c r="E4" s="83">
        <v>-2.3997642318057604E-2</v>
      </c>
      <c r="F4" s="83">
        <v>1.8727409977233878E-2</v>
      </c>
      <c r="G4" s="56"/>
      <c r="H4" s="56"/>
      <c r="I4" s="2"/>
      <c r="J4" s="2"/>
      <c r="K4" s="2"/>
      <c r="L4" s="2"/>
    </row>
    <row r="5" spans="1:14" ht="15" thickBot="1">
      <c r="A5" s="72" t="s">
        <v>26</v>
      </c>
      <c r="B5" s="74">
        <v>0.10714689798227428</v>
      </c>
      <c r="C5" s="74">
        <v>0.48938228789706462</v>
      </c>
      <c r="D5" s="74">
        <v>0.15738142288395776</v>
      </c>
      <c r="E5" s="74">
        <v>5.987463746278817E-2</v>
      </c>
      <c r="F5" s="74">
        <v>0.27098303554865982</v>
      </c>
      <c r="G5" s="56"/>
      <c r="H5" s="56"/>
      <c r="I5" s="2"/>
      <c r="J5" s="2"/>
      <c r="K5" s="2"/>
      <c r="L5" s="2"/>
    </row>
    <row r="6" spans="1:14" ht="14.25">
      <c r="A6" s="66"/>
      <c r="B6" s="65"/>
      <c r="C6" s="65"/>
      <c r="D6" s="67"/>
      <c r="E6" s="67"/>
      <c r="F6" s="67"/>
      <c r="G6" s="10"/>
      <c r="J6" s="2"/>
      <c r="K6" s="2"/>
      <c r="L6" s="2"/>
      <c r="M6" s="2"/>
      <c r="N6" s="2"/>
    </row>
    <row r="7" spans="1:14" ht="14.25">
      <c r="A7" s="66"/>
      <c r="B7" s="67"/>
      <c r="C7" s="67"/>
      <c r="D7" s="67"/>
      <c r="E7" s="67"/>
      <c r="F7" s="67"/>
      <c r="J7" s="4"/>
      <c r="K7" s="4"/>
      <c r="L7" s="4"/>
      <c r="M7" s="4"/>
      <c r="N7" s="4"/>
    </row>
    <row r="8" spans="1:14" ht="14.25">
      <c r="A8" s="66"/>
      <c r="B8" s="67"/>
      <c r="C8" s="67"/>
      <c r="D8" s="67"/>
      <c r="E8" s="67"/>
      <c r="F8" s="67"/>
    </row>
    <row r="9" spans="1:14" ht="14.25">
      <c r="A9" s="66"/>
      <c r="B9" s="67"/>
      <c r="C9" s="67"/>
      <c r="D9" s="67"/>
      <c r="E9" s="67"/>
      <c r="F9" s="67"/>
    </row>
    <row r="10" spans="1:14" ht="14.25">
      <c r="A10" s="66"/>
      <c r="B10" s="67"/>
      <c r="C10" s="67"/>
      <c r="D10" s="67"/>
      <c r="E10" s="67"/>
      <c r="F10" s="67"/>
      <c r="N10" s="10"/>
    </row>
    <row r="11" spans="1:14" ht="14.25">
      <c r="A11" s="66"/>
      <c r="B11" s="67"/>
      <c r="C11" s="67"/>
      <c r="D11" s="67"/>
      <c r="E11" s="67"/>
      <c r="F11" s="67"/>
    </row>
    <row r="12" spans="1:14" ht="14.25">
      <c r="A12" s="66"/>
      <c r="B12" s="67"/>
      <c r="C12" s="67"/>
      <c r="D12" s="67"/>
      <c r="E12" s="67"/>
      <c r="F12" s="67"/>
    </row>
    <row r="13" spans="1:14" ht="14.25">
      <c r="A13" s="66"/>
      <c r="B13" s="67"/>
      <c r="C13" s="67"/>
      <c r="D13" s="67"/>
      <c r="E13" s="67"/>
      <c r="F13" s="67"/>
    </row>
    <row r="14" spans="1:14" ht="14.25">
      <c r="A14" s="66"/>
      <c r="B14" s="67"/>
      <c r="C14" s="67"/>
      <c r="D14" s="67"/>
      <c r="E14" s="67"/>
      <c r="F14" s="67"/>
    </row>
    <row r="15" spans="1:14" ht="14.25">
      <c r="A15" s="66"/>
      <c r="B15" s="67"/>
      <c r="C15" s="67"/>
      <c r="D15" s="67"/>
      <c r="E15" s="67"/>
      <c r="F15" s="67"/>
    </row>
    <row r="16" spans="1:14" ht="14.25">
      <c r="A16" s="66"/>
      <c r="B16" s="67"/>
      <c r="C16" s="67"/>
      <c r="D16" s="67"/>
      <c r="E16" s="67"/>
      <c r="F16" s="67"/>
    </row>
    <row r="17" spans="1:6" ht="14.25">
      <c r="A17" s="66"/>
      <c r="B17" s="67"/>
      <c r="C17" s="67"/>
      <c r="D17" s="67"/>
      <c r="E17" s="67"/>
      <c r="F17" s="67"/>
    </row>
    <row r="18" spans="1:6" ht="14.25">
      <c r="A18" s="66"/>
      <c r="B18" s="67"/>
      <c r="C18" s="67"/>
      <c r="D18" s="67"/>
      <c r="E18" s="67"/>
      <c r="F18" s="67"/>
    </row>
    <row r="19" spans="1:6" ht="14.25">
      <c r="A19" s="66"/>
      <c r="B19" s="67"/>
      <c r="C19" s="67"/>
      <c r="D19" s="67"/>
      <c r="E19" s="67"/>
      <c r="F19" s="67"/>
    </row>
    <row r="20" spans="1:6" ht="14.25">
      <c r="A20" s="66"/>
      <c r="B20" s="67"/>
      <c r="C20" s="67"/>
      <c r="D20" s="67"/>
      <c r="E20" s="67"/>
      <c r="F20" s="67"/>
    </row>
    <row r="21" spans="1:6" ht="15" thickBot="1">
      <c r="A21" s="66"/>
      <c r="B21" s="67"/>
      <c r="C21" s="67"/>
      <c r="D21" s="67"/>
      <c r="E21" s="67"/>
      <c r="F21" s="67"/>
    </row>
    <row r="22" spans="1:6" ht="15.75" thickBot="1">
      <c r="A22" s="190" t="s">
        <v>27</v>
      </c>
      <c r="B22" s="191" t="s">
        <v>28</v>
      </c>
      <c r="C22" s="192" t="s">
        <v>29</v>
      </c>
      <c r="D22" s="71"/>
      <c r="E22" s="67"/>
      <c r="F22" s="67"/>
    </row>
    <row r="23" spans="1:6" ht="14.25">
      <c r="A23" s="26" t="s">
        <v>30</v>
      </c>
      <c r="B23" s="27">
        <v>-2.4957675279979052E-2</v>
      </c>
      <c r="C23" s="62">
        <v>0.26056352501130342</v>
      </c>
      <c r="D23" s="71"/>
      <c r="E23" s="67"/>
      <c r="F23" s="67"/>
    </row>
    <row r="24" spans="1:6" ht="14.25">
      <c r="A24" s="19" t="s">
        <v>31</v>
      </c>
      <c r="B24" s="27">
        <v>-1.487291877455732E-2</v>
      </c>
      <c r="C24" s="62">
        <v>0.26448597144405617</v>
      </c>
      <c r="D24" s="71"/>
      <c r="E24" s="67"/>
      <c r="F24" s="67"/>
    </row>
    <row r="25" spans="1:6" ht="14.25">
      <c r="A25" s="52" t="s">
        <v>32</v>
      </c>
      <c r="B25" s="27">
        <v>-7.7866988219017497E-3</v>
      </c>
      <c r="C25" s="62">
        <v>3.5462188178521536E-2</v>
      </c>
      <c r="D25" s="71"/>
      <c r="E25" s="67"/>
      <c r="F25" s="67"/>
    </row>
    <row r="26" spans="1:6" ht="28.5">
      <c r="A26" s="193" t="s">
        <v>33</v>
      </c>
      <c r="B26" s="27">
        <v>-3.5309940163233966E-3</v>
      </c>
      <c r="C26" s="62">
        <v>8.1666045992744962E-2</v>
      </c>
      <c r="D26" s="71"/>
      <c r="E26" s="67"/>
      <c r="F26" s="67"/>
    </row>
    <row r="27" spans="1:6" ht="14.25">
      <c r="A27" s="26" t="s">
        <v>34</v>
      </c>
      <c r="B27" s="27">
        <v>1.9302894827342154E-2</v>
      </c>
      <c r="C27" s="62">
        <v>0.12008393871762268</v>
      </c>
      <c r="D27" s="71"/>
      <c r="E27" s="67"/>
      <c r="F27" s="67"/>
    </row>
    <row r="28" spans="1:6" ht="14.25">
      <c r="A28" s="26" t="s">
        <v>35</v>
      </c>
      <c r="B28" s="27">
        <v>2.0821392284525952E-2</v>
      </c>
      <c r="C28" s="62">
        <v>0.13044090297672328</v>
      </c>
      <c r="D28" s="71"/>
      <c r="E28" s="67"/>
      <c r="F28" s="67"/>
    </row>
    <row r="29" spans="1:6" ht="14.25">
      <c r="A29" s="26" t="s">
        <v>19</v>
      </c>
      <c r="B29" s="27">
        <v>2.4892643926962998E-2</v>
      </c>
      <c r="C29" s="62">
        <v>0.10714689798227428</v>
      </c>
      <c r="D29" s="71"/>
      <c r="E29" s="67"/>
      <c r="F29" s="67"/>
    </row>
    <row r="30" spans="1:6" ht="14.25">
      <c r="A30" s="26" t="s">
        <v>36</v>
      </c>
      <c r="B30" s="27">
        <v>2.7182996904392187E-2</v>
      </c>
      <c r="C30" s="62">
        <v>-5.853158865627528E-2</v>
      </c>
      <c r="D30" s="71"/>
      <c r="E30" s="67"/>
      <c r="F30" s="67"/>
    </row>
    <row r="31" spans="1:6" ht="14.25">
      <c r="A31" s="26" t="s">
        <v>37</v>
      </c>
      <c r="B31" s="27">
        <v>3.6141266725846721E-2</v>
      </c>
      <c r="C31" s="62">
        <v>6.3260963356757793E-2</v>
      </c>
      <c r="D31" s="71"/>
      <c r="E31" s="67"/>
      <c r="F31" s="67"/>
    </row>
    <row r="32" spans="1:6" ht="14.25">
      <c r="A32" s="26" t="s">
        <v>38</v>
      </c>
      <c r="B32" s="27">
        <v>3.7332092276244788E-2</v>
      </c>
      <c r="C32" s="62">
        <v>-6.5631936797581059E-3</v>
      </c>
      <c r="D32" s="71"/>
      <c r="E32" s="67"/>
      <c r="F32" s="67"/>
    </row>
    <row r="33" spans="1:6" ht="14.25">
      <c r="A33" s="194" t="s">
        <v>39</v>
      </c>
      <c r="B33" s="27">
        <v>4.8021960087226923E-2</v>
      </c>
      <c r="C33" s="62">
        <v>0.10154863004214154</v>
      </c>
      <c r="D33" s="71"/>
      <c r="E33" s="67"/>
      <c r="F33" s="67"/>
    </row>
    <row r="34" spans="1:6" ht="14.25">
      <c r="A34" s="26" t="s">
        <v>20</v>
      </c>
      <c r="B34" s="27">
        <v>4.9336921687706869E-2</v>
      </c>
      <c r="C34" s="62">
        <v>0.48938228789706462</v>
      </c>
      <c r="D34" s="71"/>
      <c r="E34" s="67"/>
      <c r="F34" s="67"/>
    </row>
    <row r="35" spans="1:6" ht="15" thickBot="1">
      <c r="A35" s="72" t="s">
        <v>40</v>
      </c>
      <c r="B35" s="73">
        <v>6.4119961777860501E-2</v>
      </c>
      <c r="C35" s="74">
        <v>0.12032171722243823</v>
      </c>
      <c r="D35" s="71"/>
      <c r="E35" s="67"/>
      <c r="F35" s="67"/>
    </row>
    <row r="36" spans="1:6" ht="14.25">
      <c r="A36" s="66"/>
      <c r="B36" s="67"/>
      <c r="C36" s="67"/>
      <c r="D36" s="71"/>
      <c r="E36" s="67"/>
      <c r="F36" s="67"/>
    </row>
    <row r="37" spans="1:6" ht="14.25">
      <c r="A37" s="66"/>
      <c r="B37" s="67"/>
      <c r="C37" s="67"/>
      <c r="D37" s="71"/>
      <c r="E37" s="67"/>
      <c r="F37" s="67"/>
    </row>
  </sheetData>
  <autoFilter ref="A22:C22"/>
  <phoneticPr fontId="11" type="noConversion"/>
  <pageMargins left="0.75" right="0.75" top="1" bottom="1" header="0.5" footer="0.5"/>
  <pageSetup paperSize="9" orientation="portrait" verticalDpi="12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 enableFormatConditionsCalculation="0">
    <tabColor indexed="43"/>
    <pageSetUpPr fitToPage="1"/>
  </sheetPr>
  <dimension ref="A1:K6"/>
  <sheetViews>
    <sheetView zoomScale="85" workbookViewId="0">
      <selection activeCell="J37" sqref="J37"/>
    </sheetView>
  </sheetViews>
  <sheetFormatPr defaultRowHeight="14.25"/>
  <cols>
    <col min="1" max="1" width="4.7109375" style="30" customWidth="1"/>
    <col min="2" max="2" width="37" style="28" bestFit="1" customWidth="1"/>
    <col min="3" max="4" width="12.7109375" style="30" customWidth="1"/>
    <col min="5" max="5" width="16.7109375" style="6" customWidth="1"/>
    <col min="6" max="6" width="14.7109375" style="12" customWidth="1"/>
    <col min="7" max="7" width="14.7109375" style="6" customWidth="1"/>
    <col min="8" max="8" width="12.7109375" style="12" customWidth="1"/>
    <col min="9" max="9" width="39.140625" style="28" bestFit="1" customWidth="1"/>
    <col min="10" max="10" width="34.7109375" style="28" customWidth="1"/>
    <col min="11" max="11" width="35.85546875" style="28" customWidth="1"/>
    <col min="12" max="16384" width="9.140625" style="28"/>
  </cols>
  <sheetData>
    <row r="1" spans="1:11" ht="16.5" thickBot="1">
      <c r="A1" s="167" t="s">
        <v>136</v>
      </c>
      <c r="B1" s="167"/>
      <c r="C1" s="167"/>
      <c r="D1" s="167"/>
      <c r="E1" s="167"/>
      <c r="F1" s="167"/>
      <c r="G1" s="167"/>
      <c r="H1" s="167"/>
      <c r="I1" s="167"/>
      <c r="J1" s="167"/>
    </row>
    <row r="2" spans="1:11" ht="60.75" thickBot="1">
      <c r="A2" s="25" t="s">
        <v>42</v>
      </c>
      <c r="B2" s="214" t="s">
        <v>82</v>
      </c>
      <c r="C2" s="15" t="s">
        <v>120</v>
      </c>
      <c r="D2" s="43" t="s">
        <v>121</v>
      </c>
      <c r="E2" s="43" t="s">
        <v>44</v>
      </c>
      <c r="F2" s="43" t="s">
        <v>137</v>
      </c>
      <c r="G2" s="43" t="s">
        <v>138</v>
      </c>
      <c r="H2" s="43" t="s">
        <v>139</v>
      </c>
      <c r="I2" s="17" t="s">
        <v>48</v>
      </c>
      <c r="J2" s="18" t="s">
        <v>49</v>
      </c>
    </row>
    <row r="3" spans="1:11" ht="29.25" customHeight="1">
      <c r="A3" s="21">
        <v>1</v>
      </c>
      <c r="B3" s="195" t="s">
        <v>140</v>
      </c>
      <c r="C3" s="215" t="s">
        <v>142</v>
      </c>
      <c r="D3" s="216" t="s">
        <v>143</v>
      </c>
      <c r="E3" s="79">
        <v>7687980.2599999998</v>
      </c>
      <c r="F3" s="80">
        <v>173808</v>
      </c>
      <c r="G3" s="79">
        <v>44.232602987204267</v>
      </c>
      <c r="H3" s="50">
        <v>100</v>
      </c>
      <c r="I3" s="78" t="s">
        <v>70</v>
      </c>
      <c r="J3" s="81" t="s">
        <v>10</v>
      </c>
      <c r="K3" s="46"/>
    </row>
    <row r="4" spans="1:11" ht="28.5">
      <c r="A4" s="21">
        <v>2</v>
      </c>
      <c r="B4" s="195" t="s">
        <v>141</v>
      </c>
      <c r="C4" s="215" t="s">
        <v>142</v>
      </c>
      <c r="D4" s="216" t="s">
        <v>143</v>
      </c>
      <c r="E4" s="79">
        <v>950361.28009999997</v>
      </c>
      <c r="F4" s="80">
        <v>648</v>
      </c>
      <c r="G4" s="79">
        <v>1466.6069137345678</v>
      </c>
      <c r="H4" s="50">
        <v>5000</v>
      </c>
      <c r="I4" s="195" t="s">
        <v>126</v>
      </c>
      <c r="J4" s="81" t="s">
        <v>1</v>
      </c>
      <c r="K4" s="47"/>
    </row>
    <row r="5" spans="1:11" ht="15.75" customHeight="1" thickBot="1">
      <c r="A5" s="168" t="s">
        <v>67</v>
      </c>
      <c r="B5" s="169"/>
      <c r="C5" s="106" t="s">
        <v>7</v>
      </c>
      <c r="D5" s="106" t="s">
        <v>7</v>
      </c>
      <c r="E5" s="93">
        <f>SUM(E3:E4)</f>
        <v>8638341.5400999989</v>
      </c>
      <c r="F5" s="94">
        <f>SUM(F3:F4)</f>
        <v>174456</v>
      </c>
      <c r="G5" s="106" t="s">
        <v>7</v>
      </c>
      <c r="H5" s="106" t="s">
        <v>7</v>
      </c>
      <c r="I5" s="106" t="s">
        <v>7</v>
      </c>
      <c r="J5" s="106" t="s">
        <v>7</v>
      </c>
    </row>
    <row r="6" spans="1:11" ht="15" thickBot="1">
      <c r="A6" s="185"/>
      <c r="B6" s="185"/>
      <c r="C6" s="185"/>
      <c r="D6" s="185"/>
      <c r="E6" s="185"/>
      <c r="F6" s="185"/>
      <c r="G6" s="185"/>
      <c r="H6" s="185"/>
      <c r="I6" s="159"/>
      <c r="J6" s="159"/>
    </row>
  </sheetData>
  <mergeCells count="3">
    <mergeCell ref="A1:J1"/>
    <mergeCell ref="A5:B5"/>
    <mergeCell ref="A6:H6"/>
  </mergeCells>
  <phoneticPr fontId="11" type="noConversion"/>
  <pageMargins left="0.75" right="0.75" top="1" bottom="1" header="0.5" footer="0.5"/>
  <pageSetup paperSize="9" scale="63" orientation="landscape" verticalDpi="12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 enableFormatConditionsCalculation="0">
    <tabColor indexed="43"/>
    <pageSetUpPr fitToPage="1"/>
  </sheetPr>
  <dimension ref="A1:K12"/>
  <sheetViews>
    <sheetView zoomScale="85" workbookViewId="0">
      <selection activeCell="J38" sqref="J38"/>
    </sheetView>
  </sheetViews>
  <sheetFormatPr defaultRowHeight="14.25"/>
  <cols>
    <col min="1" max="1" width="4.42578125" style="30" customWidth="1"/>
    <col min="2" max="2" width="46.7109375" style="30" customWidth="1"/>
    <col min="3" max="4" width="14.7109375" style="29" customWidth="1"/>
    <col min="5" max="8" width="12.7109375" style="30" customWidth="1"/>
    <col min="9" max="9" width="16.140625" style="30" bestFit="1" customWidth="1"/>
    <col min="10" max="10" width="19.140625" style="30" customWidth="1"/>
    <col min="11" max="11" width="21.42578125" style="30" bestFit="1" customWidth="1"/>
    <col min="12" max="16384" width="9.140625" style="30"/>
  </cols>
  <sheetData>
    <row r="1" spans="1:11" s="48" customFormat="1" ht="16.5" thickBot="1">
      <c r="A1" s="183" t="s">
        <v>144</v>
      </c>
      <c r="B1" s="183"/>
      <c r="C1" s="183"/>
      <c r="D1" s="183"/>
      <c r="E1" s="183"/>
      <c r="F1" s="183"/>
      <c r="G1" s="183"/>
      <c r="H1" s="183"/>
      <c r="I1" s="183"/>
      <c r="J1" s="183"/>
    </row>
    <row r="2" spans="1:11" s="22" customFormat="1" ht="15.75" customHeight="1" thickBot="1">
      <c r="A2" s="174" t="s">
        <v>42</v>
      </c>
      <c r="B2" s="97"/>
      <c r="C2" s="98"/>
      <c r="D2" s="99"/>
      <c r="E2" s="176" t="s">
        <v>145</v>
      </c>
      <c r="F2" s="176"/>
      <c r="G2" s="176"/>
      <c r="H2" s="176"/>
      <c r="I2" s="176"/>
      <c r="J2" s="176"/>
      <c r="K2" s="176"/>
    </row>
    <row r="3" spans="1:11" s="22" customFormat="1" ht="64.5" thickBot="1">
      <c r="A3" s="175"/>
      <c r="B3" s="199" t="s">
        <v>82</v>
      </c>
      <c r="C3" s="200" t="s">
        <v>83</v>
      </c>
      <c r="D3" s="200" t="s">
        <v>84</v>
      </c>
      <c r="E3" s="17" t="s">
        <v>85</v>
      </c>
      <c r="F3" s="17" t="s">
        <v>86</v>
      </c>
      <c r="G3" s="17" t="s">
        <v>87</v>
      </c>
      <c r="H3" s="17" t="s">
        <v>88</v>
      </c>
      <c r="I3" s="17" t="s">
        <v>89</v>
      </c>
      <c r="J3" s="18" t="s">
        <v>90</v>
      </c>
      <c r="K3" s="201" t="s">
        <v>91</v>
      </c>
    </row>
    <row r="4" spans="1:11" s="22" customFormat="1" collapsed="1">
      <c r="A4" s="21">
        <v>1</v>
      </c>
      <c r="B4" s="195" t="s">
        <v>141</v>
      </c>
      <c r="C4" s="100">
        <v>38945</v>
      </c>
      <c r="D4" s="100">
        <v>39016</v>
      </c>
      <c r="E4" s="95">
        <v>-1.0492105530370832E-2</v>
      </c>
      <c r="F4" s="95">
        <v>-4.0562334041887693E-2</v>
      </c>
      <c r="G4" s="95">
        <v>-0.1074785291898035</v>
      </c>
      <c r="H4" s="95">
        <v>-8.2481718036527929E-2</v>
      </c>
      <c r="I4" s="95">
        <v>-8.0902421447906492E-2</v>
      </c>
      <c r="J4" s="101">
        <v>-0.70667861725309611</v>
      </c>
      <c r="K4" s="114">
        <v>-0.10610706009075155</v>
      </c>
    </row>
    <row r="5" spans="1:11" s="22" customFormat="1" collapsed="1">
      <c r="A5" s="21">
        <v>2</v>
      </c>
      <c r="B5" s="140" t="s">
        <v>140</v>
      </c>
      <c r="C5" s="100">
        <v>40555</v>
      </c>
      <c r="D5" s="100">
        <v>40626</v>
      </c>
      <c r="E5" s="95">
        <v>4.7946925484838587E-2</v>
      </c>
      <c r="F5" s="95">
        <v>5.31421409324071E-2</v>
      </c>
      <c r="G5" s="95">
        <v>0.24307494520626571</v>
      </c>
      <c r="H5" s="95">
        <v>0.58787109568763163</v>
      </c>
      <c r="I5" s="95">
        <v>0.62286849254522614</v>
      </c>
      <c r="J5" s="101">
        <v>-0.55767397012794617</v>
      </c>
      <c r="K5" s="115">
        <v>-0.1175432874716873</v>
      </c>
    </row>
    <row r="6" spans="1:11" s="22" customFormat="1" ht="15.75" collapsed="1" thickBot="1">
      <c r="A6" s="160"/>
      <c r="B6" s="161" t="s">
        <v>95</v>
      </c>
      <c r="C6" s="162" t="s">
        <v>7</v>
      </c>
      <c r="D6" s="162" t="s">
        <v>7</v>
      </c>
      <c r="E6" s="163">
        <f>AVERAGE(E4:E5)</f>
        <v>1.8727409977233878E-2</v>
      </c>
      <c r="F6" s="163">
        <f>AVERAGE(F4:F5)</f>
        <v>6.2899034452597036E-3</v>
      </c>
      <c r="G6" s="163">
        <f>AVERAGE(G4:G5)</f>
        <v>6.7798208008231109E-2</v>
      </c>
      <c r="H6" s="163">
        <f>AVERAGE(H4:H5)</f>
        <v>0.25269468882555185</v>
      </c>
      <c r="I6" s="163">
        <f>AVERAGE(I4:I5)</f>
        <v>0.27098303554865982</v>
      </c>
      <c r="J6" s="162" t="s">
        <v>7</v>
      </c>
      <c r="K6" s="162" t="s">
        <v>7</v>
      </c>
    </row>
    <row r="7" spans="1:11" s="22" customFormat="1" hidden="1">
      <c r="A7" s="188" t="s">
        <v>12</v>
      </c>
      <c r="B7" s="188"/>
      <c r="C7" s="188"/>
      <c r="D7" s="188"/>
      <c r="E7" s="188"/>
      <c r="F7" s="188"/>
      <c r="G7" s="188"/>
      <c r="H7" s="188"/>
      <c r="I7" s="188"/>
      <c r="J7" s="188"/>
      <c r="K7" s="188"/>
    </row>
    <row r="8" spans="1:11" s="22" customFormat="1" ht="15" hidden="1" thickBot="1">
      <c r="A8" s="187" t="s">
        <v>13</v>
      </c>
      <c r="B8" s="187"/>
      <c r="C8" s="187"/>
      <c r="D8" s="187"/>
      <c r="E8" s="187"/>
      <c r="F8" s="187"/>
      <c r="G8" s="187"/>
      <c r="H8" s="187"/>
      <c r="I8" s="187"/>
      <c r="J8" s="187"/>
      <c r="K8" s="187"/>
    </row>
    <row r="9" spans="1:11" s="22" customFormat="1" ht="15.75" hidden="1" customHeight="1">
      <c r="C9" s="61"/>
      <c r="D9" s="61"/>
    </row>
    <row r="10" spans="1:11" ht="15" thickBot="1">
      <c r="A10" s="186"/>
      <c r="B10" s="186"/>
      <c r="C10" s="186"/>
      <c r="D10" s="186"/>
      <c r="E10" s="186"/>
      <c r="F10" s="186"/>
      <c r="G10" s="186"/>
      <c r="H10" s="186"/>
      <c r="I10" s="164"/>
      <c r="J10" s="164"/>
      <c r="K10" s="164"/>
    </row>
    <row r="11" spans="1:11">
      <c r="B11" s="28"/>
      <c r="C11" s="102"/>
      <c r="E11" s="102"/>
    </row>
    <row r="12" spans="1:11">
      <c r="E12" s="102"/>
      <c r="F12" s="102"/>
    </row>
  </sheetData>
  <mergeCells count="6">
    <mergeCell ref="A10:H10"/>
    <mergeCell ref="A8:K8"/>
    <mergeCell ref="A1:J1"/>
    <mergeCell ref="A2:A3"/>
    <mergeCell ref="E2:K2"/>
    <mergeCell ref="A7:K7"/>
  </mergeCells>
  <phoneticPr fontId="11" type="noConversion"/>
  <pageMargins left="0.75" right="0.75" top="1" bottom="1" header="0.5" footer="0.5"/>
  <pageSetup paperSize="9" scale="69" orientation="landscape" verticalDpi="12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sheetPr enableFormatConditionsCalculation="0">
    <tabColor indexed="43"/>
  </sheetPr>
  <dimension ref="A1:H119"/>
  <sheetViews>
    <sheetView zoomScale="85" workbookViewId="0">
      <selection activeCell="I41" sqref="I41"/>
    </sheetView>
  </sheetViews>
  <sheetFormatPr defaultRowHeight="14.25"/>
  <cols>
    <col min="1" max="1" width="4" style="20" customWidth="1"/>
    <col min="2" max="2" width="50.7109375" style="20" customWidth="1"/>
    <col min="3" max="3" width="24.7109375" style="20" customWidth="1"/>
    <col min="4" max="4" width="24.7109375" style="49" customWidth="1"/>
    <col min="5" max="7" width="24.7109375" style="20" customWidth="1"/>
    <col min="8" max="16384" width="9.140625" style="20"/>
  </cols>
  <sheetData>
    <row r="1" spans="1:8" s="28" customFormat="1" ht="16.5" thickBot="1">
      <c r="A1" s="179" t="s">
        <v>146</v>
      </c>
      <c r="B1" s="179"/>
      <c r="C1" s="179"/>
      <c r="D1" s="179"/>
      <c r="E1" s="179"/>
      <c r="F1" s="179"/>
      <c r="G1" s="179"/>
    </row>
    <row r="2" spans="1:8" s="28" customFormat="1" ht="15.75" customHeight="1" thickBot="1">
      <c r="A2" s="189" t="s">
        <v>42</v>
      </c>
      <c r="B2" s="85"/>
      <c r="C2" s="180" t="s">
        <v>99</v>
      </c>
      <c r="D2" s="181"/>
      <c r="E2" s="217" t="s">
        <v>147</v>
      </c>
      <c r="F2" s="217"/>
      <c r="G2" s="86"/>
    </row>
    <row r="3" spans="1:8" s="28" customFormat="1" ht="45.75" thickBot="1">
      <c r="A3" s="175"/>
      <c r="B3" s="218" t="s">
        <v>82</v>
      </c>
      <c r="C3" s="34" t="s">
        <v>101</v>
      </c>
      <c r="D3" s="34" t="s">
        <v>102</v>
      </c>
      <c r="E3" s="34" t="s">
        <v>103</v>
      </c>
      <c r="F3" s="34" t="s">
        <v>102</v>
      </c>
      <c r="G3" s="18" t="s">
        <v>148</v>
      </c>
    </row>
    <row r="4" spans="1:8" s="28" customFormat="1">
      <c r="A4" s="21">
        <v>1</v>
      </c>
      <c r="B4" s="140" t="s">
        <v>140</v>
      </c>
      <c r="C4" s="37">
        <v>351.74970000000013</v>
      </c>
      <c r="D4" s="95">
        <v>4.7946925484850106E-2</v>
      </c>
      <c r="E4" s="38">
        <v>0</v>
      </c>
      <c r="F4" s="95">
        <v>0</v>
      </c>
      <c r="G4" s="39">
        <v>0</v>
      </c>
    </row>
    <row r="5" spans="1:8" s="28" customFormat="1">
      <c r="A5" s="21">
        <v>2</v>
      </c>
      <c r="B5" s="195" t="s">
        <v>141</v>
      </c>
      <c r="C5" s="37">
        <v>-10.077020000000019</v>
      </c>
      <c r="D5" s="95">
        <v>-1.0492105530309243E-2</v>
      </c>
      <c r="E5" s="38">
        <v>0</v>
      </c>
      <c r="F5" s="95">
        <v>0</v>
      </c>
      <c r="G5" s="39">
        <v>0</v>
      </c>
    </row>
    <row r="6" spans="1:8" s="28" customFormat="1" ht="15.75" thickBot="1">
      <c r="A6" s="109"/>
      <c r="B6" s="87" t="s">
        <v>67</v>
      </c>
      <c r="C6" s="88">
        <v>341.67268000000013</v>
      </c>
      <c r="D6" s="92">
        <v>4.1181911169572934E-2</v>
      </c>
      <c r="E6" s="89">
        <v>0</v>
      </c>
      <c r="F6" s="92">
        <v>0</v>
      </c>
      <c r="G6" s="110">
        <v>0</v>
      </c>
    </row>
    <row r="7" spans="1:8" s="28" customFormat="1" ht="15" customHeight="1" thickBot="1">
      <c r="A7" s="170"/>
      <c r="B7" s="170"/>
      <c r="C7" s="170"/>
      <c r="D7" s="170"/>
      <c r="E7" s="170"/>
      <c r="F7" s="170"/>
      <c r="G7" s="170"/>
      <c r="H7" s="7"/>
    </row>
    <row r="8" spans="1:8" s="28" customFormat="1">
      <c r="D8" s="6"/>
    </row>
    <row r="9" spans="1:8" s="28" customFormat="1">
      <c r="D9" s="6"/>
    </row>
    <row r="10" spans="1:8" s="28" customFormat="1">
      <c r="D10" s="6"/>
    </row>
    <row r="11" spans="1:8" s="28" customFormat="1">
      <c r="D11" s="6"/>
    </row>
    <row r="12" spans="1:8" s="28" customFormat="1">
      <c r="D12" s="6"/>
    </row>
    <row r="13" spans="1:8" s="28" customFormat="1">
      <c r="D13" s="6"/>
    </row>
    <row r="14" spans="1:8" s="28" customFormat="1">
      <c r="D14" s="6"/>
    </row>
    <row r="15" spans="1:8" s="28" customFormat="1">
      <c r="D15" s="6"/>
    </row>
    <row r="16" spans="1:8" s="28" customFormat="1">
      <c r="D16" s="6"/>
    </row>
    <row r="17" spans="2:5" s="28" customFormat="1">
      <c r="D17" s="6"/>
    </row>
    <row r="18" spans="2:5" s="28" customFormat="1">
      <c r="D18" s="6"/>
    </row>
    <row r="19" spans="2:5" s="28" customFormat="1">
      <c r="D19" s="6"/>
    </row>
    <row r="20" spans="2:5" s="28" customFormat="1">
      <c r="D20" s="6"/>
    </row>
    <row r="21" spans="2:5" s="28" customFormat="1">
      <c r="D21" s="6"/>
    </row>
    <row r="22" spans="2:5" s="28" customFormat="1">
      <c r="D22" s="6"/>
    </row>
    <row r="23" spans="2:5" s="28" customFormat="1">
      <c r="D23" s="6"/>
    </row>
    <row r="24" spans="2:5" s="28" customFormat="1">
      <c r="D24" s="6"/>
    </row>
    <row r="25" spans="2:5" s="28" customFormat="1">
      <c r="D25" s="6"/>
    </row>
    <row r="26" spans="2:5" s="28" customFormat="1">
      <c r="D26" s="6"/>
    </row>
    <row r="27" spans="2:5" s="28" customFormat="1">
      <c r="D27" s="6"/>
    </row>
    <row r="28" spans="2:5" s="28" customFormat="1">
      <c r="D28" s="6"/>
    </row>
    <row r="29" spans="2:5" s="28" customFormat="1" ht="15" thickBot="1">
      <c r="B29" s="76"/>
      <c r="C29" s="76"/>
      <c r="D29" s="77"/>
      <c r="E29" s="76"/>
    </row>
    <row r="30" spans="2:5" s="28" customFormat="1"/>
    <row r="31" spans="2:5" s="28" customFormat="1"/>
    <row r="32" spans="2:5" s="28" customFormat="1"/>
    <row r="33" spans="2:6" s="28" customFormat="1"/>
    <row r="34" spans="2:6" s="28" customFormat="1" ht="15" thickBot="1"/>
    <row r="35" spans="2:6" s="28" customFormat="1" ht="30.75" thickBot="1">
      <c r="B35" s="205" t="s">
        <v>82</v>
      </c>
      <c r="C35" s="205" t="s">
        <v>108</v>
      </c>
      <c r="D35" s="205" t="s">
        <v>109</v>
      </c>
      <c r="E35" s="219" t="s">
        <v>110</v>
      </c>
    </row>
    <row r="36" spans="2:6" s="28" customFormat="1">
      <c r="B36" s="122" t="str">
        <f t="shared" ref="B36:D37" si="0">B4</f>
        <v>Іndeks Ukrainskoi Birzhi</v>
      </c>
      <c r="C36" s="123">
        <f t="shared" si="0"/>
        <v>351.74970000000013</v>
      </c>
      <c r="D36" s="148">
        <f t="shared" si="0"/>
        <v>4.7946925484850106E-2</v>
      </c>
      <c r="E36" s="124">
        <f>G4</f>
        <v>0</v>
      </c>
    </row>
    <row r="37" spans="2:6">
      <c r="B37" s="36" t="str">
        <f t="shared" si="0"/>
        <v>ТАSК Universal</v>
      </c>
      <c r="C37" s="37">
        <f t="shared" si="0"/>
        <v>-10.077020000000019</v>
      </c>
      <c r="D37" s="149">
        <f t="shared" si="0"/>
        <v>-1.0492105530309243E-2</v>
      </c>
      <c r="E37" s="39">
        <f>G5</f>
        <v>0</v>
      </c>
      <c r="F37" s="19"/>
    </row>
    <row r="38" spans="2:6">
      <c r="B38" s="36"/>
      <c r="C38" s="37"/>
      <c r="D38" s="149"/>
      <c r="E38" s="39"/>
      <c r="F38" s="19"/>
    </row>
    <row r="39" spans="2:6">
      <c r="B39" s="150"/>
      <c r="C39" s="151"/>
      <c r="D39" s="152"/>
      <c r="E39" s="153"/>
      <c r="F39" s="19"/>
    </row>
    <row r="40" spans="2:6">
      <c r="B40" s="28"/>
      <c r="C40" s="154"/>
      <c r="D40" s="6"/>
      <c r="F40" s="19"/>
    </row>
    <row r="41" spans="2:6">
      <c r="B41" s="28"/>
      <c r="C41" s="28"/>
      <c r="D41" s="6"/>
      <c r="F41" s="19"/>
    </row>
    <row r="42" spans="2:6">
      <c r="B42" s="28"/>
      <c r="C42" s="28"/>
      <c r="D42" s="6"/>
      <c r="F42" s="19"/>
    </row>
    <row r="43" spans="2:6">
      <c r="B43" s="28"/>
      <c r="C43" s="28"/>
      <c r="D43" s="6"/>
      <c r="F43" s="19"/>
    </row>
    <row r="44" spans="2:6">
      <c r="B44" s="28"/>
      <c r="C44" s="28"/>
      <c r="D44" s="6"/>
      <c r="F44" s="19"/>
    </row>
    <row r="45" spans="2:6">
      <c r="B45" s="28"/>
      <c r="C45" s="28"/>
      <c r="D45" s="6"/>
      <c r="F45" s="19"/>
    </row>
    <row r="46" spans="2:6">
      <c r="B46" s="28"/>
      <c r="C46" s="28"/>
      <c r="D46" s="6"/>
      <c r="F46" s="19"/>
    </row>
    <row r="47" spans="2:6">
      <c r="B47" s="28"/>
      <c r="C47" s="28"/>
      <c r="D47" s="6"/>
    </row>
    <row r="48" spans="2:6">
      <c r="B48" s="28"/>
      <c r="C48" s="28"/>
      <c r="D48" s="6"/>
    </row>
    <row r="49" spans="2:4">
      <c r="B49" s="28"/>
      <c r="C49" s="28"/>
      <c r="D49" s="6"/>
    </row>
    <row r="50" spans="2:4">
      <c r="B50" s="28"/>
      <c r="C50" s="28"/>
      <c r="D50" s="6"/>
    </row>
    <row r="51" spans="2:4">
      <c r="B51" s="28"/>
      <c r="C51" s="28"/>
      <c r="D51" s="6"/>
    </row>
    <row r="52" spans="2:4">
      <c r="B52" s="28"/>
      <c r="C52" s="28"/>
      <c r="D52" s="6"/>
    </row>
    <row r="53" spans="2:4">
      <c r="B53" s="28"/>
      <c r="C53" s="28"/>
      <c r="D53" s="6"/>
    </row>
    <row r="54" spans="2:4">
      <c r="B54" s="28"/>
      <c r="C54" s="28"/>
      <c r="D54" s="6"/>
    </row>
    <row r="55" spans="2:4">
      <c r="B55" s="28"/>
      <c r="C55" s="28"/>
      <c r="D55" s="6"/>
    </row>
    <row r="56" spans="2:4">
      <c r="B56" s="28"/>
      <c r="C56" s="28"/>
      <c r="D56" s="6"/>
    </row>
    <row r="57" spans="2:4">
      <c r="B57" s="28"/>
      <c r="C57" s="28"/>
      <c r="D57" s="6"/>
    </row>
    <row r="58" spans="2:4">
      <c r="B58" s="28"/>
      <c r="C58" s="28"/>
      <c r="D58" s="6"/>
    </row>
    <row r="59" spans="2:4">
      <c r="B59" s="28"/>
      <c r="C59" s="28"/>
      <c r="D59" s="6"/>
    </row>
    <row r="60" spans="2:4">
      <c r="B60" s="28"/>
      <c r="C60" s="28"/>
      <c r="D60" s="6"/>
    </row>
    <row r="61" spans="2:4">
      <c r="B61" s="28"/>
      <c r="C61" s="28"/>
      <c r="D61" s="6"/>
    </row>
    <row r="62" spans="2:4">
      <c r="B62" s="28"/>
      <c r="C62" s="28"/>
      <c r="D62" s="6"/>
    </row>
    <row r="63" spans="2:4">
      <c r="B63" s="28"/>
      <c r="C63" s="28"/>
      <c r="D63" s="6"/>
    </row>
    <row r="64" spans="2:4">
      <c r="B64" s="28"/>
      <c r="C64" s="28"/>
      <c r="D64" s="6"/>
    </row>
    <row r="65" spans="2:4">
      <c r="B65" s="28"/>
      <c r="C65" s="28"/>
      <c r="D65" s="6"/>
    </row>
    <row r="66" spans="2:4">
      <c r="B66" s="28"/>
      <c r="C66" s="28"/>
      <c r="D66" s="6"/>
    </row>
    <row r="67" spans="2:4">
      <c r="B67" s="28"/>
      <c r="C67" s="28"/>
      <c r="D67" s="6"/>
    </row>
    <row r="68" spans="2:4">
      <c r="B68" s="28"/>
      <c r="C68" s="28"/>
      <c r="D68" s="6"/>
    </row>
    <row r="69" spans="2:4">
      <c r="B69" s="28"/>
      <c r="C69" s="28"/>
      <c r="D69" s="6"/>
    </row>
    <row r="70" spans="2:4">
      <c r="B70" s="28"/>
      <c r="C70" s="28"/>
      <c r="D70" s="6"/>
    </row>
    <row r="71" spans="2:4">
      <c r="B71" s="28"/>
      <c r="C71" s="28"/>
      <c r="D71" s="6"/>
    </row>
    <row r="72" spans="2:4">
      <c r="B72" s="28"/>
      <c r="C72" s="28"/>
      <c r="D72" s="6"/>
    </row>
    <row r="73" spans="2:4">
      <c r="B73" s="28"/>
      <c r="C73" s="28"/>
      <c r="D73" s="6"/>
    </row>
    <row r="74" spans="2:4">
      <c r="B74" s="28"/>
      <c r="C74" s="28"/>
      <c r="D74" s="6"/>
    </row>
    <row r="75" spans="2:4">
      <c r="B75" s="28"/>
      <c r="C75" s="28"/>
      <c r="D75" s="6"/>
    </row>
    <row r="76" spans="2:4">
      <c r="B76" s="28"/>
      <c r="C76" s="28"/>
      <c r="D76" s="6"/>
    </row>
    <row r="77" spans="2:4">
      <c r="B77" s="28"/>
      <c r="C77" s="28"/>
      <c r="D77" s="6"/>
    </row>
    <row r="78" spans="2:4">
      <c r="B78" s="28"/>
      <c r="C78" s="28"/>
      <c r="D78" s="6"/>
    </row>
    <row r="79" spans="2:4">
      <c r="B79" s="28"/>
      <c r="C79" s="28"/>
      <c r="D79" s="6"/>
    </row>
    <row r="80" spans="2:4">
      <c r="B80" s="28"/>
      <c r="C80" s="28"/>
      <c r="D80" s="6"/>
    </row>
    <row r="81" spans="2:4">
      <c r="B81" s="28"/>
      <c r="C81" s="28"/>
      <c r="D81" s="6"/>
    </row>
    <row r="82" spans="2:4">
      <c r="B82" s="28"/>
      <c r="C82" s="28"/>
      <c r="D82" s="6"/>
    </row>
    <row r="83" spans="2:4">
      <c r="B83" s="28"/>
      <c r="C83" s="28"/>
      <c r="D83" s="6"/>
    </row>
    <row r="84" spans="2:4">
      <c r="B84" s="28"/>
      <c r="C84" s="28"/>
      <c r="D84" s="6"/>
    </row>
    <row r="85" spans="2:4">
      <c r="B85" s="28"/>
      <c r="C85" s="28"/>
      <c r="D85" s="6"/>
    </row>
    <row r="86" spans="2:4">
      <c r="B86" s="28"/>
      <c r="C86" s="28"/>
      <c r="D86" s="6"/>
    </row>
    <row r="87" spans="2:4">
      <c r="B87" s="28"/>
      <c r="C87" s="28"/>
      <c r="D87" s="6"/>
    </row>
    <row r="88" spans="2:4">
      <c r="B88" s="28"/>
      <c r="C88" s="28"/>
      <c r="D88" s="6"/>
    </row>
    <row r="89" spans="2:4">
      <c r="B89" s="28"/>
      <c r="C89" s="28"/>
      <c r="D89" s="6"/>
    </row>
    <row r="90" spans="2:4">
      <c r="B90" s="28"/>
      <c r="C90" s="28"/>
      <c r="D90" s="6"/>
    </row>
    <row r="91" spans="2:4">
      <c r="B91" s="28"/>
      <c r="C91" s="28"/>
      <c r="D91" s="6"/>
    </row>
    <row r="92" spans="2:4">
      <c r="B92" s="28"/>
      <c r="C92" s="28"/>
      <c r="D92" s="6"/>
    </row>
    <row r="93" spans="2:4">
      <c r="B93" s="28"/>
      <c r="C93" s="28"/>
      <c r="D93" s="6"/>
    </row>
    <row r="94" spans="2:4">
      <c r="B94" s="28"/>
      <c r="C94" s="28"/>
      <c r="D94" s="6"/>
    </row>
    <row r="95" spans="2:4">
      <c r="B95" s="28"/>
      <c r="C95" s="28"/>
      <c r="D95" s="6"/>
    </row>
    <row r="96" spans="2:4">
      <c r="B96" s="28"/>
      <c r="C96" s="28"/>
      <c r="D96" s="6"/>
    </row>
    <row r="97" spans="2:4">
      <c r="B97" s="28"/>
      <c r="C97" s="28"/>
      <c r="D97" s="6"/>
    </row>
    <row r="98" spans="2:4">
      <c r="B98" s="28"/>
      <c r="C98" s="28"/>
      <c r="D98" s="6"/>
    </row>
    <row r="99" spans="2:4">
      <c r="B99" s="28"/>
      <c r="C99" s="28"/>
      <c r="D99" s="6"/>
    </row>
    <row r="100" spans="2:4">
      <c r="B100" s="28"/>
      <c r="C100" s="28"/>
      <c r="D100" s="6"/>
    </row>
    <row r="101" spans="2:4">
      <c r="B101" s="28"/>
      <c r="C101" s="28"/>
      <c r="D101" s="6"/>
    </row>
    <row r="102" spans="2:4">
      <c r="B102" s="28"/>
      <c r="C102" s="28"/>
      <c r="D102" s="6"/>
    </row>
    <row r="103" spans="2:4">
      <c r="B103" s="28"/>
      <c r="C103" s="28"/>
      <c r="D103" s="6"/>
    </row>
    <row r="104" spans="2:4">
      <c r="B104" s="28"/>
      <c r="C104" s="28"/>
      <c r="D104" s="6"/>
    </row>
    <row r="105" spans="2:4">
      <c r="B105" s="28"/>
      <c r="C105" s="28"/>
      <c r="D105" s="6"/>
    </row>
    <row r="106" spans="2:4">
      <c r="B106" s="28"/>
      <c r="C106" s="28"/>
      <c r="D106" s="6"/>
    </row>
    <row r="107" spans="2:4">
      <c r="B107" s="28"/>
      <c r="C107" s="28"/>
      <c r="D107" s="6"/>
    </row>
    <row r="108" spans="2:4">
      <c r="B108" s="28"/>
      <c r="C108" s="28"/>
      <c r="D108" s="6"/>
    </row>
    <row r="109" spans="2:4">
      <c r="B109" s="28"/>
      <c r="C109" s="28"/>
      <c r="D109" s="6"/>
    </row>
    <row r="110" spans="2:4">
      <c r="B110" s="28"/>
      <c r="C110" s="28"/>
      <c r="D110" s="6"/>
    </row>
    <row r="111" spans="2:4">
      <c r="B111" s="28"/>
      <c r="C111" s="28"/>
      <c r="D111" s="6"/>
    </row>
    <row r="112" spans="2:4">
      <c r="B112" s="28"/>
      <c r="C112" s="28"/>
      <c r="D112" s="6"/>
    </row>
    <row r="113" spans="2:4">
      <c r="B113" s="28"/>
      <c r="C113" s="28"/>
      <c r="D113" s="6"/>
    </row>
    <row r="114" spans="2:4">
      <c r="B114" s="28"/>
      <c r="C114" s="28"/>
      <c r="D114" s="6"/>
    </row>
    <row r="115" spans="2:4">
      <c r="B115" s="28"/>
      <c r="C115" s="28"/>
      <c r="D115" s="6"/>
    </row>
    <row r="116" spans="2:4">
      <c r="B116" s="28"/>
      <c r="C116" s="28"/>
      <c r="D116" s="6"/>
    </row>
    <row r="117" spans="2:4">
      <c r="B117" s="28"/>
      <c r="C117" s="28"/>
      <c r="D117" s="6"/>
    </row>
    <row r="118" spans="2:4">
      <c r="B118" s="28"/>
      <c r="C118" s="28"/>
      <c r="D118" s="6"/>
    </row>
    <row r="119" spans="2:4">
      <c r="B119" s="28"/>
      <c r="C119" s="28"/>
      <c r="D119" s="6"/>
    </row>
  </sheetData>
  <mergeCells count="5">
    <mergeCell ref="A1:G1"/>
    <mergeCell ref="A7:G7"/>
    <mergeCell ref="C2:D2"/>
    <mergeCell ref="E2:F2"/>
    <mergeCell ref="A2:A3"/>
  </mergeCells>
  <phoneticPr fontId="11" type="noConversion"/>
  <pageMargins left="0.75" right="0.75" top="1" bottom="1" header="0.5" footer="0.5"/>
  <pageSetup paperSize="9" orientation="portrait" verticalDpi="12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sheetPr enableFormatConditionsCalculation="0">
    <tabColor indexed="43"/>
  </sheetPr>
  <dimension ref="A1:D14"/>
  <sheetViews>
    <sheetView tabSelected="1" zoomScale="85" workbookViewId="0">
      <selection activeCell="R53" sqref="R53"/>
    </sheetView>
  </sheetViews>
  <sheetFormatPr defaultRowHeight="12.75"/>
  <cols>
    <col min="1" max="1" width="49.42578125" bestFit="1" customWidth="1"/>
    <col min="2" max="2" width="12.7109375" customWidth="1"/>
    <col min="3" max="3" width="2.7109375" customWidth="1"/>
  </cols>
  <sheetData>
    <row r="1" spans="1:4" ht="15.75" thickBot="1">
      <c r="A1" s="63" t="s">
        <v>82</v>
      </c>
      <c r="B1" s="64" t="s">
        <v>111</v>
      </c>
      <c r="C1" s="10"/>
      <c r="D1" s="10"/>
    </row>
    <row r="2" spans="1:4" ht="14.25">
      <c r="A2" s="195" t="s">
        <v>141</v>
      </c>
      <c r="B2" s="132">
        <v>-1.0492105530370832E-2</v>
      </c>
      <c r="C2" s="10"/>
      <c r="D2" s="10"/>
    </row>
    <row r="3" spans="1:4" ht="14.25">
      <c r="A3" s="140" t="s">
        <v>140</v>
      </c>
      <c r="B3" s="133">
        <v>4.7946925484838587E-2</v>
      </c>
      <c r="C3" s="10"/>
      <c r="D3" s="10"/>
    </row>
    <row r="4" spans="1:4" ht="14.25">
      <c r="A4" s="194" t="s">
        <v>114</v>
      </c>
      <c r="B4" s="133">
        <v>1.8727409977233878E-2</v>
      </c>
      <c r="C4" s="10"/>
      <c r="D4" s="10"/>
    </row>
    <row r="5" spans="1:4" ht="14.25">
      <c r="A5" s="140" t="s">
        <v>20</v>
      </c>
      <c r="B5" s="133">
        <v>4.9336921687706869E-2</v>
      </c>
      <c r="C5" s="10"/>
      <c r="D5" s="10"/>
    </row>
    <row r="6" spans="1:4" ht="14.25">
      <c r="A6" s="140" t="s">
        <v>19</v>
      </c>
      <c r="B6" s="133">
        <v>2.4892643926962998E-2</v>
      </c>
      <c r="C6" s="10"/>
      <c r="D6" s="10"/>
    </row>
    <row r="7" spans="1:4" ht="14.25">
      <c r="A7" s="140" t="s">
        <v>115</v>
      </c>
      <c r="B7" s="133">
        <v>2.724417328357176E-2</v>
      </c>
      <c r="C7" s="10"/>
      <c r="D7" s="10"/>
    </row>
    <row r="8" spans="1:4" ht="14.25">
      <c r="A8" s="140" t="s">
        <v>116</v>
      </c>
      <c r="B8" s="133">
        <v>4.0103894614369473E-2</v>
      </c>
      <c r="C8" s="10"/>
      <c r="D8" s="10"/>
    </row>
    <row r="9" spans="1:4" ht="14.25">
      <c r="A9" s="140" t="s">
        <v>117</v>
      </c>
      <c r="B9" s="133">
        <v>1.1917808219178082E-2</v>
      </c>
      <c r="C9" s="10"/>
      <c r="D9" s="10"/>
    </row>
    <row r="10" spans="1:4" ht="15" thickBot="1">
      <c r="A10" s="212" t="s">
        <v>118</v>
      </c>
      <c r="B10" s="134">
        <v>1.8749223061346409E-2</v>
      </c>
      <c r="C10" s="10"/>
      <c r="D10" s="10"/>
    </row>
    <row r="11" spans="1:4">
      <c r="C11" s="10"/>
      <c r="D11" s="10"/>
    </row>
    <row r="12" spans="1:4">
      <c r="A12" s="10"/>
      <c r="B12" s="10"/>
      <c r="C12" s="10"/>
      <c r="D12" s="10"/>
    </row>
    <row r="13" spans="1:4">
      <c r="B13" s="10"/>
      <c r="C13" s="10"/>
      <c r="D13" s="10"/>
    </row>
    <row r="14" spans="1:4">
      <c r="C14" s="10"/>
    </row>
  </sheetData>
  <autoFilter ref="A1:B1"/>
  <phoneticPr fontId="11" type="noConversion"/>
  <pageMargins left="0.75" right="0.75" top="1" bottom="1" header="0.5" footer="0.5"/>
  <pageSetup paperSize="9" orientation="portrait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enableFormatConditionsCalculation="0">
    <tabColor indexed="42"/>
  </sheetPr>
  <dimension ref="A1:I34"/>
  <sheetViews>
    <sheetView zoomScale="80" zoomScaleNormal="40" workbookViewId="0">
      <selection activeCell="G17" sqref="G17"/>
    </sheetView>
  </sheetViews>
  <sheetFormatPr defaultRowHeight="14.25"/>
  <cols>
    <col min="1" max="1" width="4.7109375" style="22" customWidth="1"/>
    <col min="2" max="2" width="64.42578125" style="20" bestFit="1" customWidth="1"/>
    <col min="3" max="3" width="18.7109375" style="23" customWidth="1"/>
    <col min="4" max="4" width="14.7109375" style="24" customWidth="1"/>
    <col min="5" max="5" width="14.7109375" style="23" customWidth="1"/>
    <col min="6" max="6" width="14.7109375" style="24" customWidth="1"/>
    <col min="7" max="7" width="43.140625" style="20" bestFit="1" customWidth="1"/>
    <col min="8" max="8" width="34.7109375" style="20" customWidth="1"/>
    <col min="9" max="18" width="4.7109375" style="20" customWidth="1"/>
    <col min="19" max="16384" width="9.140625" style="20"/>
  </cols>
  <sheetData>
    <row r="1" spans="1:9" s="14" customFormat="1" ht="16.5" thickBot="1">
      <c r="A1" s="167" t="s">
        <v>41</v>
      </c>
      <c r="B1" s="167"/>
      <c r="C1" s="167"/>
      <c r="D1" s="167"/>
      <c r="E1" s="167"/>
      <c r="F1" s="167"/>
      <c r="G1" s="167"/>
      <c r="H1" s="167"/>
      <c r="I1" s="13"/>
    </row>
    <row r="2" spans="1:9" ht="45.75" thickBot="1">
      <c r="A2" s="15" t="s">
        <v>42</v>
      </c>
      <c r="B2" s="16" t="s">
        <v>43</v>
      </c>
      <c r="C2" s="17" t="s">
        <v>44</v>
      </c>
      <c r="D2" s="17" t="s">
        <v>45</v>
      </c>
      <c r="E2" s="17" t="s">
        <v>46</v>
      </c>
      <c r="F2" s="17" t="s">
        <v>47</v>
      </c>
      <c r="G2" s="17" t="s">
        <v>48</v>
      </c>
      <c r="H2" s="18" t="s">
        <v>49</v>
      </c>
      <c r="I2" s="19"/>
    </row>
    <row r="3" spans="1:9">
      <c r="A3" s="21">
        <v>1</v>
      </c>
      <c r="B3" s="78" t="s">
        <v>50</v>
      </c>
      <c r="C3" s="79">
        <v>26259321.399999999</v>
      </c>
      <c r="D3" s="80">
        <v>49294</v>
      </c>
      <c r="E3" s="79">
        <v>532.70826875481805</v>
      </c>
      <c r="F3" s="80">
        <v>100</v>
      </c>
      <c r="G3" s="196" t="s">
        <v>70</v>
      </c>
      <c r="H3" s="81" t="s">
        <v>10</v>
      </c>
      <c r="I3" s="19"/>
    </row>
    <row r="4" spans="1:9">
      <c r="A4" s="21">
        <v>2</v>
      </c>
      <c r="B4" s="78" t="s">
        <v>51</v>
      </c>
      <c r="C4" s="79">
        <v>6338887.04</v>
      </c>
      <c r="D4" s="80">
        <v>5667205</v>
      </c>
      <c r="E4" s="79">
        <v>1.1185208652236862</v>
      </c>
      <c r="F4" s="80">
        <v>1</v>
      </c>
      <c r="G4" s="78" t="s">
        <v>71</v>
      </c>
      <c r="H4" s="81" t="s">
        <v>6</v>
      </c>
      <c r="I4" s="19"/>
    </row>
    <row r="5" spans="1:9" ht="14.25" customHeight="1">
      <c r="A5" s="21">
        <v>3</v>
      </c>
      <c r="B5" s="78" t="s">
        <v>52</v>
      </c>
      <c r="C5" s="79">
        <v>5638097.9400000004</v>
      </c>
      <c r="D5" s="80">
        <v>3643</v>
      </c>
      <c r="E5" s="79">
        <v>1547.6524677463631</v>
      </c>
      <c r="F5" s="80">
        <v>1000</v>
      </c>
      <c r="G5" s="78" t="s">
        <v>72</v>
      </c>
      <c r="H5" s="81" t="s">
        <v>11</v>
      </c>
      <c r="I5" s="19"/>
    </row>
    <row r="6" spans="1:9">
      <c r="A6" s="21">
        <v>4</v>
      </c>
      <c r="B6" s="78" t="s">
        <v>53</v>
      </c>
      <c r="C6" s="79">
        <v>5195875.72</v>
      </c>
      <c r="D6" s="80">
        <v>1847</v>
      </c>
      <c r="E6" s="79">
        <v>2813.1433243096913</v>
      </c>
      <c r="F6" s="80">
        <v>1000</v>
      </c>
      <c r="G6" s="197" t="s">
        <v>73</v>
      </c>
      <c r="H6" s="81" t="s">
        <v>4</v>
      </c>
      <c r="I6" s="19"/>
    </row>
    <row r="7" spans="1:9" ht="14.25" customHeight="1">
      <c r="A7" s="21">
        <v>5</v>
      </c>
      <c r="B7" s="78" t="s">
        <v>54</v>
      </c>
      <c r="C7" s="79">
        <v>4542968.5999999996</v>
      </c>
      <c r="D7" s="80">
        <v>4555</v>
      </c>
      <c r="E7" s="79">
        <v>997.35863885839728</v>
      </c>
      <c r="F7" s="80">
        <v>1000</v>
      </c>
      <c r="G7" s="196" t="s">
        <v>70</v>
      </c>
      <c r="H7" s="81" t="s">
        <v>10</v>
      </c>
      <c r="I7" s="19"/>
    </row>
    <row r="8" spans="1:9">
      <c r="A8" s="21">
        <v>6</v>
      </c>
      <c r="B8" s="195" t="s">
        <v>55</v>
      </c>
      <c r="C8" s="79">
        <v>3774851.39</v>
      </c>
      <c r="D8" s="80">
        <v>1256</v>
      </c>
      <c r="E8" s="79">
        <v>3005.4549283439492</v>
      </c>
      <c r="F8" s="80">
        <v>1000</v>
      </c>
      <c r="G8" s="198" t="s">
        <v>74</v>
      </c>
      <c r="H8" s="81" t="s">
        <v>8</v>
      </c>
      <c r="I8" s="19"/>
    </row>
    <row r="9" spans="1:9">
      <c r="A9" s="21">
        <v>7</v>
      </c>
      <c r="B9" s="78" t="s">
        <v>56</v>
      </c>
      <c r="C9" s="79">
        <v>3439598.34</v>
      </c>
      <c r="D9" s="80">
        <v>1193</v>
      </c>
      <c r="E9" s="79">
        <v>2883.1503269069572</v>
      </c>
      <c r="F9" s="80">
        <v>1000</v>
      </c>
      <c r="G9" s="78" t="s">
        <v>71</v>
      </c>
      <c r="H9" s="81" t="s">
        <v>6</v>
      </c>
      <c r="I9" s="19"/>
    </row>
    <row r="10" spans="1:9">
      <c r="A10" s="21">
        <v>8</v>
      </c>
      <c r="B10" s="195" t="s">
        <v>57</v>
      </c>
      <c r="C10" s="79">
        <v>3134760.66</v>
      </c>
      <c r="D10" s="80">
        <v>1315</v>
      </c>
      <c r="E10" s="79">
        <v>2383.8484106463879</v>
      </c>
      <c r="F10" s="80">
        <v>1000</v>
      </c>
      <c r="G10" s="197" t="s">
        <v>73</v>
      </c>
      <c r="H10" s="81" t="s">
        <v>4</v>
      </c>
      <c r="I10" s="19"/>
    </row>
    <row r="11" spans="1:9">
      <c r="A11" s="21">
        <v>9</v>
      </c>
      <c r="B11" s="195" t="s">
        <v>58</v>
      </c>
      <c r="C11" s="79">
        <v>2902927.87</v>
      </c>
      <c r="D11" s="80">
        <v>699</v>
      </c>
      <c r="E11" s="79">
        <v>4152.9726323319028</v>
      </c>
      <c r="F11" s="80">
        <v>1000</v>
      </c>
      <c r="G11" s="198" t="s">
        <v>75</v>
      </c>
      <c r="H11" s="81" t="s">
        <v>8</v>
      </c>
      <c r="I11" s="19"/>
    </row>
    <row r="12" spans="1:9">
      <c r="A12" s="21">
        <v>10</v>
      </c>
      <c r="B12" s="78" t="s">
        <v>59</v>
      </c>
      <c r="C12" s="79">
        <v>1726431.01</v>
      </c>
      <c r="D12" s="80">
        <v>10185</v>
      </c>
      <c r="E12" s="79">
        <v>169.5072174766814</v>
      </c>
      <c r="F12" s="80">
        <v>100</v>
      </c>
      <c r="G12" s="196" t="s">
        <v>70</v>
      </c>
      <c r="H12" s="81" t="s">
        <v>10</v>
      </c>
      <c r="I12" s="19"/>
    </row>
    <row r="13" spans="1:9">
      <c r="A13" s="21">
        <v>11</v>
      </c>
      <c r="B13" s="78" t="s">
        <v>60</v>
      </c>
      <c r="C13" s="79">
        <v>1720296.47</v>
      </c>
      <c r="D13" s="80">
        <v>1324</v>
      </c>
      <c r="E13" s="79">
        <v>1299.3175755287009</v>
      </c>
      <c r="F13" s="80">
        <v>1000</v>
      </c>
      <c r="G13" s="78" t="s">
        <v>76</v>
      </c>
      <c r="H13" s="81" t="s">
        <v>9</v>
      </c>
      <c r="I13" s="19"/>
    </row>
    <row r="14" spans="1:9">
      <c r="A14" s="21">
        <v>12</v>
      </c>
      <c r="B14" s="195" t="s">
        <v>61</v>
      </c>
      <c r="C14" s="79">
        <v>1291486.31</v>
      </c>
      <c r="D14" s="80">
        <v>584</v>
      </c>
      <c r="E14" s="79">
        <v>2211.449160958904</v>
      </c>
      <c r="F14" s="80">
        <v>1000</v>
      </c>
      <c r="G14" s="197" t="s">
        <v>73</v>
      </c>
      <c r="H14" s="81" t="s">
        <v>4</v>
      </c>
      <c r="I14" s="19"/>
    </row>
    <row r="15" spans="1:9">
      <c r="A15" s="21">
        <v>13</v>
      </c>
      <c r="B15" s="78" t="s">
        <v>62</v>
      </c>
      <c r="C15" s="79">
        <v>1000520.4</v>
      </c>
      <c r="D15" s="80">
        <v>955</v>
      </c>
      <c r="E15" s="79">
        <v>1047.6653403141361</v>
      </c>
      <c r="F15" s="80">
        <v>1000</v>
      </c>
      <c r="G15" s="78" t="s">
        <v>77</v>
      </c>
      <c r="H15" s="81" t="s">
        <v>1</v>
      </c>
      <c r="I15" s="19"/>
    </row>
    <row r="16" spans="1:9">
      <c r="A16" s="21">
        <v>14</v>
      </c>
      <c r="B16" s="195" t="s">
        <v>63</v>
      </c>
      <c r="C16" s="79">
        <v>883548.94</v>
      </c>
      <c r="D16" s="80">
        <v>1415</v>
      </c>
      <c r="E16" s="79">
        <v>624.4162120141342</v>
      </c>
      <c r="F16" s="80">
        <v>1000</v>
      </c>
      <c r="G16" s="197" t="s">
        <v>73</v>
      </c>
      <c r="H16" s="81" t="s">
        <v>4</v>
      </c>
      <c r="I16" s="19"/>
    </row>
    <row r="17" spans="1:9">
      <c r="A17" s="21">
        <v>15</v>
      </c>
      <c r="B17" s="78" t="s">
        <v>64</v>
      </c>
      <c r="C17" s="79">
        <v>837700.44</v>
      </c>
      <c r="D17" s="80">
        <v>8548</v>
      </c>
      <c r="E17" s="79">
        <v>97.999583528310708</v>
      </c>
      <c r="F17" s="80">
        <v>100</v>
      </c>
      <c r="G17" s="78" t="s">
        <v>79</v>
      </c>
      <c r="H17" s="81" t="s">
        <v>14</v>
      </c>
      <c r="I17" s="19"/>
    </row>
    <row r="18" spans="1:9">
      <c r="A18" s="21">
        <v>16</v>
      </c>
      <c r="B18" s="78" t="s">
        <v>65</v>
      </c>
      <c r="C18" s="79">
        <v>718095.1899</v>
      </c>
      <c r="D18" s="80">
        <v>8850</v>
      </c>
      <c r="E18" s="79">
        <v>81.140699423728819</v>
      </c>
      <c r="F18" s="80">
        <v>100</v>
      </c>
      <c r="G18" s="78" t="s">
        <v>78</v>
      </c>
      <c r="H18" s="81" t="s">
        <v>16</v>
      </c>
      <c r="I18" s="19"/>
    </row>
    <row r="19" spans="1:9">
      <c r="A19" s="21">
        <v>17</v>
      </c>
      <c r="B19" s="78" t="s">
        <v>66</v>
      </c>
      <c r="C19" s="79">
        <v>363275.76</v>
      </c>
      <c r="D19" s="80">
        <v>121</v>
      </c>
      <c r="E19" s="79">
        <v>3002.2790082644628</v>
      </c>
      <c r="F19" s="80">
        <v>1000</v>
      </c>
      <c r="G19" s="198" t="s">
        <v>74</v>
      </c>
      <c r="H19" s="81" t="s">
        <v>8</v>
      </c>
      <c r="I19" s="19"/>
    </row>
    <row r="20" spans="1:9" ht="15" customHeight="1" thickBot="1">
      <c r="A20" s="168" t="s">
        <v>67</v>
      </c>
      <c r="B20" s="169"/>
      <c r="C20" s="93">
        <f>SUM(C3:C19)</f>
        <v>69768643.479899988</v>
      </c>
      <c r="D20" s="94">
        <f>SUM(D3:D19)</f>
        <v>5762989</v>
      </c>
      <c r="E20" s="54" t="s">
        <v>7</v>
      </c>
      <c r="F20" s="54" t="s">
        <v>7</v>
      </c>
      <c r="G20" s="54" t="s">
        <v>7</v>
      </c>
      <c r="H20" s="54" t="s">
        <v>7</v>
      </c>
    </row>
    <row r="21" spans="1:9" ht="15" customHeight="1">
      <c r="A21" s="171" t="s">
        <v>68</v>
      </c>
      <c r="B21" s="171"/>
      <c r="C21" s="171"/>
      <c r="D21" s="171"/>
      <c r="E21" s="171"/>
      <c r="F21" s="171"/>
      <c r="G21" s="171"/>
      <c r="H21" s="171"/>
    </row>
    <row r="22" spans="1:9" ht="15" customHeight="1" thickBot="1">
      <c r="A22" s="170"/>
      <c r="B22" s="170"/>
      <c r="C22" s="170"/>
      <c r="D22" s="170"/>
      <c r="E22" s="170"/>
      <c r="F22" s="170"/>
      <c r="G22" s="170"/>
      <c r="H22" s="170"/>
    </row>
    <row r="24" spans="1:9">
      <c r="B24" s="20" t="s">
        <v>69</v>
      </c>
      <c r="C24" s="23">
        <f>C20-SUM(C3:C12)</f>
        <v>6814923.5099000037</v>
      </c>
      <c r="D24" s="121">
        <f>C24/$C$20</f>
        <v>9.7678887964381164E-2</v>
      </c>
    </row>
    <row r="25" spans="1:9">
      <c r="B25" s="78" t="str">
        <f>B3</f>
        <v>КІNТО-Klasychnyi</v>
      </c>
      <c r="C25" s="79">
        <f>C3</f>
        <v>26259321.399999999</v>
      </c>
      <c r="D25" s="121">
        <f>C25/$C$20</f>
        <v>0.37637712431036707</v>
      </c>
      <c r="H25" s="19"/>
    </row>
    <row r="26" spans="1:9">
      <c r="B26" s="78" t="str">
        <f>B4</f>
        <v>ОТP Fond Aktsii</v>
      </c>
      <c r="C26" s="79">
        <f>C4</f>
        <v>6338887.04</v>
      </c>
      <c r="D26" s="121">
        <f t="shared" ref="D26:D34" si="0">C26/$C$20</f>
        <v>9.0855816077694024E-2</v>
      </c>
      <c r="H26" s="19"/>
    </row>
    <row r="27" spans="1:9">
      <c r="B27" s="78" t="str">
        <f t="shared" ref="B27:C34" si="1">B5</f>
        <v>Sofiivskyi</v>
      </c>
      <c r="C27" s="79">
        <f t="shared" si="1"/>
        <v>5638097.9400000004</v>
      </c>
      <c r="D27" s="121">
        <f t="shared" si="0"/>
        <v>8.0811345309075841E-2</v>
      </c>
      <c r="H27" s="19"/>
    </row>
    <row r="28" spans="1:9">
      <c r="B28" s="78" t="str">
        <f t="shared" si="1"/>
        <v>UNIVER.UA/Myhailo Hrushevskyi: Fond Derzhavnykh Paperiv</v>
      </c>
      <c r="C28" s="79">
        <f t="shared" si="1"/>
        <v>5195875.72</v>
      </c>
      <c r="D28" s="121">
        <f t="shared" si="0"/>
        <v>7.4472935990175973E-2</v>
      </c>
      <c r="H28" s="19"/>
    </row>
    <row r="29" spans="1:9">
      <c r="B29" s="78" t="str">
        <f t="shared" si="1"/>
        <v>KINTO-Ekviti</v>
      </c>
      <c r="C29" s="79">
        <f t="shared" si="1"/>
        <v>4542968.5999999996</v>
      </c>
      <c r="D29" s="121">
        <f t="shared" si="0"/>
        <v>6.5114761781326691E-2</v>
      </c>
      <c r="H29" s="19"/>
    </row>
    <row r="30" spans="1:9">
      <c r="B30" s="78" t="str">
        <f t="shared" si="1"/>
        <v>Altus – Depozyt</v>
      </c>
      <c r="C30" s="79">
        <f t="shared" si="1"/>
        <v>3774851.39</v>
      </c>
      <c r="D30" s="121">
        <f t="shared" si="0"/>
        <v>5.4105271390112619E-2</v>
      </c>
      <c r="H30" s="19"/>
    </row>
    <row r="31" spans="1:9">
      <c r="B31" s="78" t="str">
        <f t="shared" si="1"/>
        <v>ОТP Klasychnyi</v>
      </c>
      <c r="C31" s="79">
        <f t="shared" si="1"/>
        <v>3439598.34</v>
      </c>
      <c r="D31" s="121">
        <f t="shared" si="0"/>
        <v>4.9300060434612457E-2</v>
      </c>
      <c r="H31" s="19"/>
    </row>
    <row r="32" spans="1:9">
      <c r="B32" s="78" t="str">
        <f t="shared" si="1"/>
        <v>UNIVER.UA/Taras Shevchenko: Fond Zaoshchadzhen</v>
      </c>
      <c r="C32" s="79">
        <f t="shared" si="1"/>
        <v>3134760.66</v>
      </c>
      <c r="D32" s="121">
        <f t="shared" si="0"/>
        <v>4.4930795607386428E-2</v>
      </c>
      <c r="H32" s="19"/>
    </row>
    <row r="33" spans="2:4">
      <c r="B33" s="78" t="str">
        <f t="shared" si="1"/>
        <v>Altus – Zbalansovanyi</v>
      </c>
      <c r="C33" s="79">
        <f t="shared" si="1"/>
        <v>2902927.87</v>
      </c>
      <c r="D33" s="121">
        <f t="shared" si="0"/>
        <v>4.1607916181376235E-2</v>
      </c>
    </row>
    <row r="34" spans="2:4">
      <c r="B34" s="78" t="str">
        <f t="shared" si="1"/>
        <v>KINTO-Kaznacheiskyi</v>
      </c>
      <c r="C34" s="79">
        <f t="shared" si="1"/>
        <v>1726431.01</v>
      </c>
      <c r="D34" s="121">
        <f t="shared" si="0"/>
        <v>2.4745084953491699E-2</v>
      </c>
    </row>
  </sheetData>
  <mergeCells count="4">
    <mergeCell ref="A1:H1"/>
    <mergeCell ref="A20:B20"/>
    <mergeCell ref="A22:H22"/>
    <mergeCell ref="A21:H21"/>
  </mergeCells>
  <phoneticPr fontId="11" type="noConversion"/>
  <pageMargins left="0.75" right="0.75" top="1" bottom="1" header="0.5" footer="0.5"/>
  <pageSetup paperSize="9" scale="29" orientation="portrait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enableFormatConditionsCalculation="0">
    <tabColor indexed="42"/>
    <pageSetUpPr fitToPage="1"/>
  </sheetPr>
  <dimension ref="A1:L62"/>
  <sheetViews>
    <sheetView zoomScale="80" workbookViewId="0">
      <selection activeCell="A22" sqref="A22:K22"/>
    </sheetView>
  </sheetViews>
  <sheetFormatPr defaultRowHeight="14.25"/>
  <cols>
    <col min="1" max="1" width="4.28515625" style="31" customWidth="1"/>
    <col min="2" max="2" width="61.7109375" style="31" bestFit="1" customWidth="1"/>
    <col min="3" max="4" width="14.7109375" style="32" customWidth="1"/>
    <col min="5" max="8" width="12.7109375" style="33" customWidth="1"/>
    <col min="9" max="9" width="16.140625" style="31" bestFit="1" customWidth="1"/>
    <col min="10" max="10" width="18.5703125" style="31" customWidth="1"/>
    <col min="11" max="11" width="20.7109375" style="31" customWidth="1"/>
    <col min="12" max="16384" width="9.140625" style="31"/>
  </cols>
  <sheetData>
    <row r="1" spans="1:11" s="14" customFormat="1" ht="16.5" thickBot="1">
      <c r="A1" s="173" t="s">
        <v>80</v>
      </c>
      <c r="B1" s="173"/>
      <c r="C1" s="173"/>
      <c r="D1" s="173"/>
      <c r="E1" s="173"/>
      <c r="F1" s="173"/>
      <c r="G1" s="173"/>
      <c r="H1" s="173"/>
      <c r="I1" s="173"/>
      <c r="J1" s="96"/>
    </row>
    <row r="2" spans="1:11" s="20" customFormat="1" ht="15.75" customHeight="1" thickBot="1">
      <c r="A2" s="174" t="s">
        <v>42</v>
      </c>
      <c r="B2" s="97"/>
      <c r="C2" s="98"/>
      <c r="D2" s="99"/>
      <c r="E2" s="176" t="s">
        <v>81</v>
      </c>
      <c r="F2" s="176"/>
      <c r="G2" s="176"/>
      <c r="H2" s="176"/>
      <c r="I2" s="176"/>
      <c r="J2" s="176"/>
      <c r="K2" s="176"/>
    </row>
    <row r="3" spans="1:11" s="22" customFormat="1" ht="64.5" thickBot="1">
      <c r="A3" s="175"/>
      <c r="B3" s="199" t="s">
        <v>82</v>
      </c>
      <c r="C3" s="200" t="s">
        <v>83</v>
      </c>
      <c r="D3" s="200" t="s">
        <v>84</v>
      </c>
      <c r="E3" s="17" t="s">
        <v>85</v>
      </c>
      <c r="F3" s="17" t="s">
        <v>86</v>
      </c>
      <c r="G3" s="17" t="s">
        <v>87</v>
      </c>
      <c r="H3" s="17" t="s">
        <v>88</v>
      </c>
      <c r="I3" s="17" t="s">
        <v>89</v>
      </c>
      <c r="J3" s="18" t="s">
        <v>90</v>
      </c>
      <c r="K3" s="201" t="s">
        <v>91</v>
      </c>
    </row>
    <row r="4" spans="1:11" s="20" customFormat="1" collapsed="1">
      <c r="A4" s="21">
        <v>1</v>
      </c>
      <c r="B4" s="195" t="s">
        <v>92</v>
      </c>
      <c r="C4" s="141">
        <v>38118</v>
      </c>
      <c r="D4" s="141">
        <v>38182</v>
      </c>
      <c r="E4" s="142">
        <v>6.5445368249980262E-2</v>
      </c>
      <c r="F4" s="142">
        <v>9.8915230047066593E-2</v>
      </c>
      <c r="G4" s="142">
        <v>0.14570251788240918</v>
      </c>
      <c r="H4" s="142">
        <v>0.23516693496185614</v>
      </c>
      <c r="I4" s="142">
        <v>0.22821514455231529</v>
      </c>
      <c r="J4" s="143">
        <v>4.3270826875474597</v>
      </c>
      <c r="K4" s="114">
        <v>0.13489904901684402</v>
      </c>
    </row>
    <row r="5" spans="1:11" s="20" customFormat="1" collapsed="1">
      <c r="A5" s="21">
        <v>2</v>
      </c>
      <c r="B5" s="140" t="s">
        <v>58</v>
      </c>
      <c r="C5" s="141">
        <v>38828</v>
      </c>
      <c r="D5" s="141">
        <v>39028</v>
      </c>
      <c r="E5" s="142">
        <v>1.3546113290299422E-2</v>
      </c>
      <c r="F5" s="142">
        <v>1.9408259712185849E-2</v>
      </c>
      <c r="G5" s="142">
        <v>4.1275548641605431E-2</v>
      </c>
      <c r="H5" s="142">
        <v>0.10014258195931314</v>
      </c>
      <c r="I5" s="142">
        <v>6.4244471914426393E-2</v>
      </c>
      <c r="J5" s="143">
        <v>3.152972632331835</v>
      </c>
      <c r="K5" s="115">
        <v>0.1395229102060207</v>
      </c>
    </row>
    <row r="6" spans="1:11" s="20" customFormat="1" collapsed="1">
      <c r="A6" s="21">
        <v>3</v>
      </c>
      <c r="B6" s="140" t="s">
        <v>61</v>
      </c>
      <c r="C6" s="141">
        <v>38919</v>
      </c>
      <c r="D6" s="141">
        <v>39092</v>
      </c>
      <c r="E6" s="142">
        <v>6.6837054562113751E-2</v>
      </c>
      <c r="F6" s="142">
        <v>6.8836108892478043E-2</v>
      </c>
      <c r="G6" s="142">
        <v>0.1083646025087821</v>
      </c>
      <c r="H6" s="142">
        <v>0.17987619350773509</v>
      </c>
      <c r="I6" s="142">
        <v>0.17158459388814484</v>
      </c>
      <c r="J6" s="143">
        <v>1.211449160958924</v>
      </c>
      <c r="K6" s="115">
        <v>7.6798975171129102E-2</v>
      </c>
    </row>
    <row r="7" spans="1:11" s="20" customFormat="1" collapsed="1">
      <c r="A7" s="21">
        <v>4</v>
      </c>
      <c r="B7" s="140" t="s">
        <v>63</v>
      </c>
      <c r="C7" s="141">
        <v>38919</v>
      </c>
      <c r="D7" s="141">
        <v>39092</v>
      </c>
      <c r="E7" s="142">
        <v>3.7065167901198404E-2</v>
      </c>
      <c r="F7" s="142">
        <v>3.3559847234403639E-2</v>
      </c>
      <c r="G7" s="142">
        <v>6.2510916610561518E-2</v>
      </c>
      <c r="H7" s="142">
        <v>0.13768321785384696</v>
      </c>
      <c r="I7" s="142">
        <v>0.16667710726007501</v>
      </c>
      <c r="J7" s="143">
        <v>-0.37558378798585301</v>
      </c>
      <c r="K7" s="115">
        <v>-4.2956188809921136E-2</v>
      </c>
    </row>
    <row r="8" spans="1:11" s="20" customFormat="1" collapsed="1">
      <c r="A8" s="21">
        <v>5</v>
      </c>
      <c r="B8" s="140" t="s">
        <v>65</v>
      </c>
      <c r="C8" s="141">
        <v>38968</v>
      </c>
      <c r="D8" s="141">
        <v>39140</v>
      </c>
      <c r="E8" s="142">
        <v>6.3683460358245902E-3</v>
      </c>
      <c r="F8" s="142">
        <v>5.5594464870702964E-3</v>
      </c>
      <c r="G8" s="142">
        <v>-1.8446964659654896E-2</v>
      </c>
      <c r="H8" s="142">
        <v>-1.5315738586486494E-2</v>
      </c>
      <c r="I8" s="142">
        <v>-1.8868622127758861E-2</v>
      </c>
      <c r="J8" s="143">
        <v>-0.18859300576272342</v>
      </c>
      <c r="K8" s="115">
        <v>-1.9532529994929715E-2</v>
      </c>
    </row>
    <row r="9" spans="1:11" s="20" customFormat="1" collapsed="1">
      <c r="A9" s="21">
        <v>6</v>
      </c>
      <c r="B9" s="140" t="s">
        <v>56</v>
      </c>
      <c r="C9" s="141">
        <v>39413</v>
      </c>
      <c r="D9" s="141">
        <v>39589</v>
      </c>
      <c r="E9" s="142">
        <v>1.0834332511236333E-2</v>
      </c>
      <c r="F9" s="142">
        <v>2.1896161797722469E-2</v>
      </c>
      <c r="G9" s="142">
        <v>7.3438720930210977E-2</v>
      </c>
      <c r="H9" s="142">
        <v>0.16389072570788343</v>
      </c>
      <c r="I9" s="142">
        <v>0.1172139179536591</v>
      </c>
      <c r="J9" s="143">
        <v>1.8831503269072818</v>
      </c>
      <c r="K9" s="115">
        <v>0.11971661260214739</v>
      </c>
    </row>
    <row r="10" spans="1:11" s="20" customFormat="1" collapsed="1">
      <c r="A10" s="21">
        <v>7</v>
      </c>
      <c r="B10" s="140" t="s">
        <v>62</v>
      </c>
      <c r="C10" s="141">
        <v>39429</v>
      </c>
      <c r="D10" s="141">
        <v>39618</v>
      </c>
      <c r="E10" s="142">
        <v>6.7757899479481409E-3</v>
      </c>
      <c r="F10" s="142">
        <v>-2.4945005218524052E-3</v>
      </c>
      <c r="G10" s="142">
        <v>-6.1791241339194447E-2</v>
      </c>
      <c r="H10" s="142">
        <v>0.14058259702754872</v>
      </c>
      <c r="I10" s="142">
        <v>0.11636337312006795</v>
      </c>
      <c r="J10" s="143">
        <v>4.7665340314149818E-2</v>
      </c>
      <c r="K10" s="115">
        <v>5.0276255626620081E-3</v>
      </c>
    </row>
    <row r="11" spans="1:11" s="20" customFormat="1" collapsed="1">
      <c r="A11" s="21">
        <v>8</v>
      </c>
      <c r="B11" s="140" t="s">
        <v>66</v>
      </c>
      <c r="C11" s="141">
        <v>39527</v>
      </c>
      <c r="D11" s="141">
        <v>39715</v>
      </c>
      <c r="E11" s="142">
        <v>-2.4453321058456989E-2</v>
      </c>
      <c r="F11" s="142">
        <v>-1.8810042642848024E-2</v>
      </c>
      <c r="G11" s="142">
        <v>2.1943315635489125E-2</v>
      </c>
      <c r="H11" s="142">
        <v>5.776812446447166E-2</v>
      </c>
      <c r="I11" s="142">
        <v>3.3937895384089201E-2</v>
      </c>
      <c r="J11" s="143">
        <v>2.0022790082645465</v>
      </c>
      <c r="K11" s="115">
        <v>0.12963284827802068</v>
      </c>
    </row>
    <row r="12" spans="1:11" s="20" customFormat="1" collapsed="1">
      <c r="A12" s="21">
        <v>9</v>
      </c>
      <c r="B12" s="140" t="s">
        <v>64</v>
      </c>
      <c r="C12" s="141">
        <v>39560</v>
      </c>
      <c r="D12" s="141">
        <v>39770</v>
      </c>
      <c r="E12" s="142">
        <v>1.6715782801641543E-2</v>
      </c>
      <c r="F12" s="142">
        <v>4.0161098147629248E-2</v>
      </c>
      <c r="G12" s="142">
        <v>0.18907054843761939</v>
      </c>
      <c r="H12" s="142">
        <v>0.61893840587392268</v>
      </c>
      <c r="I12" s="142">
        <v>0.56427718544503569</v>
      </c>
      <c r="J12" s="143">
        <v>-2.000416471685218E-2</v>
      </c>
      <c r="K12" s="115">
        <v>-2.2759169212495101E-3</v>
      </c>
    </row>
    <row r="13" spans="1:11" s="20" customFormat="1" collapsed="1">
      <c r="A13" s="21">
        <v>10</v>
      </c>
      <c r="B13" s="140" t="s">
        <v>54</v>
      </c>
      <c r="C13" s="141">
        <v>39884</v>
      </c>
      <c r="D13" s="141">
        <v>40001</v>
      </c>
      <c r="E13" s="142">
        <v>8.0299838013808023E-2</v>
      </c>
      <c r="F13" s="142">
        <v>9.4498506752879408E-2</v>
      </c>
      <c r="G13" s="142">
        <v>0.13344135124486423</v>
      </c>
      <c r="H13" s="142">
        <v>0.29357732782213275</v>
      </c>
      <c r="I13" s="142">
        <v>0.29472149657430702</v>
      </c>
      <c r="J13" s="143">
        <v>-2.6413611415784244E-3</v>
      </c>
      <c r="K13" s="115">
        <v>-3.2109691611004187E-4</v>
      </c>
    </row>
    <row r="14" spans="1:11" s="20" customFormat="1">
      <c r="A14" s="21">
        <v>11</v>
      </c>
      <c r="B14" s="140" t="s">
        <v>51</v>
      </c>
      <c r="C14" s="141">
        <v>40253</v>
      </c>
      <c r="D14" s="141">
        <v>40366</v>
      </c>
      <c r="E14" s="142">
        <v>1.1809146175721486E-2</v>
      </c>
      <c r="F14" s="142">
        <v>2.2931637680526418E-2</v>
      </c>
      <c r="G14" s="142">
        <v>0.15808189382656268</v>
      </c>
      <c r="H14" s="142">
        <v>0.38131424591861385</v>
      </c>
      <c r="I14" s="142">
        <v>0.35699969431307643</v>
      </c>
      <c r="J14" s="143">
        <v>0.11852086522367378</v>
      </c>
      <c r="K14" s="115">
        <v>1.560040973312482E-2</v>
      </c>
    </row>
    <row r="15" spans="1:11" s="20" customFormat="1">
      <c r="A15" s="21">
        <v>12</v>
      </c>
      <c r="B15" s="140" t="s">
        <v>52</v>
      </c>
      <c r="C15" s="141">
        <v>40114</v>
      </c>
      <c r="D15" s="141">
        <v>40401</v>
      </c>
      <c r="E15" s="142">
        <v>4.8543198737377002E-2</v>
      </c>
      <c r="F15" s="142">
        <v>8.6207884174461791E-2</v>
      </c>
      <c r="G15" s="142">
        <v>0.22565239332185527</v>
      </c>
      <c r="H15" s="142">
        <v>0.52019830272403311</v>
      </c>
      <c r="I15" s="142" t="s">
        <v>0</v>
      </c>
      <c r="J15" s="143">
        <v>0.54765246774637366</v>
      </c>
      <c r="K15" s="115">
        <v>6.3079950653261996E-2</v>
      </c>
    </row>
    <row r="16" spans="1:11" s="20" customFormat="1">
      <c r="A16" s="21">
        <v>13</v>
      </c>
      <c r="B16" s="140" t="s">
        <v>55</v>
      </c>
      <c r="C16" s="141">
        <v>40226</v>
      </c>
      <c r="D16" s="141">
        <v>40430</v>
      </c>
      <c r="E16" s="142">
        <v>1.5957933648615974E-2</v>
      </c>
      <c r="F16" s="142">
        <v>2.0189507377541993E-2</v>
      </c>
      <c r="G16" s="142">
        <v>4.4628508131033806E-2</v>
      </c>
      <c r="H16" s="142">
        <v>0.10597155526129765</v>
      </c>
      <c r="I16" s="142">
        <v>6.9767103021665111E-2</v>
      </c>
      <c r="J16" s="143">
        <v>2.0054549283439482</v>
      </c>
      <c r="K16" s="115">
        <v>0.16866500311688482</v>
      </c>
    </row>
    <row r="17" spans="1:12" s="20" customFormat="1" collapsed="1">
      <c r="A17" s="21">
        <v>14</v>
      </c>
      <c r="B17" s="67" t="s">
        <v>57</v>
      </c>
      <c r="C17" s="141">
        <v>40427</v>
      </c>
      <c r="D17" s="141">
        <v>40543</v>
      </c>
      <c r="E17" s="142">
        <v>1.5672820812500543E-2</v>
      </c>
      <c r="F17" s="142">
        <v>2.0739151391357291E-2</v>
      </c>
      <c r="G17" s="142">
        <v>4.4025426985484284E-2</v>
      </c>
      <c r="H17" s="142">
        <v>0.11464211020032322</v>
      </c>
      <c r="I17" s="142">
        <v>7.3318892418492876E-2</v>
      </c>
      <c r="J17" s="143">
        <v>1.3838484106464191</v>
      </c>
      <c r="K17" s="115">
        <v>0.13733252771576443</v>
      </c>
    </row>
    <row r="18" spans="1:12" s="20" customFormat="1" collapsed="1">
      <c r="A18" s="21">
        <v>15</v>
      </c>
      <c r="B18" s="202" t="s">
        <v>60</v>
      </c>
      <c r="C18" s="141">
        <v>40444</v>
      </c>
      <c r="D18" s="141">
        <v>40638</v>
      </c>
      <c r="E18" s="142">
        <v>3.0292893473720772E-2</v>
      </c>
      <c r="F18" s="142">
        <v>3.4629072242943426E-2</v>
      </c>
      <c r="G18" s="142">
        <v>1.2441296913315192E-2</v>
      </c>
      <c r="H18" s="142">
        <v>5.2157850291966401E-2</v>
      </c>
      <c r="I18" s="142">
        <v>4.5699958506204341E-2</v>
      </c>
      <c r="J18" s="143">
        <v>0.29931757552869587</v>
      </c>
      <c r="K18" s="115">
        <v>4.1167277745278508E-2</v>
      </c>
    </row>
    <row r="19" spans="1:12" s="20" customFormat="1" collapsed="1">
      <c r="A19" s="21">
        <v>16</v>
      </c>
      <c r="B19" s="67" t="s">
        <v>93</v>
      </c>
      <c r="C19" s="141">
        <v>40427</v>
      </c>
      <c r="D19" s="141">
        <v>40708</v>
      </c>
      <c r="E19" s="142">
        <v>9.3479935562961192E-3</v>
      </c>
      <c r="F19" s="142">
        <v>1.6482110662682681E-2</v>
      </c>
      <c r="G19" s="142">
        <v>4.4398464631906442E-2</v>
      </c>
      <c r="H19" s="142">
        <v>9.7612175457353789E-2</v>
      </c>
      <c r="I19" s="142">
        <v>6.0185828558585452E-2</v>
      </c>
      <c r="J19" s="143">
        <v>1.8131433243097157</v>
      </c>
      <c r="K19" s="115">
        <v>0.17846259382358576</v>
      </c>
    </row>
    <row r="20" spans="1:12" s="20" customFormat="1" collapsed="1">
      <c r="A20" s="21">
        <v>17</v>
      </c>
      <c r="B20" s="67" t="s">
        <v>94</v>
      </c>
      <c r="C20" s="141">
        <v>41026</v>
      </c>
      <c r="D20" s="141">
        <v>41242</v>
      </c>
      <c r="E20" s="142">
        <v>1.6101299200387054E-2</v>
      </c>
      <c r="F20" s="142">
        <v>3.386642683996488E-2</v>
      </c>
      <c r="G20" s="142">
        <v>6.6786345822020143E-2</v>
      </c>
      <c r="H20" s="142">
        <v>0.15557789051232862</v>
      </c>
      <c r="I20" s="142">
        <v>0.17376472536093868</v>
      </c>
      <c r="J20" s="143">
        <v>0.69507217476682559</v>
      </c>
      <c r="K20" s="115">
        <v>0.11531067498515424</v>
      </c>
    </row>
    <row r="21" spans="1:12" s="20" customFormat="1" ht="15.75" thickBot="1">
      <c r="A21" s="139"/>
      <c r="B21" s="144" t="s">
        <v>95</v>
      </c>
      <c r="C21" s="145" t="s">
        <v>7</v>
      </c>
      <c r="D21" s="145" t="s">
        <v>7</v>
      </c>
      <c r="E21" s="146">
        <f>AVERAGE(E4:E20)</f>
        <v>2.5127044580012498E-2</v>
      </c>
      <c r="F21" s="146">
        <f>AVERAGE(F4:F20)</f>
        <v>3.5092700369189038E-2</v>
      </c>
      <c r="G21" s="146">
        <f>AVERAGE(G4:G20)</f>
        <v>7.5971979148521787E-2</v>
      </c>
      <c r="H21" s="146">
        <f>AVERAGE(H4:H20)</f>
        <v>0.19645791182106709</v>
      </c>
      <c r="I21" s="146">
        <f>AVERAGE(I4:I20)</f>
        <v>0.15738142288395776</v>
      </c>
      <c r="J21" s="145" t="s">
        <v>7</v>
      </c>
      <c r="K21" s="145" t="s">
        <v>7</v>
      </c>
      <c r="L21" s="147"/>
    </row>
    <row r="22" spans="1:12" s="20" customFormat="1">
      <c r="A22" s="177" t="s">
        <v>96</v>
      </c>
      <c r="B22" s="177"/>
      <c r="C22" s="177"/>
      <c r="D22" s="177"/>
      <c r="E22" s="177"/>
      <c r="F22" s="177"/>
      <c r="G22" s="177"/>
      <c r="H22" s="177"/>
      <c r="I22" s="177"/>
      <c r="J22" s="177"/>
      <c r="K22" s="177"/>
    </row>
    <row r="23" spans="1:12" s="20" customFormat="1" ht="15" collapsed="1" thickBot="1">
      <c r="A23" s="172"/>
      <c r="B23" s="172"/>
      <c r="C23" s="172"/>
      <c r="D23" s="172"/>
      <c r="E23" s="172"/>
      <c r="F23" s="172"/>
      <c r="G23" s="172"/>
      <c r="H23" s="172"/>
      <c r="I23" s="158"/>
      <c r="J23" s="158"/>
      <c r="K23" s="158"/>
    </row>
    <row r="24" spans="1:12" s="20" customFormat="1" collapsed="1">
      <c r="E24" s="102"/>
      <c r="J24" s="19"/>
    </row>
    <row r="25" spans="1:12" s="20" customFormat="1" collapsed="1">
      <c r="E25" s="103"/>
      <c r="J25" s="19"/>
    </row>
    <row r="26" spans="1:12" s="20" customFormat="1">
      <c r="E26" s="102"/>
      <c r="F26" s="102"/>
      <c r="J26" s="19"/>
    </row>
    <row r="27" spans="1:12" s="20" customFormat="1" collapsed="1">
      <c r="E27" s="103"/>
      <c r="I27" s="103"/>
      <c r="J27" s="19"/>
    </row>
    <row r="28" spans="1:12" s="20" customFormat="1" collapsed="1"/>
    <row r="29" spans="1:12" s="20" customFormat="1" collapsed="1"/>
    <row r="30" spans="1:12" s="20" customFormat="1" collapsed="1"/>
    <row r="31" spans="1:12" s="20" customFormat="1" collapsed="1"/>
    <row r="32" spans="1:12" s="20" customFormat="1" collapsed="1"/>
    <row r="33" spans="3:8" s="20" customFormat="1" collapsed="1"/>
    <row r="34" spans="3:8" s="20" customFormat="1" collapsed="1"/>
    <row r="35" spans="3:8" s="20" customFormat="1" collapsed="1"/>
    <row r="36" spans="3:8" s="20" customFormat="1" collapsed="1"/>
    <row r="37" spans="3:8" s="20" customFormat="1" collapsed="1"/>
    <row r="38" spans="3:8" s="20" customFormat="1" collapsed="1"/>
    <row r="39" spans="3:8" s="20" customFormat="1" collapsed="1"/>
    <row r="40" spans="3:8" s="20" customFormat="1" collapsed="1"/>
    <row r="41" spans="3:8" s="20" customFormat="1"/>
    <row r="42" spans="3:8" s="20" customFormat="1"/>
    <row r="43" spans="3:8" s="28" customFormat="1">
      <c r="C43" s="29"/>
      <c r="D43" s="29"/>
      <c r="E43" s="30"/>
      <c r="F43" s="30"/>
      <c r="G43" s="30"/>
      <c r="H43" s="30"/>
    </row>
    <row r="44" spans="3:8" s="28" customFormat="1">
      <c r="C44" s="29"/>
      <c r="D44" s="29"/>
      <c r="E44" s="30"/>
      <c r="F44" s="30"/>
      <c r="G44" s="30"/>
      <c r="H44" s="30"/>
    </row>
    <row r="45" spans="3:8" s="28" customFormat="1">
      <c r="C45" s="29"/>
      <c r="D45" s="29"/>
      <c r="E45" s="30"/>
      <c r="F45" s="30"/>
      <c r="G45" s="30"/>
      <c r="H45" s="30"/>
    </row>
    <row r="46" spans="3:8" s="28" customFormat="1">
      <c r="C46" s="29"/>
      <c r="D46" s="29"/>
      <c r="E46" s="30"/>
      <c r="F46" s="30"/>
      <c r="G46" s="30"/>
      <c r="H46" s="30"/>
    </row>
    <row r="47" spans="3:8" s="28" customFormat="1">
      <c r="C47" s="29"/>
      <c r="D47" s="29"/>
      <c r="E47" s="30"/>
      <c r="F47" s="30"/>
      <c r="G47" s="30"/>
      <c r="H47" s="30"/>
    </row>
    <row r="48" spans="3:8" s="28" customFormat="1">
      <c r="C48" s="29"/>
      <c r="D48" s="29"/>
      <c r="E48" s="30"/>
      <c r="F48" s="30"/>
      <c r="G48" s="30"/>
      <c r="H48" s="30"/>
    </row>
    <row r="49" spans="3:8" s="28" customFormat="1">
      <c r="C49" s="29"/>
      <c r="D49" s="29"/>
      <c r="E49" s="30"/>
      <c r="F49" s="30"/>
      <c r="G49" s="30"/>
      <c r="H49" s="30"/>
    </row>
    <row r="50" spans="3:8" s="28" customFormat="1">
      <c r="C50" s="29"/>
      <c r="D50" s="29"/>
      <c r="E50" s="30"/>
      <c r="F50" s="30"/>
      <c r="G50" s="30"/>
      <c r="H50" s="30"/>
    </row>
    <row r="51" spans="3:8" s="28" customFormat="1">
      <c r="C51" s="29"/>
      <c r="D51" s="29"/>
      <c r="E51" s="30"/>
      <c r="F51" s="30"/>
      <c r="G51" s="30"/>
      <c r="H51" s="30"/>
    </row>
    <row r="52" spans="3:8" s="28" customFormat="1">
      <c r="C52" s="29"/>
      <c r="D52" s="29"/>
      <c r="E52" s="30"/>
      <c r="F52" s="30"/>
      <c r="G52" s="30"/>
      <c r="H52" s="30"/>
    </row>
    <row r="53" spans="3:8" s="28" customFormat="1">
      <c r="C53" s="29"/>
      <c r="D53" s="29"/>
      <c r="E53" s="30"/>
      <c r="F53" s="30"/>
      <c r="G53" s="30"/>
      <c r="H53" s="30"/>
    </row>
    <row r="54" spans="3:8" s="28" customFormat="1">
      <c r="C54" s="29"/>
      <c r="D54" s="29"/>
      <c r="E54" s="30"/>
      <c r="F54" s="30"/>
      <c r="G54" s="30"/>
      <c r="H54" s="30"/>
    </row>
    <row r="55" spans="3:8" s="28" customFormat="1">
      <c r="C55" s="29"/>
      <c r="D55" s="29"/>
      <c r="E55" s="30"/>
      <c r="F55" s="30"/>
      <c r="G55" s="30"/>
      <c r="H55" s="30"/>
    </row>
    <row r="56" spans="3:8" s="28" customFormat="1">
      <c r="C56" s="29"/>
      <c r="D56" s="29"/>
      <c r="E56" s="30"/>
      <c r="F56" s="30"/>
      <c r="G56" s="30"/>
      <c r="H56" s="30"/>
    </row>
    <row r="57" spans="3:8" s="28" customFormat="1">
      <c r="C57" s="29"/>
      <c r="D57" s="29"/>
      <c r="E57" s="30"/>
      <c r="F57" s="30"/>
      <c r="G57" s="30"/>
      <c r="H57" s="30"/>
    </row>
    <row r="58" spans="3:8" s="28" customFormat="1">
      <c r="C58" s="29"/>
      <c r="D58" s="29"/>
      <c r="E58" s="30"/>
      <c r="F58" s="30"/>
      <c r="G58" s="30"/>
      <c r="H58" s="30"/>
    </row>
    <row r="59" spans="3:8" s="28" customFormat="1">
      <c r="C59" s="29"/>
      <c r="D59" s="29"/>
      <c r="E59" s="30"/>
      <c r="F59" s="30"/>
      <c r="G59" s="30"/>
      <c r="H59" s="30"/>
    </row>
    <row r="60" spans="3:8" s="28" customFormat="1">
      <c r="C60" s="29"/>
      <c r="D60" s="29"/>
      <c r="E60" s="30"/>
      <c r="F60" s="30"/>
      <c r="G60" s="30"/>
      <c r="H60" s="30"/>
    </row>
    <row r="61" spans="3:8" s="28" customFormat="1">
      <c r="C61" s="29"/>
      <c r="D61" s="29"/>
      <c r="E61" s="30"/>
      <c r="F61" s="30"/>
      <c r="G61" s="30"/>
      <c r="H61" s="30"/>
    </row>
    <row r="62" spans="3:8" s="28" customFormat="1">
      <c r="C62" s="29"/>
      <c r="D62" s="29"/>
      <c r="E62" s="30"/>
      <c r="F62" s="30"/>
      <c r="G62" s="30"/>
      <c r="H62" s="30"/>
    </row>
  </sheetData>
  <mergeCells count="5">
    <mergeCell ref="A23:H23"/>
    <mergeCell ref="A1:I1"/>
    <mergeCell ref="A2:A3"/>
    <mergeCell ref="E2:K2"/>
    <mergeCell ref="A22:K22"/>
  </mergeCells>
  <phoneticPr fontId="11" type="noConversion"/>
  <pageMargins left="0.75" right="0.75" top="1" bottom="1" header="0.5" footer="0.5"/>
  <pageSetup paperSize="9" scale="64" orientation="landscape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enableFormatConditionsCalculation="0">
    <tabColor indexed="42"/>
  </sheetPr>
  <dimension ref="A1:H70"/>
  <sheetViews>
    <sheetView zoomScale="85" workbookViewId="0">
      <selection activeCell="H69" sqref="H69"/>
    </sheetView>
  </sheetViews>
  <sheetFormatPr defaultRowHeight="14.25"/>
  <cols>
    <col min="1" max="1" width="3.85546875" style="28" customWidth="1"/>
    <col min="2" max="2" width="61.85546875" style="28" bestFit="1" customWidth="1"/>
    <col min="3" max="3" width="24.7109375" style="28" customWidth="1"/>
    <col min="4" max="4" width="24.7109375" style="40" customWidth="1"/>
    <col min="5" max="7" width="24.7109375" style="28" customWidth="1"/>
    <col min="8" max="16384" width="9.140625" style="28"/>
  </cols>
  <sheetData>
    <row r="1" spans="1:8" ht="16.5" thickBot="1">
      <c r="A1" s="179" t="s">
        <v>97</v>
      </c>
      <c r="B1" s="179"/>
      <c r="C1" s="179"/>
      <c r="D1" s="179"/>
      <c r="E1" s="179"/>
      <c r="F1" s="179"/>
      <c r="G1" s="179"/>
    </row>
    <row r="2" spans="1:8" ht="15.75" customHeight="1" thickBot="1">
      <c r="A2" s="203" t="s">
        <v>98</v>
      </c>
      <c r="B2" s="85"/>
      <c r="C2" s="180" t="s">
        <v>99</v>
      </c>
      <c r="D2" s="181"/>
      <c r="E2" s="180" t="s">
        <v>100</v>
      </c>
      <c r="F2" s="181"/>
      <c r="G2" s="86"/>
    </row>
    <row r="3" spans="1:8" ht="45.75" thickBot="1">
      <c r="A3" s="204"/>
      <c r="B3" s="205" t="s">
        <v>82</v>
      </c>
      <c r="C3" s="41" t="s">
        <v>101</v>
      </c>
      <c r="D3" s="34" t="s">
        <v>102</v>
      </c>
      <c r="E3" s="34" t="s">
        <v>103</v>
      </c>
      <c r="F3" s="34" t="s">
        <v>102</v>
      </c>
      <c r="G3" s="206" t="s">
        <v>104</v>
      </c>
    </row>
    <row r="4" spans="1:8" ht="15" customHeight="1">
      <c r="A4" s="21">
        <v>1</v>
      </c>
      <c r="B4" s="207" t="s">
        <v>93</v>
      </c>
      <c r="C4" s="37">
        <v>920.48022999999955</v>
      </c>
      <c r="D4" s="91">
        <v>0.21529709524018781</v>
      </c>
      <c r="E4" s="38">
        <v>313</v>
      </c>
      <c r="F4" s="91">
        <v>0.20404172099087353</v>
      </c>
      <c r="G4" s="39">
        <v>880.78756217731438</v>
      </c>
      <c r="H4" s="51"/>
    </row>
    <row r="5" spans="1:8" ht="14.25" customHeight="1">
      <c r="A5" s="21">
        <v>2</v>
      </c>
      <c r="B5" s="36" t="s">
        <v>51</v>
      </c>
      <c r="C5" s="37">
        <v>745.50858999999991</v>
      </c>
      <c r="D5" s="91">
        <v>0.13328413170397937</v>
      </c>
      <c r="E5" s="38">
        <v>607459</v>
      </c>
      <c r="F5" s="91">
        <v>0.12005721235809071</v>
      </c>
      <c r="G5" s="39">
        <v>672.98603975532285</v>
      </c>
      <c r="H5" s="51"/>
    </row>
    <row r="6" spans="1:8">
      <c r="A6" s="21">
        <v>3</v>
      </c>
      <c r="B6" s="36" t="s">
        <v>56</v>
      </c>
      <c r="C6" s="37">
        <v>82.502299999999806</v>
      </c>
      <c r="D6" s="91">
        <v>2.4575495909851836E-2</v>
      </c>
      <c r="E6" s="38">
        <v>16</v>
      </c>
      <c r="F6" s="91">
        <v>1.3593882752761258E-2</v>
      </c>
      <c r="G6" s="39">
        <v>45.490695102806363</v>
      </c>
    </row>
    <row r="7" spans="1:8">
      <c r="A7" s="21">
        <v>4</v>
      </c>
      <c r="B7" s="36" t="s">
        <v>60</v>
      </c>
      <c r="C7" s="37">
        <v>88.413969999999978</v>
      </c>
      <c r="D7" s="91">
        <v>5.4179127480072843E-2</v>
      </c>
      <c r="E7" s="38">
        <v>30</v>
      </c>
      <c r="F7" s="91">
        <v>2.3183925811437404E-2</v>
      </c>
      <c r="G7" s="39">
        <v>38.096565338234853</v>
      </c>
    </row>
    <row r="8" spans="1:8">
      <c r="A8" s="21">
        <v>5</v>
      </c>
      <c r="B8" s="36" t="s">
        <v>105</v>
      </c>
      <c r="C8" s="37">
        <v>41.03663100000005</v>
      </c>
      <c r="D8" s="91">
        <v>2.4348384871408221E-2</v>
      </c>
      <c r="E8" s="38">
        <v>82</v>
      </c>
      <c r="F8" s="91">
        <v>8.1164010689894085E-3</v>
      </c>
      <c r="G8" s="39">
        <v>13.794320989804934</v>
      </c>
    </row>
    <row r="9" spans="1:8">
      <c r="A9" s="21">
        <v>6</v>
      </c>
      <c r="B9" s="208" t="s">
        <v>54</v>
      </c>
      <c r="C9" s="37">
        <v>343.22304000000003</v>
      </c>
      <c r="D9" s="91">
        <v>8.1724722390086907E-2</v>
      </c>
      <c r="E9" s="38">
        <v>6</v>
      </c>
      <c r="F9" s="91">
        <v>1.3189712024620796E-3</v>
      </c>
      <c r="G9" s="39">
        <v>5.3233162116314592</v>
      </c>
    </row>
    <row r="10" spans="1:8">
      <c r="A10" s="21">
        <v>7</v>
      </c>
      <c r="B10" s="36" t="s">
        <v>52</v>
      </c>
      <c r="C10" s="37">
        <v>261.02053700000045</v>
      </c>
      <c r="D10" s="91">
        <v>4.8543198737360717E-2</v>
      </c>
      <c r="E10" s="38">
        <v>0</v>
      </c>
      <c r="F10" s="91">
        <v>0</v>
      </c>
      <c r="G10" s="39">
        <v>0</v>
      </c>
      <c r="H10" s="51"/>
    </row>
    <row r="11" spans="1:8">
      <c r="A11" s="21">
        <v>8</v>
      </c>
      <c r="B11" s="195" t="s">
        <v>61</v>
      </c>
      <c r="C11" s="37">
        <v>80.911270000000016</v>
      </c>
      <c r="D11" s="91">
        <v>6.6837054562102996E-2</v>
      </c>
      <c r="E11" s="38">
        <v>0</v>
      </c>
      <c r="F11" s="91">
        <v>0</v>
      </c>
      <c r="G11" s="39">
        <v>0</v>
      </c>
    </row>
    <row r="12" spans="1:8">
      <c r="A12" s="21">
        <v>10</v>
      </c>
      <c r="B12" s="36" t="s">
        <v>55</v>
      </c>
      <c r="C12" s="37">
        <v>59.292640000000134</v>
      </c>
      <c r="D12" s="91">
        <v>1.5957933648606721E-2</v>
      </c>
      <c r="E12" s="38">
        <v>0</v>
      </c>
      <c r="F12" s="91">
        <v>0</v>
      </c>
      <c r="G12" s="39">
        <v>0</v>
      </c>
    </row>
    <row r="13" spans="1:8" ht="15">
      <c r="A13" s="21">
        <v>11</v>
      </c>
      <c r="B13" s="209" t="s">
        <v>106</v>
      </c>
      <c r="C13" s="37">
        <v>48.372410000000144</v>
      </c>
      <c r="D13" s="91">
        <v>1.5672820812482079E-2</v>
      </c>
      <c r="E13" s="38">
        <v>0</v>
      </c>
      <c r="F13" s="91">
        <v>0</v>
      </c>
      <c r="G13" s="39">
        <v>0</v>
      </c>
    </row>
    <row r="14" spans="1:8">
      <c r="A14" s="21">
        <v>12</v>
      </c>
      <c r="B14" s="36" t="s">
        <v>107</v>
      </c>
      <c r="C14" s="37">
        <v>38.797830000000076</v>
      </c>
      <c r="D14" s="91">
        <v>1.3546113290303004E-2</v>
      </c>
      <c r="E14" s="38">
        <v>0</v>
      </c>
      <c r="F14" s="91">
        <v>0</v>
      </c>
      <c r="G14" s="39">
        <v>0</v>
      </c>
    </row>
    <row r="15" spans="1:8">
      <c r="A15" s="21">
        <v>13</v>
      </c>
      <c r="B15" s="36" t="s">
        <v>63</v>
      </c>
      <c r="C15" s="37">
        <v>31.578429999999933</v>
      </c>
      <c r="D15" s="91">
        <v>3.7065167901175283E-2</v>
      </c>
      <c r="E15" s="38">
        <v>0</v>
      </c>
      <c r="F15" s="91">
        <v>0</v>
      </c>
      <c r="G15" s="39">
        <v>0</v>
      </c>
    </row>
    <row r="16" spans="1:8">
      <c r="A16" s="21">
        <v>14</v>
      </c>
      <c r="B16" s="36" t="s">
        <v>62</v>
      </c>
      <c r="C16" s="37">
        <v>6.7336900000000606</v>
      </c>
      <c r="D16" s="91">
        <v>6.7757899479256077E-3</v>
      </c>
      <c r="E16" s="38">
        <v>0</v>
      </c>
      <c r="F16" s="91">
        <v>0</v>
      </c>
      <c r="G16" s="39">
        <v>0</v>
      </c>
    </row>
    <row r="17" spans="1:8">
      <c r="A17" s="21">
        <v>15</v>
      </c>
      <c r="B17" s="36" t="s">
        <v>65</v>
      </c>
      <c r="C17" s="37">
        <v>4.5441400000000138</v>
      </c>
      <c r="D17" s="91">
        <v>6.3683460358398307E-3</v>
      </c>
      <c r="E17" s="38">
        <v>0</v>
      </c>
      <c r="F17" s="91">
        <v>0</v>
      </c>
      <c r="G17" s="39">
        <v>0</v>
      </c>
    </row>
    <row r="18" spans="1:8" ht="13.5" customHeight="1">
      <c r="A18" s="21">
        <v>16</v>
      </c>
      <c r="B18" s="36" t="s">
        <v>66</v>
      </c>
      <c r="C18" s="37">
        <v>-9.1059699999999726</v>
      </c>
      <c r="D18" s="91">
        <v>-2.4453321058473983E-2</v>
      </c>
      <c r="E18" s="38">
        <v>0</v>
      </c>
      <c r="F18" s="91">
        <v>0</v>
      </c>
      <c r="G18" s="39">
        <v>0</v>
      </c>
    </row>
    <row r="19" spans="1:8">
      <c r="A19" s="21">
        <v>17</v>
      </c>
      <c r="B19" s="67" t="s">
        <v>92</v>
      </c>
      <c r="C19" s="37">
        <v>1603.4885999999976</v>
      </c>
      <c r="D19" s="91">
        <v>6.5034858607574492E-2</v>
      </c>
      <c r="E19" s="38">
        <v>-19</v>
      </c>
      <c r="F19" s="91">
        <v>-3.8529393871798511E-4</v>
      </c>
      <c r="G19" s="39">
        <v>-9.5058109823523225</v>
      </c>
    </row>
    <row r="20" spans="1:8">
      <c r="A20" s="21">
        <v>18</v>
      </c>
      <c r="B20" s="36" t="s">
        <v>64</v>
      </c>
      <c r="C20" s="37">
        <v>-80.68801000000002</v>
      </c>
      <c r="D20" s="91">
        <v>-8.7858258670391626E-2</v>
      </c>
      <c r="E20" s="38">
        <v>-980</v>
      </c>
      <c r="F20" s="91">
        <v>-0.10285474391267842</v>
      </c>
      <c r="G20" s="39">
        <v>-94.248977342522053</v>
      </c>
    </row>
    <row r="21" spans="1:8" ht="15.75" thickBot="1">
      <c r="A21" s="84"/>
      <c r="B21" s="87" t="s">
        <v>67</v>
      </c>
      <c r="C21" s="88">
        <v>4266.1103279999979</v>
      </c>
      <c r="D21" s="92">
        <v>6.5128936587947092E-2</v>
      </c>
      <c r="E21" s="89">
        <v>606907</v>
      </c>
      <c r="F21" s="92">
        <v>0.11770701086600252</v>
      </c>
      <c r="G21" s="90">
        <v>1552.7237112502401</v>
      </c>
      <c r="H21" s="51"/>
    </row>
    <row r="22" spans="1:8" ht="15" customHeight="1" thickBot="1">
      <c r="A22" s="178"/>
      <c r="B22" s="178"/>
      <c r="C22" s="178"/>
      <c r="D22" s="178"/>
      <c r="E22" s="178"/>
      <c r="F22" s="178"/>
      <c r="G22" s="178"/>
      <c r="H22" s="157"/>
    </row>
    <row r="44" spans="2:5" ht="15">
      <c r="B44" s="57"/>
      <c r="C44" s="58"/>
      <c r="D44" s="59"/>
      <c r="E44" s="60"/>
    </row>
    <row r="45" spans="2:5" ht="15">
      <c r="B45" s="57"/>
      <c r="C45" s="58"/>
      <c r="D45" s="59"/>
      <c r="E45" s="60"/>
    </row>
    <row r="46" spans="2:5" ht="15">
      <c r="B46" s="57"/>
      <c r="C46" s="58"/>
      <c r="D46" s="59"/>
      <c r="E46" s="60"/>
    </row>
    <row r="47" spans="2:5" ht="15">
      <c r="B47" s="57"/>
      <c r="C47" s="58"/>
      <c r="D47" s="59"/>
      <c r="E47" s="60"/>
    </row>
    <row r="48" spans="2:5" ht="15">
      <c r="B48" s="57"/>
      <c r="C48" s="58"/>
      <c r="D48" s="59"/>
      <c r="E48" s="60"/>
    </row>
    <row r="49" spans="2:6" ht="15">
      <c r="B49" s="57"/>
      <c r="C49" s="58"/>
      <c r="D49" s="59"/>
      <c r="E49" s="60"/>
    </row>
    <row r="50" spans="2:6" ht="15.75" thickBot="1">
      <c r="B50" s="75"/>
      <c r="C50" s="75"/>
      <c r="D50" s="75"/>
      <c r="E50" s="75"/>
    </row>
    <row r="53" spans="2:6" ht="14.25" customHeight="1"/>
    <row r="54" spans="2:6">
      <c r="F54" s="51"/>
    </row>
    <row r="56" spans="2:6">
      <c r="F56"/>
    </row>
    <row r="57" spans="2:6">
      <c r="F57"/>
    </row>
    <row r="58" spans="2:6" ht="30.75" thickBot="1">
      <c r="B58" s="41" t="s">
        <v>82</v>
      </c>
      <c r="C58" s="34" t="s">
        <v>108</v>
      </c>
      <c r="D58" s="34" t="s">
        <v>109</v>
      </c>
      <c r="E58" s="35" t="s">
        <v>110</v>
      </c>
      <c r="F58"/>
    </row>
    <row r="59" spans="2:6">
      <c r="B59" s="36" t="str">
        <f t="shared" ref="B59:D63" si="0">B4</f>
        <v xml:space="preserve">UNIVER.UA/Myhailo Hrushevskyi: Fond Derzhavnykh Paperiv   </v>
      </c>
      <c r="C59" s="37">
        <f t="shared" si="0"/>
        <v>920.48022999999955</v>
      </c>
      <c r="D59" s="91">
        <f t="shared" si="0"/>
        <v>0.21529709524018781</v>
      </c>
      <c r="E59" s="39">
        <f>G4</f>
        <v>880.78756217731438</v>
      </c>
    </row>
    <row r="60" spans="2:6">
      <c r="B60" s="36" t="str">
        <f t="shared" si="0"/>
        <v>ОТP Fond Aktsii</v>
      </c>
      <c r="C60" s="37">
        <f t="shared" si="0"/>
        <v>745.50858999999991</v>
      </c>
      <c r="D60" s="91">
        <f t="shared" si="0"/>
        <v>0.13328413170397937</v>
      </c>
      <c r="E60" s="39">
        <f>G5</f>
        <v>672.98603975532285</v>
      </c>
    </row>
    <row r="61" spans="2:6">
      <c r="B61" s="36" t="str">
        <f t="shared" si="0"/>
        <v>ОТP Klasychnyi</v>
      </c>
      <c r="C61" s="37">
        <f t="shared" si="0"/>
        <v>82.502299999999806</v>
      </c>
      <c r="D61" s="91">
        <f t="shared" si="0"/>
        <v>2.4575495909851836E-2</v>
      </c>
      <c r="E61" s="39">
        <f>G6</f>
        <v>45.490695102806363</v>
      </c>
    </row>
    <row r="62" spans="2:6">
      <c r="B62" s="36" t="str">
        <f t="shared" si="0"/>
        <v>VSI</v>
      </c>
      <c r="C62" s="37">
        <f t="shared" si="0"/>
        <v>88.413969999999978</v>
      </c>
      <c r="D62" s="91">
        <f t="shared" si="0"/>
        <v>5.4179127480072843E-2</v>
      </c>
      <c r="E62" s="39">
        <f>G7</f>
        <v>38.096565338234853</v>
      </c>
    </row>
    <row r="63" spans="2:6">
      <c r="B63" s="117" t="str">
        <f t="shared" si="0"/>
        <v>KINTO- Kaznacheiskyi</v>
      </c>
      <c r="C63" s="118">
        <f t="shared" si="0"/>
        <v>41.03663100000005</v>
      </c>
      <c r="D63" s="119">
        <f t="shared" si="0"/>
        <v>2.4348384871408221E-2</v>
      </c>
      <c r="E63" s="120">
        <f>G8</f>
        <v>13.794320989804934</v>
      </c>
    </row>
    <row r="64" spans="2:6">
      <c r="B64" s="116" t="str">
        <f>B13</f>
        <v>UNIVER.UA/Taras Shevchenko: Fond Zaoshchadzhen</v>
      </c>
      <c r="C64" s="37">
        <f t="shared" ref="C64:D68" si="1">C16</f>
        <v>6.7336900000000606</v>
      </c>
      <c r="D64" s="91">
        <f t="shared" si="1"/>
        <v>6.7757899479256077E-3</v>
      </c>
      <c r="E64" s="39">
        <f>G16</f>
        <v>0</v>
      </c>
    </row>
    <row r="65" spans="2:5">
      <c r="B65" s="116" t="str">
        <f>B14</f>
        <v>Altus-Zbalansovanyi</v>
      </c>
      <c r="C65" s="37">
        <f t="shared" si="1"/>
        <v>4.5441400000000138</v>
      </c>
      <c r="D65" s="91">
        <f t="shared" si="1"/>
        <v>6.3683460358398307E-3</v>
      </c>
      <c r="E65" s="39">
        <f>G17</f>
        <v>0</v>
      </c>
    </row>
    <row r="66" spans="2:5">
      <c r="B66" s="116" t="str">
        <f>B15</f>
        <v>UNIVER.UA/Iaroslav Mudryi: Fond Aktsii</v>
      </c>
      <c r="C66" s="37">
        <f t="shared" si="1"/>
        <v>-9.1059699999999726</v>
      </c>
      <c r="D66" s="91">
        <f t="shared" si="1"/>
        <v>-2.4453321058473983E-2</v>
      </c>
      <c r="E66" s="39">
        <f>G18</f>
        <v>0</v>
      </c>
    </row>
    <row r="67" spans="2:5">
      <c r="B67" s="116" t="str">
        <f>B16</f>
        <v>ТАSK Resurs</v>
      </c>
      <c r="C67" s="37">
        <f t="shared" si="1"/>
        <v>1603.4885999999976</v>
      </c>
      <c r="D67" s="91">
        <f t="shared" si="1"/>
        <v>6.5034858607574492E-2</v>
      </c>
      <c r="E67" s="39">
        <f>G19</f>
        <v>-9.5058109823523225</v>
      </c>
    </row>
    <row r="68" spans="2:5">
      <c r="B68" s="116" t="str">
        <f>B20</f>
        <v>Nadbannia</v>
      </c>
      <c r="C68" s="37">
        <f t="shared" si="1"/>
        <v>-80.68801000000002</v>
      </c>
      <c r="D68" s="91">
        <f t="shared" si="1"/>
        <v>-8.7858258670391626E-2</v>
      </c>
      <c r="E68" s="39">
        <f>G20</f>
        <v>-94.248977342522053</v>
      </c>
    </row>
    <row r="69" spans="2:5">
      <c r="B69" s="127" t="s">
        <v>69</v>
      </c>
      <c r="C69" s="128">
        <f>C21-SUM(C59:C68)</f>
        <v>863.19615700000077</v>
      </c>
      <c r="D69" s="129"/>
      <c r="E69" s="128">
        <f>G21-SUM(E59:E68)</f>
        <v>5.3233162116314361</v>
      </c>
    </row>
    <row r="70" spans="2:5" ht="15">
      <c r="B70" s="125" t="s">
        <v>67</v>
      </c>
      <c r="C70" s="126">
        <f>SUM(C59:C69)</f>
        <v>4266.1103279999979</v>
      </c>
      <c r="D70" s="126"/>
      <c r="E70" s="126">
        <f>SUM(E59:E69)</f>
        <v>1552.7237112502401</v>
      </c>
    </row>
  </sheetData>
  <mergeCells count="5">
    <mergeCell ref="A22:G22"/>
    <mergeCell ref="A1:G1"/>
    <mergeCell ref="C2:D2"/>
    <mergeCell ref="E2:F2"/>
    <mergeCell ref="A2:A3"/>
  </mergeCells>
  <phoneticPr fontId="11" type="noConversion"/>
  <pageMargins left="0.75" right="0.75" top="1" bottom="1" header="0.5" footer="0.5"/>
  <pageSetup paperSize="9" orientation="portrait" vertic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 enableFormatConditionsCalculation="0">
    <tabColor indexed="42"/>
  </sheetPr>
  <dimension ref="A1:C107"/>
  <sheetViews>
    <sheetView zoomScale="80" workbookViewId="0">
      <selection activeCell="A45" sqref="A45"/>
    </sheetView>
  </sheetViews>
  <sheetFormatPr defaultRowHeight="12.75"/>
  <cols>
    <col min="1" max="1" width="64.42578125" bestFit="1" customWidth="1"/>
    <col min="2" max="2" width="12.7109375" customWidth="1"/>
    <col min="3" max="3" width="2.7109375" customWidth="1"/>
  </cols>
  <sheetData>
    <row r="1" spans="1:3" ht="15.75" thickBot="1">
      <c r="A1" s="63" t="s">
        <v>82</v>
      </c>
      <c r="B1" s="64" t="s">
        <v>111</v>
      </c>
      <c r="C1" s="10"/>
    </row>
    <row r="2" spans="1:3" ht="14.25">
      <c r="A2" s="36" t="s">
        <v>66</v>
      </c>
      <c r="B2" s="165">
        <v>-2.4453321058456989E-2</v>
      </c>
      <c r="C2" s="10"/>
    </row>
    <row r="3" spans="1:3" ht="14.25">
      <c r="A3" s="140" t="s">
        <v>65</v>
      </c>
      <c r="B3" s="166">
        <v>6.3683460358245902E-3</v>
      </c>
      <c r="C3" s="10"/>
    </row>
    <row r="4" spans="1:3" ht="14.25">
      <c r="A4" s="210" t="s">
        <v>112</v>
      </c>
      <c r="B4" s="166">
        <v>6.7757899479481409E-3</v>
      </c>
      <c r="C4" s="10"/>
    </row>
    <row r="5" spans="1:3" ht="14.25">
      <c r="A5" s="207" t="s">
        <v>93</v>
      </c>
      <c r="B5" s="136">
        <v>9.3479935562961192E-3</v>
      </c>
      <c r="C5" s="10"/>
    </row>
    <row r="6" spans="1:3" ht="14.25">
      <c r="A6" s="130" t="s">
        <v>56</v>
      </c>
      <c r="B6" s="136">
        <v>1.0834332511236333E-2</v>
      </c>
      <c r="C6" s="10"/>
    </row>
    <row r="7" spans="1:3" ht="14.25">
      <c r="A7" s="131" t="s">
        <v>51</v>
      </c>
      <c r="B7" s="136">
        <v>1.1809146175721486E-2</v>
      </c>
      <c r="C7" s="10"/>
    </row>
    <row r="8" spans="1:3" ht="14.25">
      <c r="A8" s="211" t="s">
        <v>58</v>
      </c>
      <c r="B8" s="136">
        <v>1.3546113290299422E-2</v>
      </c>
      <c r="C8" s="10"/>
    </row>
    <row r="9" spans="1:3" ht="15">
      <c r="A9" s="209" t="s">
        <v>106</v>
      </c>
      <c r="B9" s="136">
        <v>1.5672820812500543E-2</v>
      </c>
      <c r="C9" s="10"/>
    </row>
    <row r="10" spans="1:3" ht="14.25">
      <c r="A10" s="36" t="s">
        <v>55</v>
      </c>
      <c r="B10" s="136">
        <v>1.5957933648615974E-2</v>
      </c>
      <c r="C10" s="10"/>
    </row>
    <row r="11" spans="1:3" ht="14.25">
      <c r="A11" s="130" t="s">
        <v>59</v>
      </c>
      <c r="B11" s="136">
        <v>1.6101299200387054E-2</v>
      </c>
      <c r="C11" s="10"/>
    </row>
    <row r="12" spans="1:3" ht="14.25">
      <c r="A12" s="36" t="s">
        <v>64</v>
      </c>
      <c r="B12" s="136">
        <v>1.6715782801641543E-2</v>
      </c>
      <c r="C12" s="10"/>
    </row>
    <row r="13" spans="1:3" ht="14.25">
      <c r="A13" s="130" t="s">
        <v>60</v>
      </c>
      <c r="B13" s="136">
        <v>3.0292893473720772E-2</v>
      </c>
      <c r="C13" s="10"/>
    </row>
    <row r="14" spans="1:3" ht="14.25">
      <c r="A14" s="130" t="s">
        <v>63</v>
      </c>
      <c r="B14" s="136">
        <v>3.7065167901198404E-2</v>
      </c>
      <c r="C14" s="10"/>
    </row>
    <row r="15" spans="1:3" ht="14.25">
      <c r="A15" s="130" t="s">
        <v>52</v>
      </c>
      <c r="B15" s="137">
        <v>4.8543198737377002E-2</v>
      </c>
      <c r="C15" s="10"/>
    </row>
    <row r="16" spans="1:3" ht="14.25">
      <c r="A16" s="130" t="s">
        <v>113</v>
      </c>
      <c r="B16" s="137">
        <v>6.5445368249980262E-2</v>
      </c>
      <c r="C16" s="10"/>
    </row>
    <row r="17" spans="1:3" ht="14.25">
      <c r="A17" s="195" t="s">
        <v>61</v>
      </c>
      <c r="B17" s="136">
        <v>6.6837054562113751E-2</v>
      </c>
      <c r="C17" s="10"/>
    </row>
    <row r="18" spans="1:3" ht="14.25">
      <c r="A18" s="208" t="s">
        <v>54</v>
      </c>
      <c r="B18" s="136">
        <v>8.0299838013808023E-2</v>
      </c>
      <c r="C18" s="10"/>
    </row>
    <row r="19" spans="1:3" ht="14.25">
      <c r="A19" s="194" t="s">
        <v>114</v>
      </c>
      <c r="B19" s="135">
        <v>2.5127044580012498E-2</v>
      </c>
      <c r="C19" s="10"/>
    </row>
    <row r="20" spans="1:3" ht="14.25">
      <c r="A20" s="140" t="s">
        <v>20</v>
      </c>
      <c r="B20" s="135">
        <v>4.9336921687706869E-2</v>
      </c>
      <c r="C20" s="10"/>
    </row>
    <row r="21" spans="1:3" ht="14.25">
      <c r="A21" s="140" t="s">
        <v>19</v>
      </c>
      <c r="B21" s="135">
        <v>2.4892643926962998E-2</v>
      </c>
      <c r="C21" s="55"/>
    </row>
    <row r="22" spans="1:3" ht="14.25">
      <c r="A22" s="140" t="s">
        <v>115</v>
      </c>
      <c r="B22" s="135">
        <v>2.724417328357176E-2</v>
      </c>
      <c r="C22" s="9"/>
    </row>
    <row r="23" spans="1:3" ht="14.25">
      <c r="A23" s="140" t="s">
        <v>116</v>
      </c>
      <c r="B23" s="135">
        <v>4.0103894614369473E-2</v>
      </c>
      <c r="C23" s="70"/>
    </row>
    <row r="24" spans="1:3" ht="14.25">
      <c r="A24" s="140" t="s">
        <v>117</v>
      </c>
      <c r="B24" s="135">
        <v>1.1917808219178082E-2</v>
      </c>
      <c r="C24" s="10"/>
    </row>
    <row r="25" spans="1:3" ht="15" thickBot="1">
      <c r="A25" s="212" t="s">
        <v>118</v>
      </c>
      <c r="B25" s="138">
        <v>1.8749223061346409E-2</v>
      </c>
      <c r="C25" s="10"/>
    </row>
    <row r="26" spans="1:3">
      <c r="B26" s="10"/>
      <c r="C26" s="10"/>
    </row>
    <row r="27" spans="1:3">
      <c r="C27" s="10"/>
    </row>
    <row r="28" spans="1:3">
      <c r="B28" s="10"/>
      <c r="C28" s="10"/>
    </row>
    <row r="29" spans="1:3">
      <c r="C29" s="10"/>
    </row>
    <row r="30" spans="1:3">
      <c r="B30" s="10"/>
    </row>
    <row r="31" spans="1:3">
      <c r="B31" s="10"/>
    </row>
    <row r="32" spans="1:3">
      <c r="B32" s="10"/>
    </row>
    <row r="33" spans="2:2">
      <c r="B33" s="10"/>
    </row>
    <row r="34" spans="2:2">
      <c r="B34" s="10"/>
    </row>
    <row r="35" spans="2:2">
      <c r="B35" s="10"/>
    </row>
    <row r="36" spans="2:2">
      <c r="B36" s="10"/>
    </row>
    <row r="37" spans="2:2">
      <c r="B37" s="10"/>
    </row>
    <row r="38" spans="2:2">
      <c r="B38" s="10"/>
    </row>
    <row r="39" spans="2:2">
      <c r="B39" s="10"/>
    </row>
    <row r="40" spans="2:2">
      <c r="B40" s="10"/>
    </row>
    <row r="41" spans="2:2">
      <c r="B41" s="10"/>
    </row>
    <row r="42" spans="2:2">
      <c r="B42" s="10"/>
    </row>
    <row r="43" spans="2:2">
      <c r="B43" s="10"/>
    </row>
    <row r="44" spans="2:2">
      <c r="B44" s="10"/>
    </row>
    <row r="45" spans="2:2">
      <c r="B45" s="10"/>
    </row>
    <row r="46" spans="2:2">
      <c r="B46" s="10"/>
    </row>
    <row r="47" spans="2:2">
      <c r="B47" s="10"/>
    </row>
    <row r="48" spans="2:2">
      <c r="B48" s="10"/>
    </row>
    <row r="49" spans="2:2">
      <c r="B49" s="10"/>
    </row>
    <row r="50" spans="2:2">
      <c r="B50" s="10"/>
    </row>
    <row r="51" spans="2:2">
      <c r="B51" s="10"/>
    </row>
    <row r="52" spans="2:2">
      <c r="B52" s="10"/>
    </row>
    <row r="53" spans="2:2">
      <c r="B53" s="10"/>
    </row>
    <row r="54" spans="2:2">
      <c r="B54" s="10"/>
    </row>
    <row r="55" spans="2:2">
      <c r="B55" s="10"/>
    </row>
    <row r="56" spans="2:2">
      <c r="B56" s="10"/>
    </row>
    <row r="57" spans="2:2">
      <c r="B57" s="10"/>
    </row>
    <row r="58" spans="2:2">
      <c r="B58" s="10"/>
    </row>
    <row r="59" spans="2:2">
      <c r="B59" s="10"/>
    </row>
    <row r="60" spans="2:2">
      <c r="B60" s="10"/>
    </row>
    <row r="61" spans="2:2">
      <c r="B61" s="10"/>
    </row>
    <row r="62" spans="2:2">
      <c r="B62" s="10"/>
    </row>
    <row r="63" spans="2:2">
      <c r="B63" s="10"/>
    </row>
    <row r="64" spans="2:2">
      <c r="B64" s="10"/>
    </row>
    <row r="65" spans="2:2">
      <c r="B65" s="10"/>
    </row>
    <row r="66" spans="2:2">
      <c r="B66" s="10"/>
    </row>
    <row r="67" spans="2:2">
      <c r="B67" s="10"/>
    </row>
    <row r="68" spans="2:2">
      <c r="B68" s="10"/>
    </row>
    <row r="69" spans="2:2">
      <c r="B69" s="10"/>
    </row>
    <row r="70" spans="2:2">
      <c r="B70" s="10"/>
    </row>
    <row r="71" spans="2:2">
      <c r="B71" s="10"/>
    </row>
    <row r="72" spans="2:2">
      <c r="B72" s="10"/>
    </row>
    <row r="73" spans="2:2">
      <c r="B73" s="10"/>
    </row>
    <row r="74" spans="2:2">
      <c r="B74" s="10"/>
    </row>
    <row r="75" spans="2:2">
      <c r="B75" s="10"/>
    </row>
    <row r="76" spans="2:2">
      <c r="B76" s="10"/>
    </row>
    <row r="77" spans="2:2">
      <c r="B77" s="10"/>
    </row>
    <row r="78" spans="2:2">
      <c r="B78" s="10"/>
    </row>
    <row r="79" spans="2:2">
      <c r="B79" s="10"/>
    </row>
    <row r="80" spans="2:2">
      <c r="B80" s="10"/>
    </row>
    <row r="81" spans="2:2">
      <c r="B81" s="10"/>
    </row>
    <row r="82" spans="2:2">
      <c r="B82" s="10"/>
    </row>
    <row r="83" spans="2:2">
      <c r="B83" s="10"/>
    </row>
    <row r="84" spans="2:2">
      <c r="B84" s="10"/>
    </row>
    <row r="85" spans="2:2">
      <c r="B85" s="10"/>
    </row>
    <row r="86" spans="2:2">
      <c r="B86" s="10"/>
    </row>
    <row r="87" spans="2:2">
      <c r="B87" s="10"/>
    </row>
    <row r="88" spans="2:2">
      <c r="B88" s="10"/>
    </row>
    <row r="89" spans="2:2">
      <c r="B89" s="10"/>
    </row>
    <row r="90" spans="2:2">
      <c r="B90" s="10"/>
    </row>
    <row r="91" spans="2:2">
      <c r="B91" s="10"/>
    </row>
    <row r="92" spans="2:2">
      <c r="B92" s="10"/>
    </row>
    <row r="93" spans="2:2">
      <c r="B93" s="10"/>
    </row>
    <row r="94" spans="2:2">
      <c r="B94" s="10"/>
    </row>
    <row r="95" spans="2:2">
      <c r="B95" s="10"/>
    </row>
    <row r="96" spans="2:2">
      <c r="B96" s="10"/>
    </row>
    <row r="97" spans="2:2">
      <c r="B97" s="10"/>
    </row>
    <row r="98" spans="2:2">
      <c r="B98" s="10"/>
    </row>
    <row r="99" spans="2:2">
      <c r="B99" s="10"/>
    </row>
    <row r="100" spans="2:2">
      <c r="B100" s="10"/>
    </row>
    <row r="101" spans="2:2">
      <c r="B101" s="10"/>
    </row>
    <row r="102" spans="2:2">
      <c r="B102" s="10"/>
    </row>
    <row r="103" spans="2:2">
      <c r="B103" s="10"/>
    </row>
    <row r="104" spans="2:2">
      <c r="B104" s="10"/>
    </row>
    <row r="105" spans="2:2">
      <c r="B105" s="10"/>
    </row>
    <row r="106" spans="2:2">
      <c r="B106" s="10"/>
    </row>
    <row r="107" spans="2:2">
      <c r="B107" s="10"/>
    </row>
  </sheetData>
  <autoFilter ref="A1:B1"/>
  <phoneticPr fontId="11" type="noConversion"/>
  <pageMargins left="0.75" right="0.75" top="1" bottom="1" header="0.5" footer="0.5"/>
  <pageSetup paperSize="9" orientation="portrait" verticalDpi="12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 enableFormatConditionsCalculation="0">
    <tabColor indexed="22"/>
    <pageSetUpPr fitToPage="1"/>
  </sheetPr>
  <dimension ref="A1:M7"/>
  <sheetViews>
    <sheetView zoomScale="85" workbookViewId="0">
      <selection activeCell="J42" sqref="J42"/>
    </sheetView>
  </sheetViews>
  <sheetFormatPr defaultRowHeight="14.25"/>
  <cols>
    <col min="1" max="1" width="4.7109375" style="30" customWidth="1"/>
    <col min="2" max="2" width="35.85546875" style="28" customWidth="1"/>
    <col min="3" max="4" width="12.7109375" style="30" customWidth="1"/>
    <col min="5" max="5" width="16.7109375" style="40" customWidth="1"/>
    <col min="6" max="6" width="14.7109375" style="44" customWidth="1"/>
    <col min="7" max="7" width="14.7109375" style="40" customWidth="1"/>
    <col min="8" max="8" width="12.7109375" style="44" customWidth="1"/>
    <col min="9" max="9" width="39.140625" style="28" bestFit="1" customWidth="1"/>
    <col min="10" max="10" width="22.85546875" style="28" bestFit="1" customWidth="1"/>
    <col min="11" max="20" width="4.7109375" style="28" customWidth="1"/>
    <col min="21" max="16384" width="9.140625" style="28"/>
  </cols>
  <sheetData>
    <row r="1" spans="1:13" s="42" customFormat="1" ht="16.5" thickBot="1">
      <c r="A1" s="167" t="s">
        <v>119</v>
      </c>
      <c r="B1" s="167"/>
      <c r="C1" s="167"/>
      <c r="D1" s="167"/>
      <c r="E1" s="167"/>
      <c r="F1" s="167"/>
      <c r="G1" s="167"/>
      <c r="H1" s="167"/>
      <c r="I1" s="167"/>
      <c r="J1" s="167"/>
      <c r="K1" s="13"/>
      <c r="L1" s="14"/>
      <c r="M1" s="14"/>
    </row>
    <row r="2" spans="1:13" ht="45.75" thickBot="1">
      <c r="A2" s="15" t="s">
        <v>98</v>
      </c>
      <c r="B2" s="15" t="s">
        <v>82</v>
      </c>
      <c r="C2" s="43" t="s">
        <v>120</v>
      </c>
      <c r="D2" s="43" t="s">
        <v>121</v>
      </c>
      <c r="E2" s="43" t="s">
        <v>44</v>
      </c>
      <c r="F2" s="43" t="s">
        <v>45</v>
      </c>
      <c r="G2" s="43" t="s">
        <v>46</v>
      </c>
      <c r="H2" s="43" t="s">
        <v>47</v>
      </c>
      <c r="I2" s="17" t="s">
        <v>48</v>
      </c>
      <c r="J2" s="18" t="s">
        <v>49</v>
      </c>
    </row>
    <row r="3" spans="1:13" ht="28.5">
      <c r="A3" s="21">
        <v>1</v>
      </c>
      <c r="B3" s="195" t="s">
        <v>122</v>
      </c>
      <c r="C3" s="104" t="s">
        <v>2</v>
      </c>
      <c r="D3" s="105" t="s">
        <v>3</v>
      </c>
      <c r="E3" s="79">
        <v>1504890.65</v>
      </c>
      <c r="F3" s="80">
        <v>762</v>
      </c>
      <c r="G3" s="79">
        <v>1974.9221128608922</v>
      </c>
      <c r="H3" s="50">
        <v>1000</v>
      </c>
      <c r="I3" s="78" t="s">
        <v>125</v>
      </c>
      <c r="J3" s="81" t="s">
        <v>14</v>
      </c>
    </row>
    <row r="4" spans="1:13">
      <c r="A4" s="21">
        <v>2</v>
      </c>
      <c r="B4" s="195" t="s">
        <v>123</v>
      </c>
      <c r="C4" s="104" t="s">
        <v>2</v>
      </c>
      <c r="D4" s="105" t="s">
        <v>15</v>
      </c>
      <c r="E4" s="79">
        <v>1198845.7601000001</v>
      </c>
      <c r="F4" s="80">
        <v>2941</v>
      </c>
      <c r="G4" s="79">
        <v>407.63201635498132</v>
      </c>
      <c r="H4" s="50">
        <v>1000</v>
      </c>
      <c r="I4" s="195" t="s">
        <v>126</v>
      </c>
      <c r="J4" s="81" t="s">
        <v>1</v>
      </c>
    </row>
    <row r="5" spans="1:13">
      <c r="A5" s="21">
        <v>3</v>
      </c>
      <c r="B5" s="213" t="s">
        <v>124</v>
      </c>
      <c r="C5" s="104" t="s">
        <v>2</v>
      </c>
      <c r="D5" s="105" t="s">
        <v>3</v>
      </c>
      <c r="E5" s="79">
        <v>419695.33</v>
      </c>
      <c r="F5" s="80">
        <v>679</v>
      </c>
      <c r="G5" s="79">
        <v>618.10799705449188</v>
      </c>
      <c r="H5" s="50">
        <v>1000</v>
      </c>
      <c r="I5" s="195" t="s">
        <v>127</v>
      </c>
      <c r="J5" s="81" t="s">
        <v>5</v>
      </c>
    </row>
    <row r="6" spans="1:13" ht="15.75" customHeight="1" thickBot="1">
      <c r="A6" s="168" t="s">
        <v>67</v>
      </c>
      <c r="B6" s="169"/>
      <c r="C6" s="106" t="s">
        <v>7</v>
      </c>
      <c r="D6" s="106" t="s">
        <v>7</v>
      </c>
      <c r="E6" s="93">
        <f>SUM(E3:E5)</f>
        <v>3123431.7401000001</v>
      </c>
      <c r="F6" s="94">
        <f>SUM(F3:F5)</f>
        <v>4382</v>
      </c>
      <c r="G6" s="106" t="s">
        <v>7</v>
      </c>
      <c r="H6" s="106" t="s">
        <v>7</v>
      </c>
      <c r="I6" s="106" t="s">
        <v>7</v>
      </c>
      <c r="J6" s="106" t="s">
        <v>7</v>
      </c>
    </row>
    <row r="7" spans="1:13">
      <c r="A7" s="171"/>
      <c r="B7" s="171"/>
      <c r="C7" s="171"/>
      <c r="D7" s="171"/>
      <c r="E7" s="171"/>
      <c r="F7" s="171"/>
      <c r="G7" s="171"/>
      <c r="H7" s="171"/>
    </row>
  </sheetData>
  <mergeCells count="3">
    <mergeCell ref="A1:J1"/>
    <mergeCell ref="A6:B6"/>
    <mergeCell ref="A7:H7"/>
  </mergeCells>
  <phoneticPr fontId="11" type="noConversion"/>
  <pageMargins left="0.75" right="0.75" top="1" bottom="1" header="0.5" footer="0.5"/>
  <pageSetup paperSize="9" scale="60" orientation="landscape" verticalDpi="12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 enableFormatConditionsCalculation="0">
    <tabColor indexed="22"/>
  </sheetPr>
  <dimension ref="A1:K28"/>
  <sheetViews>
    <sheetView zoomScale="85" workbookViewId="0">
      <selection activeCell="K41" sqref="K41"/>
    </sheetView>
  </sheetViews>
  <sheetFormatPr defaultRowHeight="14.25"/>
  <cols>
    <col min="1" max="1" width="4.5703125" style="5" customWidth="1"/>
    <col min="2" max="2" width="48.85546875" style="5" bestFit="1" customWidth="1"/>
    <col min="3" max="4" width="14.7109375" style="45" customWidth="1"/>
    <col min="5" max="8" width="12.7109375" style="5" customWidth="1"/>
    <col min="9" max="9" width="16.140625" style="5" bestFit="1" customWidth="1"/>
    <col min="10" max="10" width="18.28515625" style="5" customWidth="1"/>
    <col min="11" max="11" width="24" style="5" customWidth="1"/>
    <col min="12" max="16384" width="9.140625" style="5"/>
  </cols>
  <sheetData>
    <row r="1" spans="1:11" s="11" customFormat="1" ht="16.5" thickBot="1">
      <c r="A1" s="183" t="s">
        <v>128</v>
      </c>
      <c r="B1" s="183"/>
      <c r="C1" s="183"/>
      <c r="D1" s="183"/>
      <c r="E1" s="183"/>
      <c r="F1" s="183"/>
      <c r="G1" s="183"/>
      <c r="H1" s="183"/>
      <c r="I1" s="183"/>
      <c r="J1" s="183"/>
    </row>
    <row r="2" spans="1:11" customFormat="1" ht="15.75" customHeight="1" thickBot="1">
      <c r="A2" s="174" t="s">
        <v>42</v>
      </c>
      <c r="B2" s="97"/>
      <c r="C2" s="98"/>
      <c r="D2" s="99"/>
      <c r="E2" s="176" t="s">
        <v>81</v>
      </c>
      <c r="F2" s="176"/>
      <c r="G2" s="176"/>
      <c r="H2" s="176"/>
      <c r="I2" s="176"/>
      <c r="J2" s="176"/>
      <c r="K2" s="176"/>
    </row>
    <row r="3" spans="1:11" customFormat="1" ht="64.5" thickBot="1">
      <c r="A3" s="175"/>
      <c r="B3" s="199" t="s">
        <v>82</v>
      </c>
      <c r="C3" s="200" t="s">
        <v>83</v>
      </c>
      <c r="D3" s="200" t="s">
        <v>84</v>
      </c>
      <c r="E3" s="17" t="s">
        <v>85</v>
      </c>
      <c r="F3" s="17" t="s">
        <v>86</v>
      </c>
      <c r="G3" s="17" t="s">
        <v>87</v>
      </c>
      <c r="H3" s="17" t="s">
        <v>88</v>
      </c>
      <c r="I3" s="17" t="s">
        <v>89</v>
      </c>
      <c r="J3" s="18" t="s">
        <v>90</v>
      </c>
      <c r="K3" s="201" t="s">
        <v>91</v>
      </c>
    </row>
    <row r="4" spans="1:11" customFormat="1" collapsed="1">
      <c r="A4" s="21">
        <v>1</v>
      </c>
      <c r="B4" s="26" t="s">
        <v>129</v>
      </c>
      <c r="C4" s="100">
        <v>38441</v>
      </c>
      <c r="D4" s="100">
        <v>38625</v>
      </c>
      <c r="E4" s="95">
        <v>-9.2629780139826146E-2</v>
      </c>
      <c r="F4" s="95">
        <v>-8.2812927136228454E-2</v>
      </c>
      <c r="G4" s="95">
        <v>-0.13632593450491348</v>
      </c>
      <c r="H4" s="95">
        <v>-0.25778188628458831</v>
      </c>
      <c r="I4" s="95">
        <v>-0.11063314851447448</v>
      </c>
      <c r="J4" s="101">
        <v>-0.3818920029455084</v>
      </c>
      <c r="K4" s="155">
        <v>-3.9280416330519263E-2</v>
      </c>
    </row>
    <row r="5" spans="1:11" customFormat="1" collapsed="1">
      <c r="A5" s="21">
        <v>2</v>
      </c>
      <c r="B5" s="195" t="s">
        <v>123</v>
      </c>
      <c r="C5" s="100">
        <v>39048</v>
      </c>
      <c r="D5" s="100">
        <v>39140</v>
      </c>
      <c r="E5" s="95">
        <v>6.0696832213302798E-4</v>
      </c>
      <c r="F5" s="95">
        <v>-4.0183338049137873E-4</v>
      </c>
      <c r="G5" s="95">
        <v>-0.17285496404842859</v>
      </c>
      <c r="H5" s="95">
        <v>9.1097049436345223E-2</v>
      </c>
      <c r="I5" s="95">
        <v>8.0266331217212494E-2</v>
      </c>
      <c r="J5" s="101">
        <v>-0.59236798364501897</v>
      </c>
      <c r="K5" s="156">
        <v>-8.1215116140844201E-2</v>
      </c>
    </row>
    <row r="6" spans="1:11" customFormat="1">
      <c r="A6" s="21">
        <v>3</v>
      </c>
      <c r="B6" s="195" t="s">
        <v>122</v>
      </c>
      <c r="C6" s="100">
        <v>39100</v>
      </c>
      <c r="D6" s="100">
        <v>39268</v>
      </c>
      <c r="E6" s="95">
        <v>2.0029884863520309E-2</v>
      </c>
      <c r="F6" s="95">
        <v>3.0691810233518524E-2</v>
      </c>
      <c r="G6" s="95">
        <v>9.9438515250149351E-2</v>
      </c>
      <c r="H6" s="95">
        <v>0.21849282905708844</v>
      </c>
      <c r="I6" s="95">
        <v>0.20999072968562649</v>
      </c>
      <c r="J6" s="101">
        <v>0.97492211286078123</v>
      </c>
      <c r="K6" s="156">
        <v>6.8689383436399964E-2</v>
      </c>
    </row>
    <row r="7" spans="1:11" ht="15.75" thickBot="1">
      <c r="A7" s="139"/>
      <c r="B7" s="144" t="s">
        <v>95</v>
      </c>
      <c r="C7" s="145" t="s">
        <v>7</v>
      </c>
      <c r="D7" s="145" t="s">
        <v>7</v>
      </c>
      <c r="E7" s="146">
        <f>AVERAGE(E4:E6)</f>
        <v>-2.3997642318057604E-2</v>
      </c>
      <c r="F7" s="146">
        <f>AVERAGE(F4:F6)</f>
        <v>-1.7507650094400435E-2</v>
      </c>
      <c r="G7" s="146">
        <f>AVERAGE(G4:G6)</f>
        <v>-6.9914127767730913E-2</v>
      </c>
      <c r="H7" s="146">
        <f>AVERAGE(H4:H6)</f>
        <v>1.7269330736281785E-2</v>
      </c>
      <c r="I7" s="146">
        <f>AVERAGE(I4:I6)</f>
        <v>5.987463746278817E-2</v>
      </c>
      <c r="J7" s="145" t="s">
        <v>7</v>
      </c>
      <c r="K7" s="145" t="s">
        <v>7</v>
      </c>
    </row>
    <row r="8" spans="1:11">
      <c r="A8" s="184" t="s">
        <v>96</v>
      </c>
      <c r="B8" s="184"/>
      <c r="C8" s="184"/>
      <c r="D8" s="184"/>
      <c r="E8" s="184"/>
      <c r="F8" s="184"/>
      <c r="G8" s="184"/>
      <c r="H8" s="184"/>
      <c r="I8" s="184"/>
      <c r="J8" s="184"/>
      <c r="K8" s="184"/>
    </row>
    <row r="9" spans="1:11" ht="15" thickBot="1">
      <c r="A9" s="182"/>
      <c r="B9" s="182"/>
      <c r="C9" s="182"/>
      <c r="D9" s="182"/>
      <c r="E9" s="182"/>
      <c r="F9" s="182"/>
      <c r="G9" s="182"/>
      <c r="H9" s="182"/>
      <c r="I9" s="182"/>
      <c r="J9" s="182"/>
      <c r="K9" s="182"/>
    </row>
    <row r="10" spans="1:11">
      <c r="B10" s="28"/>
      <c r="C10" s="29"/>
      <c r="D10" s="29"/>
      <c r="E10" s="28"/>
      <c r="F10" s="28"/>
      <c r="G10" s="28"/>
      <c r="H10" s="28"/>
      <c r="I10" s="28"/>
    </row>
    <row r="11" spans="1:11">
      <c r="B11" s="28"/>
      <c r="C11" s="29"/>
      <c r="D11" s="29"/>
      <c r="E11" s="111"/>
      <c r="F11" s="28"/>
      <c r="G11" s="28"/>
      <c r="H11" s="28"/>
      <c r="I11" s="28"/>
    </row>
    <row r="12" spans="1:11">
      <c r="B12" s="28"/>
      <c r="C12" s="29"/>
      <c r="D12" s="29"/>
      <c r="E12" s="28"/>
      <c r="F12" s="28"/>
      <c r="G12" s="28"/>
      <c r="H12" s="28"/>
      <c r="I12" s="28"/>
    </row>
    <row r="13" spans="1:11">
      <c r="B13" s="28"/>
      <c r="C13" s="29"/>
      <c r="D13" s="29"/>
      <c r="E13" s="28"/>
      <c r="F13" s="28"/>
      <c r="G13" s="28"/>
      <c r="H13" s="28"/>
      <c r="I13" s="28"/>
    </row>
    <row r="14" spans="1:11">
      <c r="B14" s="28"/>
      <c r="C14" s="29"/>
      <c r="D14" s="29"/>
      <c r="E14" s="28"/>
      <c r="F14" s="28"/>
      <c r="G14" s="28"/>
      <c r="H14" s="28"/>
      <c r="I14" s="28"/>
    </row>
    <row r="15" spans="1:11">
      <c r="B15" s="28"/>
      <c r="C15" s="29"/>
      <c r="D15" s="29"/>
      <c r="E15" s="28"/>
      <c r="F15" s="28"/>
      <c r="G15" s="28"/>
      <c r="H15" s="28"/>
      <c r="I15" s="28"/>
    </row>
    <row r="16" spans="1:11">
      <c r="B16" s="28"/>
      <c r="C16" s="29"/>
      <c r="D16" s="29"/>
      <c r="E16" s="28"/>
      <c r="F16" s="28"/>
      <c r="G16" s="28"/>
      <c r="H16" s="28"/>
      <c r="I16" s="28"/>
    </row>
    <row r="17" spans="2:9">
      <c r="B17" s="28"/>
      <c r="C17" s="29"/>
      <c r="D17" s="29"/>
      <c r="E17" s="28"/>
      <c r="F17" s="28"/>
      <c r="G17" s="28"/>
      <c r="H17" s="28"/>
      <c r="I17" s="28"/>
    </row>
    <row r="21" spans="2:9">
      <c r="C21" s="5"/>
    </row>
    <row r="22" spans="2:9">
      <c r="C22" s="5"/>
    </row>
    <row r="23" spans="2:9">
      <c r="C23" s="5"/>
    </row>
    <row r="24" spans="2:9">
      <c r="C24" s="5"/>
    </row>
    <row r="25" spans="2:9">
      <c r="C25" s="5"/>
    </row>
    <row r="26" spans="2:9">
      <c r="C26" s="5"/>
    </row>
    <row r="27" spans="2:9">
      <c r="C27" s="5"/>
    </row>
    <row r="28" spans="2:9">
      <c r="C28" s="5"/>
    </row>
  </sheetData>
  <mergeCells count="5">
    <mergeCell ref="A9:K9"/>
    <mergeCell ref="A2:A3"/>
    <mergeCell ref="A1:J1"/>
    <mergeCell ref="E2:K2"/>
    <mergeCell ref="A8:K8"/>
  </mergeCells>
  <phoneticPr fontId="11" type="noConversion"/>
  <pageMargins left="0.75" right="0.75" top="1" bottom="1" header="0.5" footer="0.5"/>
  <pageSetup paperSize="9" orientation="portrait" verticalDpi="12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 enableFormatConditionsCalculation="0">
    <tabColor indexed="22"/>
  </sheetPr>
  <dimension ref="A1:K38"/>
  <sheetViews>
    <sheetView zoomScale="85" workbookViewId="0">
      <selection activeCell="H54" sqref="H54"/>
    </sheetView>
  </sheetViews>
  <sheetFormatPr defaultRowHeight="14.25"/>
  <cols>
    <col min="1" max="1" width="4.140625" style="22" customWidth="1"/>
    <col min="2" max="2" width="50.7109375" style="22" customWidth="1"/>
    <col min="3" max="3" width="24.7109375" style="22" customWidth="1"/>
    <col min="4" max="4" width="24.7109375" style="23" customWidth="1"/>
    <col min="5" max="7" width="24.7109375" style="22" customWidth="1"/>
    <col min="8" max="16384" width="9.140625" style="22"/>
  </cols>
  <sheetData>
    <row r="1" spans="1:11" s="30" customFormat="1" ht="16.5" thickBot="1">
      <c r="A1" s="179" t="s">
        <v>130</v>
      </c>
      <c r="B1" s="179"/>
      <c r="C1" s="179"/>
      <c r="D1" s="179"/>
      <c r="E1" s="179"/>
      <c r="F1" s="179"/>
      <c r="G1" s="179"/>
    </row>
    <row r="2" spans="1:11" s="30" customFormat="1" ht="15.75" customHeight="1" thickBot="1">
      <c r="A2" s="174" t="s">
        <v>98</v>
      </c>
      <c r="B2" s="85"/>
      <c r="C2" s="180" t="s">
        <v>99</v>
      </c>
      <c r="D2" s="181"/>
      <c r="E2" s="180" t="s">
        <v>100</v>
      </c>
      <c r="F2" s="181"/>
      <c r="G2" s="86"/>
    </row>
    <row r="3" spans="1:11" s="30" customFormat="1" ht="45.75" thickBot="1">
      <c r="A3" s="175"/>
      <c r="B3" s="34" t="s">
        <v>82</v>
      </c>
      <c r="C3" s="34" t="s">
        <v>101</v>
      </c>
      <c r="D3" s="34" t="s">
        <v>102</v>
      </c>
      <c r="E3" s="34" t="s">
        <v>103</v>
      </c>
      <c r="F3" s="34" t="s">
        <v>102</v>
      </c>
      <c r="G3" s="35" t="s">
        <v>131</v>
      </c>
    </row>
    <row r="4" spans="1:11" s="30" customFormat="1">
      <c r="A4" s="21">
        <v>1</v>
      </c>
      <c r="B4" s="195" t="s">
        <v>123</v>
      </c>
      <c r="C4" s="37">
        <v>0.727219999999972</v>
      </c>
      <c r="D4" s="95">
        <v>6.0696832213219488E-4</v>
      </c>
      <c r="E4" s="38">
        <v>0</v>
      </c>
      <c r="F4" s="95">
        <v>0</v>
      </c>
      <c r="G4" s="39">
        <v>0</v>
      </c>
    </row>
    <row r="5" spans="1:11" s="30" customFormat="1">
      <c r="A5" s="21">
        <v>2</v>
      </c>
      <c r="B5" s="26" t="s">
        <v>129</v>
      </c>
      <c r="C5" s="37">
        <v>-42.845010000000016</v>
      </c>
      <c r="D5" s="95">
        <v>-9.2629780139825244E-2</v>
      </c>
      <c r="E5" s="38">
        <v>0</v>
      </c>
      <c r="F5" s="95">
        <v>0</v>
      </c>
      <c r="G5" s="39">
        <v>0</v>
      </c>
    </row>
    <row r="6" spans="1:11" s="30" customFormat="1">
      <c r="A6" s="21">
        <v>3</v>
      </c>
      <c r="B6" s="195" t="s">
        <v>122</v>
      </c>
      <c r="C6" s="37">
        <v>-5.2996600000001495</v>
      </c>
      <c r="D6" s="95">
        <v>-3.5092663255137358E-3</v>
      </c>
      <c r="E6" s="38">
        <v>-18</v>
      </c>
      <c r="F6" s="95">
        <v>-2.3076923076923078E-2</v>
      </c>
      <c r="G6" s="39">
        <v>-34.994559819531517</v>
      </c>
    </row>
    <row r="7" spans="1:11" s="30" customFormat="1" ht="15.75" thickBot="1">
      <c r="A7" s="107"/>
      <c r="B7" s="87" t="s">
        <v>67</v>
      </c>
      <c r="C7" s="108">
        <v>-47.417450000000194</v>
      </c>
      <c r="D7" s="92">
        <v>-1.4954180144563978E-2</v>
      </c>
      <c r="E7" s="89">
        <v>-18</v>
      </c>
      <c r="F7" s="92">
        <v>-4.0909090909090912E-3</v>
      </c>
      <c r="G7" s="90">
        <v>-34.994559819531517</v>
      </c>
    </row>
    <row r="8" spans="1:11" s="30" customFormat="1" ht="15" customHeight="1" thickBot="1">
      <c r="A8" s="182"/>
      <c r="B8" s="182"/>
      <c r="C8" s="182"/>
      <c r="D8" s="182"/>
      <c r="E8" s="182"/>
      <c r="F8" s="182"/>
      <c r="G8" s="182"/>
      <c r="H8" s="7"/>
      <c r="I8" s="7"/>
      <c r="J8" s="7"/>
      <c r="K8" s="7"/>
    </row>
    <row r="9" spans="1:11" s="30" customFormat="1">
      <c r="D9" s="40"/>
    </row>
    <row r="10" spans="1:11" s="30" customFormat="1">
      <c r="A10" s="28"/>
      <c r="D10" s="40"/>
    </row>
    <row r="11" spans="1:11" s="30" customFormat="1">
      <c r="A11" s="28"/>
      <c r="D11" s="40"/>
    </row>
    <row r="12" spans="1:11" s="30" customFormat="1">
      <c r="D12" s="40"/>
    </row>
    <row r="13" spans="1:11" s="30" customFormat="1">
      <c r="D13" s="40"/>
    </row>
    <row r="14" spans="1:11" s="30" customFormat="1">
      <c r="D14" s="40"/>
    </row>
    <row r="15" spans="1:11" s="30" customFormat="1">
      <c r="D15" s="40"/>
    </row>
    <row r="16" spans="1:11" s="30" customFormat="1">
      <c r="D16" s="40"/>
    </row>
    <row r="17" spans="4:9" s="30" customFormat="1">
      <c r="D17" s="40"/>
    </row>
    <row r="18" spans="4:9" s="30" customFormat="1">
      <c r="D18" s="40"/>
    </row>
    <row r="19" spans="4:9" s="30" customFormat="1">
      <c r="D19" s="40"/>
    </row>
    <row r="20" spans="4:9" s="30" customFormat="1">
      <c r="D20" s="40"/>
    </row>
    <row r="21" spans="4:9" s="30" customFormat="1">
      <c r="D21" s="40"/>
    </row>
    <row r="22" spans="4:9" s="30" customFormat="1">
      <c r="D22" s="40"/>
    </row>
    <row r="23" spans="4:9" s="30" customFormat="1">
      <c r="D23" s="40"/>
    </row>
    <row r="24" spans="4:9" s="30" customFormat="1">
      <c r="D24" s="40"/>
    </row>
    <row r="25" spans="4:9" s="30" customFormat="1">
      <c r="D25" s="40"/>
    </row>
    <row r="26" spans="4:9" s="30" customFormat="1">
      <c r="D26" s="40"/>
    </row>
    <row r="27" spans="4:9" s="30" customFormat="1">
      <c r="D27" s="40"/>
    </row>
    <row r="28" spans="4:9" s="30" customFormat="1">
      <c r="D28" s="40"/>
    </row>
    <row r="29" spans="4:9" s="30" customFormat="1">
      <c r="D29" s="40"/>
    </row>
    <row r="30" spans="4:9" s="30" customFormat="1"/>
    <row r="31" spans="4:9" s="30" customFormat="1"/>
    <row r="32" spans="4:9" s="30" customFormat="1">
      <c r="H32" s="22"/>
      <c r="I32" s="22"/>
    </row>
    <row r="35" spans="1:5" ht="30.75" thickBot="1">
      <c r="B35" s="41" t="s">
        <v>82</v>
      </c>
      <c r="C35" s="34" t="s">
        <v>132</v>
      </c>
      <c r="D35" s="34" t="s">
        <v>133</v>
      </c>
      <c r="E35" s="35" t="s">
        <v>134</v>
      </c>
    </row>
    <row r="36" spans="1:5">
      <c r="A36" s="22">
        <v>1</v>
      </c>
      <c r="B36" s="36" t="str">
        <f t="shared" ref="B36:D38" si="0">B4</f>
        <v>ТАSК Ukrainskyi Kapital</v>
      </c>
      <c r="C36" s="112">
        <f t="shared" si="0"/>
        <v>0.727219999999972</v>
      </c>
      <c r="D36" s="95">
        <f t="shared" si="0"/>
        <v>6.0696832213219488E-4</v>
      </c>
      <c r="E36" s="113">
        <f>G4</f>
        <v>0</v>
      </c>
    </row>
    <row r="37" spans="1:5">
      <c r="A37" s="22">
        <v>2</v>
      </c>
      <c r="B37" s="36" t="str">
        <f t="shared" si="0"/>
        <v>Оptimum</v>
      </c>
      <c r="C37" s="112">
        <f t="shared" si="0"/>
        <v>-42.845010000000016</v>
      </c>
      <c r="D37" s="95">
        <f t="shared" si="0"/>
        <v>-9.2629780139825244E-2</v>
      </c>
      <c r="E37" s="113">
        <f>G5</f>
        <v>0</v>
      </c>
    </row>
    <row r="38" spans="1:5">
      <c r="A38" s="22">
        <v>3</v>
      </c>
      <c r="B38" s="36" t="str">
        <f t="shared" si="0"/>
        <v>Zbalansovanyi Fond "Parytet"</v>
      </c>
      <c r="C38" s="112">
        <f t="shared" si="0"/>
        <v>-5.2996600000001495</v>
      </c>
      <c r="D38" s="95">
        <f t="shared" si="0"/>
        <v>-3.5092663255137358E-3</v>
      </c>
      <c r="E38" s="113">
        <f>G6</f>
        <v>-34.994559819531517</v>
      </c>
    </row>
  </sheetData>
  <mergeCells count="5">
    <mergeCell ref="A8:G8"/>
    <mergeCell ref="A2:A3"/>
    <mergeCell ref="A1:G1"/>
    <mergeCell ref="C2:D2"/>
    <mergeCell ref="E2:F2"/>
  </mergeCells>
  <phoneticPr fontId="11" type="noConversion"/>
  <pageMargins left="0.75" right="0.75" top="1" bottom="1" header="0.5" footer="0.5"/>
  <pageSetup paperSize="9" orientation="portrait" verticalDpi="12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 enableFormatConditionsCalculation="0">
    <tabColor indexed="22"/>
  </sheetPr>
  <dimension ref="A1:D24"/>
  <sheetViews>
    <sheetView zoomScale="85" workbookViewId="0">
      <selection activeCell="P60" sqref="P60"/>
    </sheetView>
  </sheetViews>
  <sheetFormatPr defaultRowHeight="12.75"/>
  <cols>
    <col min="1" max="1" width="49.42578125" bestFit="1" customWidth="1"/>
    <col min="2" max="2" width="12.7109375" customWidth="1"/>
    <col min="3" max="3" width="2.7109375" customWidth="1"/>
  </cols>
  <sheetData>
    <row r="1" spans="1:4" ht="15.75" thickBot="1">
      <c r="A1" s="63" t="s">
        <v>82</v>
      </c>
      <c r="B1" s="64" t="s">
        <v>111</v>
      </c>
      <c r="C1" s="10"/>
      <c r="D1" s="10"/>
    </row>
    <row r="2" spans="1:4" ht="14.25">
      <c r="A2" s="71" t="s">
        <v>135</v>
      </c>
      <c r="B2" s="132">
        <v>-9.2629780139826146E-2</v>
      </c>
      <c r="C2" s="10"/>
      <c r="D2" s="10"/>
    </row>
    <row r="3" spans="1:4" ht="14.25">
      <c r="A3" s="26" t="s">
        <v>123</v>
      </c>
      <c r="B3" s="132">
        <v>6.0696832213302798E-4</v>
      </c>
      <c r="C3" s="10"/>
      <c r="D3" s="10"/>
    </row>
    <row r="4" spans="1:4" ht="14.25">
      <c r="A4" s="140" t="s">
        <v>122</v>
      </c>
      <c r="B4" s="132">
        <v>2.0029884863520309E-2</v>
      </c>
      <c r="C4" s="10"/>
      <c r="D4" s="10"/>
    </row>
    <row r="5" spans="1:4" ht="14.25">
      <c r="A5" s="194" t="s">
        <v>114</v>
      </c>
      <c r="B5" s="133">
        <v>-2.3997642318057601E-2</v>
      </c>
      <c r="C5" s="10"/>
      <c r="D5" s="10"/>
    </row>
    <row r="6" spans="1:4" ht="14.25">
      <c r="A6" s="140" t="s">
        <v>20</v>
      </c>
      <c r="B6" s="133">
        <v>4.9336921687706869E-2</v>
      </c>
      <c r="C6" s="10"/>
      <c r="D6" s="10"/>
    </row>
    <row r="7" spans="1:4" ht="14.25">
      <c r="A7" s="140" t="s">
        <v>19</v>
      </c>
      <c r="B7" s="133">
        <v>2.4892643926962998E-2</v>
      </c>
      <c r="C7" s="10"/>
      <c r="D7" s="10"/>
    </row>
    <row r="8" spans="1:4" ht="14.25">
      <c r="A8" s="140" t="s">
        <v>115</v>
      </c>
      <c r="B8" s="133">
        <v>2.724417328357176E-2</v>
      </c>
      <c r="C8" s="10"/>
      <c r="D8" s="10"/>
    </row>
    <row r="9" spans="1:4" ht="14.25">
      <c r="A9" s="140" t="s">
        <v>116</v>
      </c>
      <c r="B9" s="133">
        <v>4.0103894614369473E-2</v>
      </c>
      <c r="C9" s="10"/>
      <c r="D9" s="10"/>
    </row>
    <row r="10" spans="1:4" ht="14.25">
      <c r="A10" s="140" t="s">
        <v>117</v>
      </c>
      <c r="B10" s="133">
        <v>1.1917808219178082E-2</v>
      </c>
      <c r="C10" s="10"/>
      <c r="D10" s="10"/>
    </row>
    <row r="11" spans="1:4" ht="15" thickBot="1">
      <c r="A11" s="212" t="s">
        <v>118</v>
      </c>
      <c r="B11" s="134">
        <v>1.8749223061346409E-2</v>
      </c>
      <c r="C11" s="10"/>
      <c r="D11" s="10"/>
    </row>
    <row r="12" spans="1:4">
      <c r="B12" s="10"/>
      <c r="C12" s="10"/>
      <c r="D12" s="10"/>
    </row>
    <row r="13" spans="1:4" ht="14.25">
      <c r="A13" s="52"/>
      <c r="B13" s="53"/>
      <c r="C13" s="10"/>
      <c r="D13" s="10"/>
    </row>
    <row r="14" spans="1:4" ht="14.25">
      <c r="A14" s="52"/>
      <c r="B14" s="53"/>
      <c r="C14" s="10"/>
      <c r="D14" s="10"/>
    </row>
    <row r="15" spans="1:4" ht="14.25">
      <c r="A15" s="52"/>
      <c r="B15" s="53"/>
      <c r="C15" s="10"/>
      <c r="D15" s="10"/>
    </row>
    <row r="16" spans="1:4" ht="14.25">
      <c r="A16" s="52"/>
      <c r="B16" s="53"/>
      <c r="C16" s="10"/>
      <c r="D16" s="10"/>
    </row>
    <row r="17" spans="1:4" ht="14.25">
      <c r="A17" s="52"/>
      <c r="B17" s="53"/>
      <c r="C17" s="10"/>
      <c r="D17" s="10"/>
    </row>
    <row r="18" spans="1:4">
      <c r="B18" s="10"/>
    </row>
    <row r="22" spans="1:4">
      <c r="A22" s="7"/>
      <c r="B22" s="8"/>
    </row>
    <row r="23" spans="1:4">
      <c r="B23" s="8"/>
    </row>
    <row r="24" spans="1:4">
      <c r="B24" s="8"/>
    </row>
  </sheetData>
  <autoFilter ref="A1:B1"/>
  <phoneticPr fontId="11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13</vt:i4>
      </vt:variant>
    </vt:vector>
  </HeadingPairs>
  <TitlesOfParts>
    <vt:vector size="13" baseType="lpstr">
      <vt:lpstr>інд+дох</vt:lpstr>
      <vt:lpstr>В_ВЧА</vt:lpstr>
      <vt:lpstr>В_дох</vt:lpstr>
      <vt:lpstr>В_динаміка ВЧА</vt:lpstr>
      <vt:lpstr>В_діаграма(дох)</vt:lpstr>
      <vt:lpstr>І_ВЧА</vt:lpstr>
      <vt:lpstr>І_дох</vt:lpstr>
      <vt:lpstr>І_динаміка ВЧА</vt:lpstr>
      <vt:lpstr>І_діаграма(дох)</vt:lpstr>
      <vt:lpstr>3_ВЧА</vt:lpstr>
      <vt:lpstr>З_дох</vt:lpstr>
      <vt:lpstr>3_динаміка ВЧА</vt:lpstr>
      <vt:lpstr>З_діаграма(дох)</vt:lpstr>
    </vt:vector>
  </TitlesOfParts>
  <Company>UAIB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Щомісячний огляд діяльності публічних ІСІ в Україні</dc:title>
  <dc:subject>Червень 2011</dc:subject>
  <dc:creator>Tymchenko Artem</dc:creator>
  <cp:lastModifiedBy>Admin</cp:lastModifiedBy>
  <dcterms:created xsi:type="dcterms:W3CDTF">2010-05-19T12:57:40Z</dcterms:created>
  <dcterms:modified xsi:type="dcterms:W3CDTF">2017-10-20T08:33:50Z</dcterms:modified>
</cp:coreProperties>
</file>