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ВЧА'!$B$3:$G$23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4" i="14"/>
  <c r="E65"/>
  <c r="E66"/>
  <c r="E67"/>
  <c r="D64"/>
  <c r="D65"/>
  <c r="D66"/>
  <c r="D67"/>
  <c r="C64"/>
  <c r="C65"/>
  <c r="C66"/>
  <c r="C67"/>
  <c r="B64"/>
  <c r="B65"/>
  <c r="B66"/>
  <c r="B67"/>
  <c r="C68"/>
  <c r="C59"/>
  <c r="C69" s="1"/>
  <c r="C70" s="1"/>
  <c r="C60"/>
  <c r="C61"/>
  <c r="C62"/>
  <c r="C63"/>
  <c r="E68"/>
  <c r="D68"/>
  <c r="B68"/>
  <c r="E41" i="17"/>
  <c r="E42"/>
  <c r="E43"/>
  <c r="E44"/>
  <c r="D41"/>
  <c r="D42"/>
  <c r="D43"/>
  <c r="D44"/>
  <c r="C41"/>
  <c r="C42"/>
  <c r="C43"/>
  <c r="C44"/>
  <c r="B41"/>
  <c r="B42"/>
  <c r="B43"/>
  <c r="B44"/>
  <c r="B40"/>
  <c r="E40"/>
  <c r="D40"/>
  <c r="C40"/>
  <c r="E63" i="14"/>
  <c r="E62"/>
  <c r="E61"/>
  <c r="E60"/>
  <c r="E59"/>
  <c r="D63"/>
  <c r="D62"/>
  <c r="D61"/>
  <c r="D60"/>
  <c r="D59"/>
  <c r="B63"/>
  <c r="B62"/>
  <c r="B61"/>
  <c r="B60"/>
  <c r="B59"/>
  <c r="C36" i="12"/>
  <c r="C35"/>
  <c r="C34"/>
  <c r="C33"/>
  <c r="C32"/>
  <c r="C31"/>
  <c r="C30"/>
  <c r="C29"/>
  <c r="C28"/>
  <c r="B36"/>
  <c r="B35"/>
  <c r="B34"/>
  <c r="B33"/>
  <c r="B32"/>
  <c r="B31"/>
  <c r="B30"/>
  <c r="B29"/>
  <c r="B28"/>
  <c r="C27"/>
  <c r="B27"/>
  <c r="E40" i="20"/>
  <c r="E39"/>
  <c r="E38"/>
  <c r="D40"/>
  <c r="D39"/>
  <c r="D38"/>
  <c r="C40"/>
  <c r="C39"/>
  <c r="C38"/>
  <c r="B40"/>
  <c r="B39"/>
  <c r="B38"/>
  <c r="E37"/>
  <c r="D37"/>
  <c r="C37"/>
  <c r="B37"/>
  <c r="I8" i="24"/>
  <c r="H8"/>
  <c r="G8"/>
  <c r="F8"/>
  <c r="E8"/>
  <c r="E39" i="17"/>
  <c r="D39"/>
  <c r="C39"/>
  <c r="B39"/>
  <c r="I11" i="16"/>
  <c r="H11"/>
  <c r="G11"/>
  <c r="F11"/>
  <c r="E11"/>
  <c r="E10" i="22"/>
  <c r="I24" i="21"/>
  <c r="H24"/>
  <c r="G24"/>
  <c r="F24"/>
  <c r="E24"/>
  <c r="E69" i="14"/>
  <c r="E70" s="1"/>
  <c r="C23" i="12"/>
  <c r="C26"/>
  <c r="D26" s="1"/>
  <c r="D28"/>
  <c r="D29"/>
  <c r="D30"/>
  <c r="D31"/>
  <c r="D32"/>
  <c r="D33"/>
  <c r="D34"/>
  <c r="D35"/>
  <c r="D36"/>
  <c r="D27"/>
  <c r="F7" i="23"/>
  <c r="E7"/>
  <c r="F10" i="22"/>
  <c r="D23" i="12"/>
</calcChain>
</file>

<file path=xl/sharedStrings.xml><?xml version="1.0" encoding="utf-8"?>
<sst xmlns="http://schemas.openxmlformats.org/spreadsheetml/2006/main" count="425" uniqueCount="177">
  <si>
    <t>н.д.</t>
  </si>
  <si>
    <t>http://www.task.ua/</t>
  </si>
  <si>
    <t>http://pioglobal.ua/</t>
  </si>
  <si>
    <t>http://univer.ua/</t>
  </si>
  <si>
    <t>http://www.sem.biz.ua/</t>
  </si>
  <si>
    <t>http://otpcapital.com.ua/</t>
  </si>
  <si>
    <t>х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</si>
  <si>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</si>
  <si>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</si>
  <si>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</si>
  <si>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</si>
  <si>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</si>
  <si>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</si>
  <si>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</si>
  <si>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>http://ozoncap.com/</t>
  </si>
  <si>
    <t>http://www.universalna-am.com/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</si>
  <si>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</si>
  <si>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</si>
  <si>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</si>
  <si>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</si>
  <si>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</si>
  <si>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</si>
  <si>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</si>
  <si>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February</t>
  </si>
  <si>
    <t>March</t>
  </si>
  <si>
    <t>Since the beginning of 2016</t>
  </si>
  <si>
    <t>Index</t>
  </si>
  <si>
    <t>Monthly change</t>
  </si>
  <si>
    <t>YTD change</t>
  </si>
  <si>
    <t>CAC 40 (France)</t>
  </si>
  <si>
    <t>FTSE 100 (Great Britain)</t>
  </si>
  <si>
    <t>MICEX (Russia)</t>
  </si>
  <si>
    <t>NIKKEI 225 (Japan)</t>
  </si>
  <si>
    <t>DAX (Germany)</t>
  </si>
  <si>
    <t>S&amp;P 500 (USA)</t>
  </si>
  <si>
    <t>DJIA (USA)</t>
  </si>
  <si>
    <t>HANG SENG (Hong Kong)</t>
  </si>
  <si>
    <t>WIG20 (Poland)</t>
  </si>
  <si>
    <t>SHANGHAI SE COMPOSITE (China)</t>
  </si>
  <si>
    <t>RTSI (Russia)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</si>
  <si>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</si>
  <si>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</si>
  <si>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</si>
  <si>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</si>
  <si>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</si>
  <si>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</si>
  <si>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</si>
  <si>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</si>
  <si>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</si>
  <si>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</si>
  <si>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Grushevskyi: Fond Derzhavnyh Paperiv</t>
  </si>
  <si>
    <t>KINTO-Ekviti</t>
  </si>
  <si>
    <t>Altus – Depozyt</t>
  </si>
  <si>
    <t>UNIVER.UA/Taras Shevchenko: Fond Zaoshchadzhen</t>
  </si>
  <si>
    <t>Sofiivskyi</t>
  </si>
  <si>
    <t>Altus – Zbalansovanyi</t>
  </si>
  <si>
    <t>KINTO-Kaznacheyskyi</t>
  </si>
  <si>
    <t>OTP Fond Aktsii</t>
  </si>
  <si>
    <t>VSI</t>
  </si>
  <si>
    <t>Коnkord Dostatok</t>
  </si>
  <si>
    <t xml:space="preserve">OTP Klasychnyi </t>
  </si>
  <si>
    <t>ТАSК Resurs</t>
  </si>
  <si>
    <t>UNIVER.UA/Volodymyr Velykyi: Fond Zbalansovanyi</t>
  </si>
  <si>
    <t>Argentum</t>
  </si>
  <si>
    <t>Bonum Optimum</t>
  </si>
  <si>
    <t>UNIVER.UA/Iaroslav Mudryi: Fond Aktsii</t>
  </si>
  <si>
    <t>Altus-Strategichnyi</t>
  </si>
  <si>
    <t>Nadbannia</t>
  </si>
  <si>
    <t>SEM Azhio</t>
  </si>
  <si>
    <t>Total</t>
  </si>
  <si>
    <t>(*)  All funds are diversified unit funds</t>
  </si>
  <si>
    <t>PrJSC “KINTO”</t>
  </si>
  <si>
    <t>LLC AMC “Univer Menedzhment”</t>
  </si>
  <si>
    <t>LLC AMC "Altus Assets Activitis"</t>
  </si>
  <si>
    <t>LLC AMC  "IVEKS ESSET MENEDZHMENT"</t>
  </si>
  <si>
    <t>LLC AMC "Altus Essets Activitis"</t>
  </si>
  <si>
    <t xml:space="preserve">LLC "AMC  "OTP Кapital" </t>
  </si>
  <si>
    <t>LLC AMC "Vsesvit"</t>
  </si>
  <si>
    <t>LLC "AMC "PIOGLOBAL Ukraina"</t>
  </si>
  <si>
    <t>LLC AMC "TASK Invest"</t>
  </si>
  <si>
    <t>LLC AMC "Ozon"</t>
  </si>
  <si>
    <t>LLC AMC "Bonum Grup"</t>
  </si>
  <si>
    <t>LLC AMC "АRТ - КАPITAL  Menedzhment"</t>
  </si>
  <si>
    <t>LLC AMC “Spivdruzhnist Esset Menedzhment”</t>
  </si>
  <si>
    <t>Others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</si>
  <si>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</si>
  <si>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</si>
  <si>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</si>
  <si>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</si>
  <si>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 xml:space="preserve">1 month </t>
  </si>
  <si>
    <t xml:space="preserve">6 months </t>
  </si>
  <si>
    <t>1 year</t>
  </si>
  <si>
    <t>3 months  (YTD)</t>
  </si>
  <si>
    <t>since the fund's inception</t>
  </si>
  <si>
    <t>since the fund's inception, % per annum (average)*</t>
  </si>
  <si>
    <t>no data</t>
  </si>
  <si>
    <t xml:space="preserve">UNIVER.UA/Myhailo Grushevskyi: Fond Derzhavnyh Paperiv   </t>
  </si>
  <si>
    <t>Average</t>
  </si>
  <si>
    <t>*  The indicator "since the fund's inception, % per annum (average)" is calculated based on compound interest formula.</t>
  </si>
  <si>
    <t xml:space="preserve">3 months  (YTD)* 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</si>
  <si>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</si>
  <si>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</si>
  <si>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</si>
  <si>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</si>
  <si>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</si>
  <si>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</si>
  <si>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</si>
  <si>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</si>
  <si>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</si>
  <si>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Кonkord Dostatok</t>
  </si>
  <si>
    <t>NAV change, UAH thsd.</t>
  </si>
  <si>
    <t>NAV change, %</t>
  </si>
  <si>
    <t>Net inflow/ outflow of capital, UAH thsd.</t>
  </si>
  <si>
    <t>1 month*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</si>
  <si>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</si>
  <si>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 xml:space="preserve">KINTO-Klasychnyi 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</si>
  <si>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</si>
  <si>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</si>
  <si>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</si>
  <si>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</si>
  <si>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</si>
  <si>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</si>
  <si>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</si>
  <si>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</si>
  <si>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</si>
  <si>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</si>
  <si>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</si>
  <si>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</si>
  <si>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</si>
  <si>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</si>
  <si>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Zaporizki Ferosplavy</t>
  </si>
  <si>
    <t>unit</t>
  </si>
  <si>
    <t>diversified</t>
  </si>
  <si>
    <t>specialized</t>
  </si>
  <si>
    <t>LLC AMC "OZON"</t>
  </si>
  <si>
    <t>LLC AMC "ART-KAPITAL Menedzhment"</t>
  </si>
  <si>
    <t>LLC AMC  “Univer Menedzhment”</t>
  </si>
  <si>
    <t>LLC AMC "SЕМ"</t>
  </si>
  <si>
    <t>CJSC AMC "SLAVUTYCH-INVEST"</t>
  </si>
  <si>
    <t>Interval Funds' Rates of Return. Sorting by the Date of Reaching Compliance with the Standards</t>
  </si>
  <si>
    <t xml:space="preserve">6 month </t>
  </si>
  <si>
    <t>* The indicator "since the fund's inception, % per annum (average)" is calculated based on compound interest formula.</t>
  </si>
  <si>
    <t>Optimum</t>
  </si>
  <si>
    <t>Interval Funds' Dynamics.  Ranking by Net Inflow</t>
  </si>
  <si>
    <t xml:space="preserve">Net inflow/outflow of capital over the month, UAH thsd </t>
  </si>
  <si>
    <t>Zbalansovanyi Fond "Parytet"</t>
  </si>
  <si>
    <t>"UNIVER.UA/Otaman: Fond Perspectyvnyh Aktsii"</t>
  </si>
  <si>
    <t>Аurum</t>
  </si>
  <si>
    <t xml:space="preserve">Platynum 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</si>
  <si>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</si>
  <si>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</si>
  <si>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</si>
  <si>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</si>
  <si>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</si>
  <si>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</si>
  <si>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</si>
  <si>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</si>
  <si>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</si>
  <si>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</si>
  <si>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</si>
  <si>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AntyBank</t>
  </si>
  <si>
    <t>Indeks Ukrainskoi Birzhi”</t>
  </si>
  <si>
    <t>“TASK  Universal”</t>
  </si>
  <si>
    <t>UNIVER.UA/Skif: Fond Neruhomosti</t>
  </si>
  <si>
    <t>non-diversified</t>
  </si>
  <si>
    <t>LLC AMC "ART KAPITAL Menedzhment"</t>
  </si>
  <si>
    <t>PrJSC "Kinto"</t>
  </si>
  <si>
    <t xml:space="preserve">LLC "AMC "ТАSK-Invest" </t>
  </si>
  <si>
    <t>Closed-End Funds' Rates of Return. Sorting by the Date of Reaching Compliance with the Standards</t>
  </si>
  <si>
    <t>1 month</t>
  </si>
  <si>
    <t>3 months (YTD)</t>
  </si>
  <si>
    <t>TASK  Universal</t>
  </si>
  <si>
    <t>Indeks Ukrainskoi Birzhi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</si>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</sst>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9" fillId="0" borderId="46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indent="1"/>
    </xf>
    <xf numFmtId="10" fontId="19" fillId="0" borderId="47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indent="1"/>
    </xf>
    <xf numFmtId="10" fontId="14" fillId="0" borderId="43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center" vertical="center" wrapText="1"/>
    </xf>
    <xf numFmtId="10" fontId="14" fillId="0" borderId="49" xfId="5" applyNumberFormat="1" applyFont="1" applyFill="1" applyBorder="1" applyAlignment="1">
      <alignment horizontal="center" vertical="center" wrapText="1"/>
    </xf>
    <xf numFmtId="10" fontId="14" fillId="0" borderId="50" xfId="5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1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4" xfId="0" applyBorder="1" applyAlignment="1"/>
    <xf numFmtId="0" fontId="8" fillId="0" borderId="53" xfId="0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25" xfId="4" applyFont="1" applyFill="1" applyBorder="1" applyAlignment="1">
      <alignment vertical="center" wrapText="1"/>
    </xf>
    <xf numFmtId="0" fontId="21" fillId="0" borderId="57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4" fillId="0" borderId="57" xfId="4" applyFont="1" applyFill="1" applyBorder="1" applyAlignment="1">
      <alignment vertical="center" wrapText="1"/>
    </xf>
    <xf numFmtId="0" fontId="21" fillId="0" borderId="60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1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66" xfId="0" applyFont="1" applyBorder="1"/>
    <xf numFmtId="0" fontId="9" fillId="0" borderId="67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6" fillId="0" borderId="68" xfId="0" applyFont="1" applyBorder="1" applyAlignment="1">
      <alignment vertical="top" wrapText="1"/>
    </xf>
    <xf numFmtId="0" fontId="9" fillId="0" borderId="68" xfId="0" applyFont="1" applyBorder="1" applyAlignment="1">
      <alignment vertical="top" wrapText="1"/>
    </xf>
    <xf numFmtId="0" fontId="21" fillId="0" borderId="10" xfId="4" applyFont="1" applyFill="1" applyBorder="1" applyAlignment="1">
      <alignment horizontal="left"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9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69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0" xfId="0" applyFont="1" applyBorder="1"/>
    <xf numFmtId="0" fontId="9" fillId="0" borderId="71" xfId="0" applyFont="1" applyBorder="1"/>
    <xf numFmtId="0" fontId="21" fillId="0" borderId="22" xfId="4" applyFont="1" applyFill="1" applyBorder="1" applyAlignment="1">
      <alignment vertical="center" wrapText="1"/>
    </xf>
    <xf numFmtId="0" fontId="25" fillId="0" borderId="72" xfId="0" applyFont="1" applyBorder="1" applyAlignment="1">
      <alignment horizontal="center" vertical="center" wrapText="1"/>
    </xf>
    <xf numFmtId="0" fontId="9" fillId="0" borderId="61" xfId="0" applyFont="1" applyBorder="1"/>
    <xf numFmtId="0" fontId="20" fillId="0" borderId="73" xfId="6" applyFont="1" applyFill="1" applyBorder="1" applyAlignment="1">
      <alignment horizontal="center" vertical="center" wrapText="1"/>
    </xf>
    <xf numFmtId="0" fontId="20" fillId="0" borderId="74" xfId="6" applyFont="1" applyFill="1" applyBorder="1" applyAlignment="1">
      <alignment horizontal="center" vertical="center" wrapText="1"/>
    </xf>
    <xf numFmtId="3" fontId="26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75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the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2417131658"/>
          <c:y val="5.52343300432518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560973682634929E-3"/>
                  <c:y val="2.190360458968050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1.2154092017831575E-2</c:v>
                </c:pt>
                <c:pt idx="1">
                  <c:v>-6.2159803880832643E-2</c:v>
                </c:pt>
                <c:pt idx="2">
                  <c:v>-6.2276692978811776E-2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23994033453649E-3"/>
                  <c:y val="2.121016696538700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-3.2241736329473247E-2</c:v>
                </c:pt>
                <c:pt idx="1">
                  <c:v>-0.13354888814924004</c:v>
                </c:pt>
                <c:pt idx="2">
                  <c:v>-0.20294229142973796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1147E-4"/>
                  <c:y val="-2.354216421342065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59375E-4"/>
                  <c:y val="-1.428587100189990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581872824025942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1.3771391168629261E-2</c:v>
                </c:pt>
                <c:pt idx="1">
                  <c:v>-1.0195476419138743E-2</c:v>
                </c:pt>
                <c:pt idx="2">
                  <c:v>2.5220066483648772E-3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32359E-4"/>
                  <c:y val="-1.8066345557179744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4.90225861708349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2.016849170495923E-2</c:v>
                </c:pt>
                <c:pt idx="1">
                  <c:v>-7.3949526468054345E-3</c:v>
                </c:pt>
                <c:pt idx="2">
                  <c:v>-2.6229028114574192E-2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-1.872118853295901E-2</c:v>
                </c:pt>
                <c:pt idx="1">
                  <c:v>-6.0471829072109073E-2</c:v>
                </c:pt>
                <c:pt idx="2">
                  <c:v>-0.1350781496385223</c:v>
                </c:pt>
              </c:numCache>
            </c:numRef>
          </c:val>
        </c:ser>
        <c:dLbls>
          <c:showVal val="1"/>
        </c:dLbls>
        <c:gapWidth val="400"/>
        <c:overlap val="-10"/>
        <c:axId val="62284160"/>
        <c:axId val="62285696"/>
      </c:barChart>
      <c:catAx>
        <c:axId val="6228416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5696"/>
        <c:crosses val="autoZero"/>
        <c:auto val="1"/>
        <c:lblAlgn val="ctr"/>
        <c:lblOffset val="0"/>
        <c:tickLblSkip val="1"/>
        <c:tickMarkSkip val="1"/>
      </c:catAx>
      <c:valAx>
        <c:axId val="62285696"/>
        <c:scaling>
          <c:orientation val="minMax"/>
          <c:max val="3.0000000000000002E-2"/>
          <c:min val="-0.2100000000000000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4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World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3"/>
          <c:y val="1.2285012285012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823240589198034"/>
          <c:y val="0.26044226044226049"/>
          <c:w val="0.6873977086743045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CAC 40 (France)</c:v>
                </c:pt>
                <c:pt idx="3">
                  <c:v>FTSE 100 (Great Britain)</c:v>
                </c:pt>
                <c:pt idx="4">
                  <c:v>MICEX (Russia)</c:v>
                </c:pt>
                <c:pt idx="5">
                  <c:v>NIKKEI 225 (Japan)</c:v>
                </c:pt>
                <c:pt idx="6">
                  <c:v>DAX (Germany)</c:v>
                </c:pt>
                <c:pt idx="7">
                  <c:v>S&amp;P 500 (USA)</c:v>
                </c:pt>
                <c:pt idx="8">
                  <c:v>DJIA (USA)</c:v>
                </c:pt>
                <c:pt idx="9">
                  <c:v>HANG SENG (Hong Kong)</c:v>
                </c:pt>
                <c:pt idx="10">
                  <c:v>WIG20 (Poland)</c:v>
                </c:pt>
                <c:pt idx="11">
                  <c:v>SHANGHAI SE COMPOSITE (China)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-0.13354888814924004</c:v>
                </c:pt>
                <c:pt idx="1">
                  <c:v>-6.2159803880832643E-2</c:v>
                </c:pt>
                <c:pt idx="2">
                  <c:v>7.2377714738547372E-3</c:v>
                </c:pt>
                <c:pt idx="3">
                  <c:v>1.2761825723418774E-2</c:v>
                </c:pt>
                <c:pt idx="4">
                  <c:v>1.6835401077074374E-2</c:v>
                </c:pt>
                <c:pt idx="5">
                  <c:v>4.5667995277897555E-2</c:v>
                </c:pt>
                <c:pt idx="6">
                  <c:v>4.9509236051140659E-2</c:v>
                </c:pt>
                <c:pt idx="7">
                  <c:v>6.5991108718941094E-2</c:v>
                </c:pt>
                <c:pt idx="8">
                  <c:v>7.0752883480156292E-2</c:v>
                </c:pt>
                <c:pt idx="9">
                  <c:v>8.7106325734763512E-2</c:v>
                </c:pt>
                <c:pt idx="10">
                  <c:v>9.5176746633919729E-2</c:v>
                </c:pt>
                <c:pt idx="11">
                  <c:v>0.11753663254065616</c:v>
                </c:pt>
                <c:pt idx="12">
                  <c:v>0.13969823100936529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CAC 40 (France)</c:v>
                </c:pt>
                <c:pt idx="3">
                  <c:v>FTSE 100 (Great Britain)</c:v>
                </c:pt>
                <c:pt idx="4">
                  <c:v>MICEX (Russia)</c:v>
                </c:pt>
                <c:pt idx="5">
                  <c:v>NIKKEI 225 (Japan)</c:v>
                </c:pt>
                <c:pt idx="6">
                  <c:v>DAX (Germany)</c:v>
                </c:pt>
                <c:pt idx="7">
                  <c:v>S&amp;P 500 (USA)</c:v>
                </c:pt>
                <c:pt idx="8">
                  <c:v>DJIA (USA)</c:v>
                </c:pt>
                <c:pt idx="9">
                  <c:v>HANG SENG (Hong Kong)</c:v>
                </c:pt>
                <c:pt idx="10">
                  <c:v>WIG20 (Poland)</c:v>
                </c:pt>
                <c:pt idx="11">
                  <c:v>SHANGHAI SE COMPOSITE (China)</c:v>
                </c:pt>
                <c:pt idx="12">
                  <c:v>RTSI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-0.20294229142973796</c:v>
                </c:pt>
                <c:pt idx="1">
                  <c:v>-6.2276692978811776E-2</c:v>
                </c:pt>
                <c:pt idx="2">
                  <c:v>-6.2448419333182237E-2</c:v>
                </c:pt>
                <c:pt idx="3">
                  <c:v>-1.5803189327467937E-2</c:v>
                </c:pt>
                <c:pt idx="4">
                  <c:v>6.2332515783258602E-2</c:v>
                </c:pt>
                <c:pt idx="5">
                  <c:v>-0.11952688151705582</c:v>
                </c:pt>
                <c:pt idx="6">
                  <c:v>-7.2372640442483038E-2</c:v>
                </c:pt>
                <c:pt idx="7">
                  <c:v>-1.7544199751862166E-3</c:v>
                </c:pt>
                <c:pt idx="8">
                  <c:v>4.613758224754072E-3</c:v>
                </c:pt>
                <c:pt idx="9">
                  <c:v>-5.0518344860994047E-2</c:v>
                </c:pt>
                <c:pt idx="10">
                  <c:v>7.4517924858134021E-2</c:v>
                </c:pt>
                <c:pt idx="11">
                  <c:v>-0.15924454137227273</c:v>
                </c:pt>
                <c:pt idx="12">
                  <c:v>0.15740251505864955</c:v>
                </c:pt>
              </c:numCache>
            </c:numRef>
          </c:val>
        </c:ser>
        <c:dLbls>
          <c:showVal val="1"/>
        </c:dLbls>
        <c:gapWidth val="100"/>
        <c:overlap val="-20"/>
        <c:axId val="62311040"/>
        <c:axId val="62316928"/>
      </c:barChart>
      <c:catAx>
        <c:axId val="6231104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16928"/>
        <c:crosses val="autoZero"/>
        <c:lblAlgn val="ctr"/>
        <c:lblOffset val="100"/>
        <c:tickLblSkip val="1"/>
        <c:tickMarkSkip val="1"/>
      </c:catAx>
      <c:valAx>
        <c:axId val="62316928"/>
        <c:scaling>
          <c:orientation val="minMax"/>
          <c:max val="0.15000000000000002"/>
          <c:min val="-0.2100000000000000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11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220949263502462"/>
          <c:y val="0.88697788697788693"/>
          <c:w val="0.58428805237315873"/>
          <c:h val="5.89680589680589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52547023127891"/>
          <c:y val="0.31579014997547888"/>
          <c:w val="0.35763435299332724"/>
          <c:h val="0.361842880180236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1200527620082092E-2"/>
                  <c:y val="-5.311505210923697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7.5724915119555009E-2"/>
                  <c:y val="2.204161979752530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7332862729775403E-2"/>
                  <c:y val="-4.357677434387924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4829700245963724E-2"/>
                  <c:y val="-4.225729477574221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5.3909557176912516E-2"/>
                  <c:y val="2.556805399325084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9276168460593798E-2"/>
                  <c:y val="0.11321920697412824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4.0849340325473056E-2"/>
                  <c:y val="9.553370543436462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7220220531670135E-2"/>
                  <c:y val="9.890176718762348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1716187416049316E-2"/>
                  <c:y val="4.20062446836639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128469763394711"/>
                  <c:y val="-9.2977083680212208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8857860005732843E-2"/>
                  <c:y val="-0.10890652807169778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В_ВЧА!$B$26:$B$36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В_ВЧА!$C$26:$C$36</c:f>
              <c:numCache>
                <c:formatCode>#,##0.00</c:formatCode>
                <c:ptCount val="11"/>
                <c:pt idx="0">
                  <c:v>7540662.9398999959</c:v>
                </c:pt>
                <c:pt idx="1">
                  <c:v>21223288.515999999</c:v>
                </c:pt>
                <c:pt idx="2">
                  <c:v>5497358.3799999999</c:v>
                </c:pt>
                <c:pt idx="3">
                  <c:v>3294552.77</c:v>
                </c:pt>
                <c:pt idx="4">
                  <c:v>3243393.9</c:v>
                </c:pt>
                <c:pt idx="5">
                  <c:v>3039680.99</c:v>
                </c:pt>
                <c:pt idx="6">
                  <c:v>2856847.9865000001</c:v>
                </c:pt>
                <c:pt idx="7">
                  <c:v>2617932.1</c:v>
                </c:pt>
                <c:pt idx="8">
                  <c:v>2034560.6099</c:v>
                </c:pt>
                <c:pt idx="9">
                  <c:v>1754711.06</c:v>
                </c:pt>
                <c:pt idx="10">
                  <c:v>1426704.77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В_ВЧА!$B$26:$B$36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В_ВЧА!$D$26:$D$36</c:f>
              <c:numCache>
                <c:formatCode>0.00%</c:formatCode>
                <c:ptCount val="11"/>
                <c:pt idx="0">
                  <c:v>0.13828544383205654</c:v>
                </c:pt>
                <c:pt idx="1">
                  <c:v>0.38920608113665012</c:v>
                </c:pt>
                <c:pt idx="2">
                  <c:v>0.10081403313489798</c:v>
                </c:pt>
                <c:pt idx="3">
                  <c:v>6.0417591352203225E-2</c:v>
                </c:pt>
                <c:pt idx="4">
                  <c:v>5.9479407653995071E-2</c:v>
                </c:pt>
                <c:pt idx="5">
                  <c:v>5.5743591533026361E-2</c:v>
                </c:pt>
                <c:pt idx="6">
                  <c:v>5.2390684336715475E-2</c:v>
                </c:pt>
                <c:pt idx="7">
                  <c:v>4.8009293779081044E-2</c:v>
                </c:pt>
                <c:pt idx="8">
                  <c:v>3.7311058614558953E-2</c:v>
                </c:pt>
                <c:pt idx="9">
                  <c:v>3.2179000661225213E-2</c:v>
                </c:pt>
                <c:pt idx="10">
                  <c:v>2.616381396558996E-2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5E-2"/>
          <c:y val="0.38603734803860135"/>
          <c:w val="0.91890333772602306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6680941124707144E-3"/>
                  <c:y val="-4.3648717967886101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OTP Klasychnyi </c:v>
                </c:pt>
                <c:pt idx="1">
                  <c:v>Sofiivskyi</c:v>
                </c:pt>
                <c:pt idx="2">
                  <c:v>Nadbannia</c:v>
                </c:pt>
                <c:pt idx="3">
                  <c:v>SEM Azhio</c:v>
                </c:pt>
                <c:pt idx="4">
                  <c:v>ТАSК Resurs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UNIVER.UA/Myhailo Grushevskyi: Fond Derzhavnyh Paperiv   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ВЧА'!$C$59:$C$69</c:f>
              <c:numCache>
                <c:formatCode>#,##0.00</c:formatCode>
                <c:ptCount val="11"/>
                <c:pt idx="0">
                  <c:v>56.018179999999937</c:v>
                </c:pt>
                <c:pt idx="1">
                  <c:v>88.549854400000072</c:v>
                </c:pt>
                <c:pt idx="2">
                  <c:v>5.7259899999999906</c:v>
                </c:pt>
                <c:pt idx="3">
                  <c:v>4.6151600000000323</c:v>
                </c:pt>
                <c:pt idx="4">
                  <c:v>4.4585699999999493</c:v>
                </c:pt>
                <c:pt idx="5">
                  <c:v>68.827140000000128</c:v>
                </c:pt>
                <c:pt idx="6">
                  <c:v>-83.210669999999922</c:v>
                </c:pt>
                <c:pt idx="7">
                  <c:v>47.630476999998095</c:v>
                </c:pt>
                <c:pt idx="8">
                  <c:v>-201.4226500000004</c:v>
                </c:pt>
                <c:pt idx="9">
                  <c:v>-236.08500999999978</c:v>
                </c:pt>
                <c:pt idx="10">
                  <c:v>-287.85594010000011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ВЧА'!$E$58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057983303778115E-3"/>
                  <c:y val="-6.840119860813917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969212945041196E-3"/>
                  <c:y val="-1.97060771261049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9.500947809674878E-4"/>
                  <c:y val="3.704380512107801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8.9587480568655855E-4"/>
                  <c:y val="-1.970607712610491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4719243515324603E-4"/>
                  <c:y val="-1.970607712610491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036986633157127E-3"/>
                  <c:y val="9.067451842120162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7.966758801710187E-4"/>
                  <c:y val="3.359616108056691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7.8076919110914376E-4"/>
                  <c:y val="6.416115940040803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8.3498916639029505E-4"/>
                  <c:y val="-5.8707088568421646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8.891465998463789E-4"/>
                  <c:y val="5.321842251737395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2724497450144205E-3"/>
                  <c:y val="-4.919858114286485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OTP Klasychnyi </c:v>
                </c:pt>
                <c:pt idx="1">
                  <c:v>Sofiivskyi</c:v>
                </c:pt>
                <c:pt idx="2">
                  <c:v>Nadbannia</c:v>
                </c:pt>
                <c:pt idx="3">
                  <c:v>SEM Azhio</c:v>
                </c:pt>
                <c:pt idx="4">
                  <c:v>ТАSК Resurs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UNIVER.UA/Myhailo Grushevskyi: Fond Derzhavnyh Paperiv   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ВЧА'!$E$59:$E$69</c:f>
              <c:numCache>
                <c:formatCode>#,##0.00</c:formatCode>
                <c:ptCount val="11"/>
                <c:pt idx="0">
                  <c:v>45.329153057413066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-5.5516260681916831</c:v>
                </c:pt>
                <c:pt idx="6">
                  <c:v>-52.120999759251276</c:v>
                </c:pt>
                <c:pt idx="7">
                  <c:v>-134.88146143379757</c:v>
                </c:pt>
                <c:pt idx="8">
                  <c:v>-218.74799735226412</c:v>
                </c:pt>
                <c:pt idx="9">
                  <c:v>-223.88427324478192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654656"/>
        <c:axId val="73656192"/>
      </c:barChart>
      <c:lineChart>
        <c:grouping val="standard"/>
        <c:ser>
          <c:idx val="2"/>
          <c:order val="2"/>
          <c:tx>
            <c:strRef>
              <c:f>'В_динаміка ВЧА'!$D$58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670572933736332E-2"/>
                  <c:y val="-9.24602000090354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954366755994448E-2"/>
                  <c:y val="-5.92692522251308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64037694357663E-2"/>
                  <c:y val="5.184128126211944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66503437428596E-2"/>
                  <c:y val="4.751935795379982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098543027476634E-2"/>
                  <c:y val="4.383284670207778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5645973362982E-2"/>
                  <c:y val="0.116332236230537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610617167085733E-2"/>
                  <c:y val="9.65399832986568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683320796727691E-2"/>
                  <c:y val="0.1067708707651096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315360386775996E-2"/>
                  <c:y val="0.10424125969502694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5849016944048E-2"/>
                  <c:y val="5.67856265066960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ВЧА'!$B$59:$B$68</c:f>
              <c:strCache>
                <c:ptCount val="10"/>
                <c:pt idx="0">
                  <c:v>OTP Klasychnyi </c:v>
                </c:pt>
                <c:pt idx="1">
                  <c:v>Sofiivskyi</c:v>
                </c:pt>
                <c:pt idx="2">
                  <c:v>Nadbannia</c:v>
                </c:pt>
                <c:pt idx="3">
                  <c:v>SEM Azhio</c:v>
                </c:pt>
                <c:pt idx="4">
                  <c:v>ТАSК Resurs</c:v>
                </c:pt>
                <c:pt idx="5">
                  <c:v>KINTO-Ekviti</c:v>
                </c:pt>
                <c:pt idx="6">
                  <c:v>VSI</c:v>
                </c:pt>
                <c:pt idx="7">
                  <c:v>KINTO-Klasychnyi</c:v>
                </c:pt>
                <c:pt idx="8">
                  <c:v>UNIVER.UA/Myhailo Grushevskyi: Fond Derzhavnyh Paperiv   </c:v>
                </c:pt>
                <c:pt idx="9">
                  <c:v>UNIVER.UA/Taras Shevchenko: Fond Zaoshchadzhen</c:v>
                </c:pt>
              </c:strCache>
            </c:strRef>
          </c:cat>
          <c:val>
            <c:numRef>
              <c:f>'В_динаміка ВЧА'!$D$59:$D$68</c:f>
              <c:numCache>
                <c:formatCode>0.00%</c:formatCode>
                <c:ptCount val="10"/>
                <c:pt idx="0">
                  <c:v>5.9551533257295043E-2</c:v>
                </c:pt>
                <c:pt idx="1">
                  <c:v>3.1987109109822338E-2</c:v>
                </c:pt>
                <c:pt idx="2">
                  <c:v>1.1226679185043604E-2</c:v>
                </c:pt>
                <c:pt idx="3">
                  <c:v>1.0473626145040901E-2</c:v>
                </c:pt>
                <c:pt idx="4">
                  <c:v>4.7583957044073895E-3</c:v>
                </c:pt>
                <c:pt idx="5">
                  <c:v>2.1336947990830867E-2</c:v>
                </c:pt>
                <c:pt idx="6">
                  <c:v>-5.5109490104955763E-2</c:v>
                </c:pt>
                <c:pt idx="7">
                  <c:v>2.2493032760670419E-3</c:v>
                </c:pt>
                <c:pt idx="8">
                  <c:v>-3.5344865672089248E-2</c:v>
                </c:pt>
                <c:pt idx="9">
                  <c:v>-7.2070169236752496E-2</c:v>
                </c:pt>
              </c:numCache>
            </c:numRef>
          </c:val>
        </c:ser>
        <c:dLbls>
          <c:showVal val="1"/>
        </c:dLbls>
        <c:marker val="1"/>
        <c:axId val="73657728"/>
        <c:axId val="73573504"/>
      </c:lineChart>
      <c:catAx>
        <c:axId val="7365465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56192"/>
        <c:crosses val="autoZero"/>
        <c:lblAlgn val="ctr"/>
        <c:lblOffset val="40"/>
        <c:tickLblSkip val="1"/>
        <c:tickMarkSkip val="1"/>
      </c:catAx>
      <c:valAx>
        <c:axId val="73656192"/>
        <c:scaling>
          <c:orientation val="minMax"/>
          <c:max val="10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54656"/>
        <c:crosses val="autoZero"/>
        <c:crossBetween val="between"/>
      </c:valAx>
      <c:catAx>
        <c:axId val="73657728"/>
        <c:scaling>
          <c:orientation val="minMax"/>
        </c:scaling>
        <c:delete val="1"/>
        <c:axPos val="b"/>
        <c:tickLblPos val="none"/>
        <c:crossAx val="73573504"/>
        <c:crosses val="autoZero"/>
        <c:lblAlgn val="ctr"/>
        <c:lblOffset val="100"/>
      </c:catAx>
      <c:valAx>
        <c:axId val="7357350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577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806804728731511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 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1767125139215097"/>
          <c:y val="6.6964285714285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471921320345086E-2"/>
          <c:y val="0.10044642857142859"/>
          <c:w val="0.95607810708377272"/>
          <c:h val="0.8604910714285717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9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'В_діаграма(дох)'!$A$2:$A$27</c:f>
              <c:strCache>
                <c:ptCount val="26"/>
                <c:pt idx="0">
                  <c:v>Argentum</c:v>
                </c:pt>
                <c:pt idx="1">
                  <c:v>UNIVER.UA/Iaroslav Mudryi: Fond Aktsii</c:v>
                </c:pt>
                <c:pt idx="2">
                  <c:v>UNIVER.UA/Volodymyr Velykyi: Fond Zbalansovanyi</c:v>
                </c:pt>
                <c:pt idx="3">
                  <c:v>OTP Fond Aktsii</c:v>
                </c:pt>
                <c:pt idx="4">
                  <c:v>KINTO-Kaznacheyskyi</c:v>
                </c:pt>
                <c:pt idx="5">
                  <c:v>VSI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Altus – Depozyt</c:v>
                </c:pt>
                <c:pt idx="9">
                  <c:v>Altus-Strategichnyi</c:v>
                </c:pt>
                <c:pt idx="10">
                  <c:v>UNIVER.UA/Myhailo Grushevskyi: Fond Derzhavnyh Paperiv   </c:v>
                </c:pt>
                <c:pt idx="11">
                  <c:v>Bonum Optimum</c:v>
                </c:pt>
                <c:pt idx="12">
                  <c:v>ТАSК Resurs</c:v>
                </c:pt>
                <c:pt idx="13">
                  <c:v>KINTO-Klasychnyi </c:v>
                </c:pt>
                <c:pt idx="14">
                  <c:v>SEM Azhio</c:v>
                </c:pt>
                <c:pt idx="15">
                  <c:v>OTP Klasychnyi </c:v>
                </c:pt>
                <c:pt idx="16">
                  <c:v>Nadbannia</c:v>
                </c:pt>
                <c:pt idx="17">
                  <c:v>KINTO-Ekviti</c:v>
                </c:pt>
                <c:pt idx="18">
                  <c:v>Sofiivskyi</c:v>
                </c:pt>
                <c:pt idx="19">
                  <c:v>Funds' average rate of return</c:v>
                </c:pt>
                <c:pt idx="20">
                  <c:v>UX Index</c:v>
                </c:pt>
                <c:pt idx="21">
                  <c:v>PFTS Index</c:v>
                </c:pt>
                <c:pt idx="22">
                  <c:v>EURO Deposits</c:v>
                </c:pt>
                <c:pt idx="23">
                  <c:v>USD Deposits</c:v>
                </c:pt>
                <c:pt idx="24">
                  <c:v>UAH Deposits</c:v>
                </c:pt>
                <c:pt idx="25">
                  <c:v>"Gold" deposit (at official rate of gold)</c:v>
                </c:pt>
              </c:strCache>
            </c:strRef>
          </c:cat>
          <c:val>
            <c:numRef>
              <c:f>'В_діаграма(дох)'!$B$2:$B$27</c:f>
              <c:numCache>
                <c:formatCode>0.00%</c:formatCode>
                <c:ptCount val="26"/>
                <c:pt idx="0">
                  <c:v>-0.10667561138053772</c:v>
                </c:pt>
                <c:pt idx="1">
                  <c:v>-7.3718954627180144E-2</c:v>
                </c:pt>
                <c:pt idx="2">
                  <c:v>-4.4776841463488148E-2</c:v>
                </c:pt>
                <c:pt idx="3">
                  <c:v>-3.5103294958772735E-2</c:v>
                </c:pt>
                <c:pt idx="4">
                  <c:v>-1.9882468452525837E-2</c:v>
                </c:pt>
                <c:pt idx="5">
                  <c:v>-1.9318182911955972E-2</c:v>
                </c:pt>
                <c:pt idx="6">
                  <c:v>-4.0345808304926845E-3</c:v>
                </c:pt>
                <c:pt idx="7">
                  <c:v>-3.9339243967095872E-4</c:v>
                </c:pt>
                <c:pt idx="8">
                  <c:v>7.0708662883900431E-4</c:v>
                </c:pt>
                <c:pt idx="9">
                  <c:v>1.130542394624845E-3</c:v>
                </c:pt>
                <c:pt idx="10">
                  <c:v>3.1548235454723628E-3</c:v>
                </c:pt>
                <c:pt idx="11">
                  <c:v>3.8947054215983101E-3</c:v>
                </c:pt>
                <c:pt idx="12">
                  <c:v>4.7583957044083913E-3</c:v>
                </c:pt>
                <c:pt idx="13">
                  <c:v>8.6936317465271529E-3</c:v>
                </c:pt>
                <c:pt idx="14">
                  <c:v>1.0473626145039994E-2</c:v>
                </c:pt>
                <c:pt idx="15">
                  <c:v>1.1059472238544199E-2</c:v>
                </c:pt>
                <c:pt idx="16">
                  <c:v>1.12266791850959E-2</c:v>
                </c:pt>
                <c:pt idx="17">
                  <c:v>2.3103202981011872E-2</c:v>
                </c:pt>
                <c:pt idx="18">
                  <c:v>3.1987109109826051E-2</c:v>
                </c:pt>
                <c:pt idx="19">
                  <c:v>-1.01954764191387E-2</c:v>
                </c:pt>
                <c:pt idx="20">
                  <c:v>-0.13354888814924004</c:v>
                </c:pt>
                <c:pt idx="21">
                  <c:v>-6.2159803880832643E-2</c:v>
                </c:pt>
                <c:pt idx="22">
                  <c:v>4.7086931730386805E-3</c:v>
                </c:pt>
                <c:pt idx="23">
                  <c:v>-2.2682423163429388E-2</c:v>
                </c:pt>
                <c:pt idx="24">
                  <c:v>1.7835616438356162E-2</c:v>
                </c:pt>
                <c:pt idx="25">
                  <c:v>-2.4868590181743477E-2</c:v>
                </c:pt>
              </c:numCache>
            </c:numRef>
          </c:val>
        </c:ser>
        <c:gapWidth val="60"/>
        <c:axId val="73814016"/>
        <c:axId val="73815552"/>
      </c:barChart>
      <c:catAx>
        <c:axId val="738140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15552"/>
        <c:crosses val="autoZero"/>
        <c:lblAlgn val="ctr"/>
        <c:lblOffset val="0"/>
        <c:tickLblSkip val="1"/>
        <c:tickMarkSkip val="1"/>
      </c:catAx>
      <c:valAx>
        <c:axId val="73815552"/>
        <c:scaling>
          <c:orientation val="minMax"/>
          <c:max val="4.0000000000000008E-2"/>
          <c:min val="-0.140000000000000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1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NAV Dynamics of Interval CII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7979E-2"/>
          <c:y val="0.39200102083599181"/>
          <c:w val="0.94125874125874121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2.8005854597887644E-4"/>
                  <c:y val="2.40788364747218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640013908945304E-3"/>
                  <c:y val="4.4463303700865597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53"/>
                  <c:y val="0.37066763194695823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Optimum</c:v>
                </c:pt>
                <c:pt idx="1">
                  <c:v>TASK Ukrainskyi Kapital</c:v>
                </c:pt>
                <c:pt idx="2">
                  <c:v>Zbalansovanyi Fond "Parytet"</c:v>
                </c:pt>
                <c:pt idx="3">
                  <c:v>"UNIVER.UA/Otaman: Fond Perspectyvnyh Aktsii"</c:v>
                </c:pt>
                <c:pt idx="4">
                  <c:v>Аurum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ВЧА'!$C$39:$C$44</c:f>
              <c:numCache>
                <c:formatCode>#,##0.00</c:formatCode>
                <c:ptCount val="6"/>
                <c:pt idx="0">
                  <c:v>3.1119699999999724</c:v>
                </c:pt>
                <c:pt idx="1">
                  <c:v>2.6421300000001211</c:v>
                </c:pt>
                <c:pt idx="2">
                  <c:v>-0.99752000000001861</c:v>
                </c:pt>
                <c:pt idx="3">
                  <c:v>-17.281329999999958</c:v>
                </c:pt>
                <c:pt idx="4">
                  <c:v>-33.483229999999985</c:v>
                </c:pt>
                <c:pt idx="5">
                  <c:v>-42.306700000000184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85309087604437E-2"/>
                  <c:y val="-1.258343939949120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7955677563076772E-3"/>
                  <c:y val="-9.916765788361991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891766966436153E-3"/>
                  <c:y val="-1.791678662174956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1908368239505475E-3"/>
                  <c:y val="-1.2583439399491202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879885629888485E-2"/>
                  <c:y val="-1.258343939949120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3813343263914750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Optimum</c:v>
                </c:pt>
                <c:pt idx="1">
                  <c:v>TASK Ukrainskyi Kapital</c:v>
                </c:pt>
                <c:pt idx="2">
                  <c:v>Zbalansovanyi Fond "Parytet"</c:v>
                </c:pt>
                <c:pt idx="3">
                  <c:v>"UNIVER.UA/Otaman: Fond Perspectyvnyh Aktsii"</c:v>
                </c:pt>
                <c:pt idx="4">
                  <c:v>Аurum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ВЧА'!$E$39:$E$44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overlap val="-20"/>
        <c:axId val="73888896"/>
        <c:axId val="73890432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708167545848962E-3"/>
                  <c:y val="-5.06021440524403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717468970703908E-3"/>
                  <c:y val="-5.380993402761494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6.2312715624811667E-4"/>
                  <c:y val="-2.133993268717863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715827245323349E-3"/>
                  <c:y val="-6.52949984686585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5.2189272738760862E-4"/>
                  <c:y val="5.502677905905285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773443009503768E-3"/>
                  <c:y val="6.798257651398187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81"/>
                  <c:y val="0.536001395836968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0.51733468055906384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68"/>
                  <c:y val="0.3226675069466327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ВЧА'!$D$39:$D$44</c:f>
              <c:numCache>
                <c:formatCode>0.00%</c:formatCode>
                <c:ptCount val="6"/>
                <c:pt idx="0">
                  <c:v>5.2330696667018273E-3</c:v>
                </c:pt>
                <c:pt idx="1">
                  <c:v>2.1426076048379349E-3</c:v>
                </c:pt>
                <c:pt idx="2">
                  <c:v>-8.432488890535028E-4</c:v>
                </c:pt>
                <c:pt idx="3">
                  <c:v>-2.3873071233999898E-2</c:v>
                </c:pt>
                <c:pt idx="4">
                  <c:v>-2.190879154578106E-2</c:v>
                </c:pt>
                <c:pt idx="5">
                  <c:v>-5.1202814836461786E-3</c:v>
                </c:pt>
              </c:numCache>
            </c:numRef>
          </c:val>
        </c:ser>
        <c:dLbls>
          <c:showVal val="1"/>
        </c:dLbls>
        <c:marker val="1"/>
        <c:axId val="73908608"/>
        <c:axId val="73910144"/>
      </c:lineChart>
      <c:catAx>
        <c:axId val="73888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90432"/>
        <c:crosses val="autoZero"/>
        <c:lblAlgn val="ctr"/>
        <c:lblOffset val="100"/>
        <c:tickLblSkip val="1"/>
        <c:tickMarkSkip val="1"/>
      </c:catAx>
      <c:valAx>
        <c:axId val="7389043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88896"/>
        <c:crosses val="autoZero"/>
        <c:crossBetween val="between"/>
      </c:valAx>
      <c:catAx>
        <c:axId val="73908608"/>
        <c:scaling>
          <c:orientation val="minMax"/>
        </c:scaling>
        <c:delete val="1"/>
        <c:axPos val="b"/>
        <c:tickLblPos val="none"/>
        <c:crossAx val="73910144"/>
        <c:crosses val="autoZero"/>
        <c:lblAlgn val="ctr"/>
        <c:lblOffset val="100"/>
      </c:catAx>
      <c:valAx>
        <c:axId val="7391014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086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8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Interval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8004087244267545"/>
          <c:y val="8.14332247557003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2118157160011643E-2"/>
          <c:y val="0.15472312703583066"/>
          <c:w val="0.92057072250246752"/>
          <c:h val="0.7882736156351793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"UNIVER.UA/Otaman: Fond Perspectyvnyh Aktsii"</c:v>
                </c:pt>
                <c:pt idx="1">
                  <c:v>Aurum</c:v>
                </c:pt>
                <c:pt idx="2">
                  <c:v>Platynum</c:v>
                </c:pt>
                <c:pt idx="3">
                  <c:v>Zbalansovanyi Fond "Parytet"</c:v>
                </c:pt>
                <c:pt idx="4">
                  <c:v>TASK Ukrainskyi Kapital</c:v>
                </c:pt>
                <c:pt idx="5">
                  <c:v>Optimum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-2.387307123398974E-2</c:v>
                </c:pt>
                <c:pt idx="1">
                  <c:v>-2.1908791545781847E-2</c:v>
                </c:pt>
                <c:pt idx="2">
                  <c:v>-5.1202814836349697E-3</c:v>
                </c:pt>
                <c:pt idx="3">
                  <c:v>-8.4324888896414318E-4</c:v>
                </c:pt>
                <c:pt idx="4">
                  <c:v>2.142607604837421E-3</c:v>
                </c:pt>
                <c:pt idx="5">
                  <c:v>5.2330696667006737E-3</c:v>
                </c:pt>
                <c:pt idx="6">
                  <c:v>-7.3949526468054302E-3</c:v>
                </c:pt>
                <c:pt idx="7">
                  <c:v>-0.13354888814924004</c:v>
                </c:pt>
                <c:pt idx="8">
                  <c:v>-6.2159803880832643E-2</c:v>
                </c:pt>
                <c:pt idx="9">
                  <c:v>4.7086931730386805E-3</c:v>
                </c:pt>
                <c:pt idx="10">
                  <c:v>-2.2682423163429388E-2</c:v>
                </c:pt>
                <c:pt idx="11">
                  <c:v>1.7835616438356162E-2</c:v>
                </c:pt>
                <c:pt idx="12">
                  <c:v>-2.4868590181743477E-2</c:v>
                </c:pt>
              </c:numCache>
            </c:numRef>
          </c:val>
        </c:ser>
        <c:gapWidth val="60"/>
        <c:axId val="74035968"/>
        <c:axId val="74037504"/>
      </c:barChart>
      <c:catAx>
        <c:axId val="740359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37504"/>
        <c:crosses val="autoZero"/>
        <c:lblAlgn val="ctr"/>
        <c:lblOffset val="100"/>
        <c:tickLblSkip val="1"/>
        <c:tickMarkSkip val="1"/>
      </c:catAx>
      <c:valAx>
        <c:axId val="74037504"/>
        <c:scaling>
          <c:orientation val="minMax"/>
          <c:max val="2.0000000000000004E-2"/>
          <c:min val="-0.140000000000000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35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Closed-end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45"/>
          <c:w val="0.928876244665718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8446743422584171E-3"/>
                  <c:y val="-1.337653622582701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238740422964818E-3"/>
                  <c:y val="1.215259675160048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012937546337474E-3"/>
                  <c:y val="7.718238699805894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4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20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25"/>
                  <c:y val="0.4615384615384616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20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15.717679999999703</c:v>
                </c:pt>
                <c:pt idx="1">
                  <c:v>-11.187179999999934</c:v>
                </c:pt>
                <c:pt idx="2">
                  <c:v>-186.19918000000007</c:v>
                </c:pt>
                <c:pt idx="3">
                  <c:v>-537.39716999999996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38"/>
                  <c:y val="0.4704142011834320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6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-225.97276866121516</c:v>
                </c:pt>
              </c:numCache>
            </c:numRef>
          </c:val>
        </c:ser>
        <c:dLbls>
          <c:showVal val="1"/>
        </c:dLbls>
        <c:overlap val="-20"/>
        <c:axId val="74336896"/>
        <c:axId val="74363264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60400774902646E-3"/>
                  <c:y val="-5.405793842139047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874952143921816E-3"/>
                  <c:y val="2.962662065899362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02874778943357E-3"/>
                  <c:y val="4.781098189803887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0.52958579881656798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3.9108302399830392E-3</c:v>
                </c:pt>
                <c:pt idx="1">
                  <c:v>-1.0144894548569374E-2</c:v>
                </c:pt>
                <c:pt idx="2">
                  <c:v>-0.15507048059335196</c:v>
                </c:pt>
                <c:pt idx="3">
                  <c:v>-0.12653492034419994</c:v>
                </c:pt>
              </c:numCache>
            </c:numRef>
          </c:val>
        </c:ser>
        <c:dLbls>
          <c:showVal val="1"/>
        </c:dLbls>
        <c:marker val="1"/>
        <c:axId val="74364800"/>
        <c:axId val="74366336"/>
      </c:lineChart>
      <c:catAx>
        <c:axId val="743368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63264"/>
        <c:crosses val="autoZero"/>
        <c:lblAlgn val="ctr"/>
        <c:lblOffset val="100"/>
        <c:tickLblSkip val="1"/>
        <c:tickMarkSkip val="1"/>
      </c:catAx>
      <c:valAx>
        <c:axId val="74363264"/>
        <c:scaling>
          <c:orientation val="minMax"/>
          <c:max val="20"/>
          <c:min val="-5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36896"/>
        <c:crosses val="autoZero"/>
        <c:crossBetween val="between"/>
      </c:valAx>
      <c:catAx>
        <c:axId val="74364800"/>
        <c:scaling>
          <c:orientation val="minMax"/>
        </c:scaling>
        <c:delete val="1"/>
        <c:axPos val="b"/>
        <c:tickLblPos val="none"/>
        <c:crossAx val="74366336"/>
        <c:crosses val="autoZero"/>
        <c:lblAlgn val="ctr"/>
        <c:lblOffset val="100"/>
      </c:catAx>
      <c:valAx>
        <c:axId val="74366336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36480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Closed-End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7639779494795202"/>
          <c:y val="9.469714484409190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774350145524144E-2"/>
          <c:y val="0.20454583286323849"/>
          <c:w val="0.95548750837812624"/>
          <c:h val="0.729168015299507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UNIVER.UA/Skif: Fond Neruhomosti</c:v>
                </c:pt>
                <c:pt idx="1">
                  <c:v>Indeks Ukrainskoi Birzhi</c:v>
                </c:pt>
                <c:pt idx="2">
                  <c:v>TASK  Universal</c:v>
                </c:pt>
                <c:pt idx="3">
                  <c:v>AntyBank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-0.15507048059333739</c:v>
                </c:pt>
                <c:pt idx="1">
                  <c:v>-8.0582771386563001E-2</c:v>
                </c:pt>
                <c:pt idx="2">
                  <c:v>-1.0144894548566263E-2</c:v>
                </c:pt>
                <c:pt idx="3">
                  <c:v>3.9108302400303607E-3</c:v>
                </c:pt>
                <c:pt idx="4">
                  <c:v>-6.0471829072109073E-2</c:v>
                </c:pt>
                <c:pt idx="5">
                  <c:v>-9.0729677832302097E-2</c:v>
                </c:pt>
                <c:pt idx="6">
                  <c:v>-7.0231408672208603E-2</c:v>
                </c:pt>
                <c:pt idx="7">
                  <c:v>-0.18362479449219499</c:v>
                </c:pt>
                <c:pt idx="8">
                  <c:v>-0.14747687500836301</c:v>
                </c:pt>
                <c:pt idx="9">
                  <c:v>2.0164383561643837E-2</c:v>
                </c:pt>
                <c:pt idx="10">
                  <c:v>-0.16626590904445299</c:v>
                </c:pt>
              </c:numCache>
            </c:numRef>
          </c:val>
        </c:ser>
        <c:gapWidth val="60"/>
        <c:axId val="74066560"/>
        <c:axId val="74084736"/>
      </c:barChart>
      <c:catAx>
        <c:axId val="7406656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84736"/>
        <c:crosses val="autoZero"/>
        <c:lblAlgn val="ctr"/>
        <c:lblOffset val="100"/>
        <c:tickLblSkip val="1"/>
        <c:tickMarkSkip val="1"/>
      </c:catAx>
      <c:valAx>
        <c:axId val="74084736"/>
        <c:scaling>
          <c:orientation val="minMax"/>
          <c:max val="3.0000000000000002E-2"/>
          <c:min val="-0.17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6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36</xdr:row>
      <xdr:rowOff>104775</xdr:rowOff>
    </xdr:from>
    <xdr:to>
      <xdr:col>4</xdr:col>
      <xdr:colOff>533400</xdr:colOff>
      <xdr:row>60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104775</xdr:rowOff>
    </xdr:from>
    <xdr:to>
      <xdr:col>12</xdr:col>
      <xdr:colOff>342900</xdr:colOff>
      <xdr:row>49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416719</xdr:colOff>
      <xdr:row>1</xdr:row>
      <xdr:rowOff>4763</xdr:rowOff>
    </xdr:from>
    <xdr:to>
      <xdr:col>18</xdr:col>
      <xdr:colOff>597694</xdr:colOff>
      <xdr:row>50</xdr:row>
      <xdr:rowOff>97631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19050</xdr:rowOff>
    </xdr:from>
    <xdr:to>
      <xdr:col>9</xdr:col>
      <xdr:colOff>581025</xdr:colOff>
      <xdr:row>31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35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30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5" t="s">
        <v>16</v>
      </c>
      <c r="B1" s="75"/>
      <c r="C1" s="75"/>
      <c r="D1" s="76"/>
      <c r="E1" s="76"/>
      <c r="F1" s="76"/>
    </row>
    <row r="2" spans="1:14" ht="30.75" thickBot="1">
      <c r="A2" s="158" t="s">
        <v>17</v>
      </c>
      <c r="B2" s="158" t="s">
        <v>18</v>
      </c>
      <c r="C2" s="158" t="s">
        <v>19</v>
      </c>
      <c r="D2" s="158" t="s">
        <v>20</v>
      </c>
      <c r="E2" s="158" t="s">
        <v>21</v>
      </c>
      <c r="F2" s="158" t="s">
        <v>22</v>
      </c>
      <c r="G2" s="2"/>
      <c r="I2" s="1"/>
    </row>
    <row r="3" spans="1:14" ht="14.25">
      <c r="A3" s="89" t="s">
        <v>23</v>
      </c>
      <c r="B3" s="90">
        <v>1.2154092017831575E-2</v>
      </c>
      <c r="C3" s="90">
        <v>-3.2241736329473247E-2</v>
      </c>
      <c r="D3" s="90">
        <v>1.3771391168629261E-2</v>
      </c>
      <c r="E3" s="90">
        <v>2.016849170495923E-2</v>
      </c>
      <c r="F3" s="90">
        <v>-1.872118853295901E-2</v>
      </c>
      <c r="G3" s="59"/>
      <c r="H3" s="59"/>
      <c r="I3" s="2"/>
      <c r="J3" s="2"/>
      <c r="K3" s="2"/>
      <c r="L3" s="2"/>
    </row>
    <row r="4" spans="1:14" ht="14.25">
      <c r="A4" s="89" t="s">
        <v>24</v>
      </c>
      <c r="B4" s="90">
        <v>-6.2159803880832643E-2</v>
      </c>
      <c r="C4" s="90">
        <v>-0.13354888814924004</v>
      </c>
      <c r="D4" s="90">
        <v>-1.0195476419138743E-2</v>
      </c>
      <c r="E4" s="90">
        <v>-7.3949526468054345E-3</v>
      </c>
      <c r="F4" s="90">
        <v>-6.0471829072109073E-2</v>
      </c>
      <c r="G4" s="59"/>
      <c r="H4" s="59"/>
      <c r="I4" s="2"/>
      <c r="J4" s="2"/>
      <c r="K4" s="2"/>
      <c r="L4" s="2"/>
    </row>
    <row r="5" spans="1:14" ht="15" thickBot="1">
      <c r="A5" s="79" t="s">
        <v>25</v>
      </c>
      <c r="B5" s="80">
        <v>-6.2276692978811776E-2</v>
      </c>
      <c r="C5" s="80">
        <v>-0.20294229142973796</v>
      </c>
      <c r="D5" s="80">
        <v>2.5220066483648772E-3</v>
      </c>
      <c r="E5" s="80">
        <v>-2.6229028114574192E-2</v>
      </c>
      <c r="F5" s="80">
        <v>-0.1350781496385223</v>
      </c>
      <c r="G5" s="59"/>
      <c r="H5" s="59"/>
      <c r="I5" s="2"/>
      <c r="J5" s="2"/>
      <c r="K5" s="2"/>
      <c r="L5" s="2"/>
    </row>
    <row r="6" spans="1:14" ht="14.25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>
      <c r="A8" s="73"/>
      <c r="B8" s="74"/>
      <c r="C8" s="74"/>
      <c r="D8" s="74"/>
      <c r="E8" s="74"/>
      <c r="F8" s="74"/>
    </row>
    <row r="9" spans="1:14" ht="14.25">
      <c r="A9" s="73"/>
      <c r="B9" s="74"/>
      <c r="C9" s="74"/>
      <c r="D9" s="74"/>
      <c r="E9" s="74"/>
      <c r="F9" s="74"/>
    </row>
    <row r="10" spans="1:14" ht="14.25">
      <c r="A10" s="73"/>
      <c r="B10" s="74"/>
      <c r="C10" s="74"/>
      <c r="D10" s="74"/>
      <c r="E10" s="74"/>
      <c r="F10" s="74"/>
      <c r="N10" s="10"/>
    </row>
    <row r="11" spans="1:14" ht="14.25">
      <c r="A11" s="73"/>
      <c r="B11" s="74"/>
      <c r="C11" s="74"/>
      <c r="D11" s="74"/>
      <c r="E11" s="74"/>
      <c r="F11" s="74"/>
    </row>
    <row r="12" spans="1:14" ht="14.25">
      <c r="A12" s="73"/>
      <c r="B12" s="74"/>
      <c r="C12" s="74"/>
      <c r="D12" s="74"/>
      <c r="E12" s="74"/>
      <c r="F12" s="74"/>
    </row>
    <row r="13" spans="1:14" ht="14.25">
      <c r="A13" s="73"/>
      <c r="B13" s="74"/>
      <c r="C13" s="74"/>
      <c r="D13" s="74"/>
      <c r="E13" s="74"/>
      <c r="F13" s="74"/>
    </row>
    <row r="14" spans="1:14" ht="14.25">
      <c r="A14" s="73"/>
      <c r="B14" s="74"/>
      <c r="C14" s="74"/>
      <c r="D14" s="74"/>
      <c r="E14" s="74"/>
      <c r="F14" s="74"/>
    </row>
    <row r="15" spans="1:14" ht="14.25">
      <c r="A15" s="73"/>
      <c r="B15" s="74"/>
      <c r="C15" s="74"/>
      <c r="D15" s="74"/>
      <c r="E15" s="74"/>
      <c r="F15" s="74"/>
    </row>
    <row r="16" spans="1:14" ht="14.25">
      <c r="A16" s="73"/>
      <c r="B16" s="74"/>
      <c r="C16" s="74"/>
      <c r="D16" s="74"/>
      <c r="E16" s="74"/>
      <c r="F16" s="74"/>
    </row>
    <row r="17" spans="1:6" ht="14.25">
      <c r="A17" s="73"/>
      <c r="B17" s="74"/>
      <c r="C17" s="74"/>
      <c r="D17" s="74"/>
      <c r="E17" s="74"/>
      <c r="F17" s="74"/>
    </row>
    <row r="18" spans="1:6" ht="14.25">
      <c r="A18" s="73"/>
      <c r="B18" s="74"/>
      <c r="C18" s="74"/>
      <c r="D18" s="74"/>
      <c r="E18" s="74"/>
      <c r="F18" s="74"/>
    </row>
    <row r="19" spans="1:6" ht="14.25">
      <c r="A19" s="73"/>
      <c r="B19" s="74"/>
      <c r="C19" s="74"/>
      <c r="D19" s="74"/>
      <c r="E19" s="74"/>
      <c r="F19" s="74"/>
    </row>
    <row r="20" spans="1:6" ht="14.25">
      <c r="A20" s="73"/>
      <c r="B20" s="74"/>
      <c r="C20" s="74"/>
      <c r="D20" s="74"/>
      <c r="E20" s="74"/>
      <c r="F20" s="74"/>
    </row>
    <row r="21" spans="1:6" ht="15" thickBot="1">
      <c r="A21" s="73"/>
      <c r="B21" s="74"/>
      <c r="C21" s="74"/>
      <c r="D21" s="74"/>
      <c r="E21" s="74"/>
      <c r="F21" s="74"/>
    </row>
    <row r="22" spans="1:6" ht="15.75" thickBot="1">
      <c r="A22" s="175" t="s">
        <v>26</v>
      </c>
      <c r="B22" s="176" t="s">
        <v>27</v>
      </c>
      <c r="C22" s="177" t="s">
        <v>28</v>
      </c>
      <c r="D22" s="78"/>
      <c r="E22" s="74"/>
      <c r="F22" s="74"/>
    </row>
    <row r="23" spans="1:6" ht="14.25">
      <c r="A23" s="178" t="s">
        <v>19</v>
      </c>
      <c r="B23" s="26">
        <v>-0.13354888814924004</v>
      </c>
      <c r="C23" s="65">
        <v>-0.20294229142973796</v>
      </c>
      <c r="D23" s="78"/>
      <c r="E23" s="74"/>
      <c r="F23" s="74"/>
    </row>
    <row r="24" spans="1:6" ht="14.25">
      <c r="A24" s="179" t="s">
        <v>18</v>
      </c>
      <c r="B24" s="26">
        <v>-6.2159803880832643E-2</v>
      </c>
      <c r="C24" s="65">
        <v>-6.2276692978811776E-2</v>
      </c>
      <c r="D24" s="78"/>
      <c r="E24" s="74"/>
      <c r="F24" s="74"/>
    </row>
    <row r="25" spans="1:6" ht="14.25">
      <c r="A25" s="143" t="s">
        <v>29</v>
      </c>
      <c r="B25" s="26">
        <v>7.2377714738547372E-3</v>
      </c>
      <c r="C25" s="65">
        <v>-6.2448419333182237E-2</v>
      </c>
      <c r="D25" s="78"/>
      <c r="E25" s="74"/>
      <c r="F25" s="74"/>
    </row>
    <row r="26" spans="1:6" ht="14.25">
      <c r="A26" s="19" t="s">
        <v>30</v>
      </c>
      <c r="B26" s="26">
        <v>1.2761825723418774E-2</v>
      </c>
      <c r="C26" s="65">
        <v>-1.5803189327467937E-2</v>
      </c>
      <c r="D26" s="78"/>
      <c r="E26" s="74"/>
      <c r="F26" s="74"/>
    </row>
    <row r="27" spans="1:6" ht="14.25">
      <c r="A27" s="19" t="s">
        <v>31</v>
      </c>
      <c r="B27" s="26">
        <v>1.6835401077074374E-2</v>
      </c>
      <c r="C27" s="65">
        <v>6.2332515783258602E-2</v>
      </c>
      <c r="D27" s="78"/>
      <c r="E27" s="74"/>
      <c r="F27" s="74"/>
    </row>
    <row r="28" spans="1:6" ht="14.25">
      <c r="A28" s="180" t="s">
        <v>32</v>
      </c>
      <c r="B28" s="26">
        <v>4.5667995277897555E-2</v>
      </c>
      <c r="C28" s="65">
        <v>-0.11952688151705582</v>
      </c>
      <c r="D28" s="78"/>
      <c r="E28" s="74"/>
      <c r="F28" s="74"/>
    </row>
    <row r="29" spans="1:6" ht="14.25">
      <c r="A29" s="19" t="s">
        <v>33</v>
      </c>
      <c r="B29" s="26">
        <v>4.9509236051140659E-2</v>
      </c>
      <c r="C29" s="65">
        <v>-7.2372640442483038E-2</v>
      </c>
      <c r="D29" s="78"/>
      <c r="E29" s="74"/>
      <c r="F29" s="74"/>
    </row>
    <row r="30" spans="1:6" ht="14.25">
      <c r="A30" s="181" t="s">
        <v>34</v>
      </c>
      <c r="B30" s="26">
        <v>6.5991108718941094E-2</v>
      </c>
      <c r="C30" s="65">
        <v>-1.7544199751862166E-3</v>
      </c>
      <c r="D30" s="78"/>
      <c r="E30" s="74"/>
      <c r="F30" s="74"/>
    </row>
    <row r="31" spans="1:6" ht="14.25">
      <c r="A31" s="54" t="s">
        <v>35</v>
      </c>
      <c r="B31" s="26">
        <v>7.0752883480156292E-2</v>
      </c>
      <c r="C31" s="65">
        <v>4.613758224754072E-3</v>
      </c>
      <c r="D31" s="78"/>
      <c r="E31" s="74"/>
      <c r="F31" s="74"/>
    </row>
    <row r="32" spans="1:6" ht="14.25">
      <c r="A32" s="182" t="s">
        <v>36</v>
      </c>
      <c r="B32" s="26">
        <v>8.7106325734763512E-2</v>
      </c>
      <c r="C32" s="65">
        <v>-5.0518344860994047E-2</v>
      </c>
      <c r="D32" s="78"/>
      <c r="E32" s="74"/>
      <c r="F32" s="74"/>
    </row>
    <row r="33" spans="1:6" ht="14.25">
      <c r="A33" s="180" t="s">
        <v>37</v>
      </c>
      <c r="B33" s="26">
        <v>9.5176746633919729E-2</v>
      </c>
      <c r="C33" s="65">
        <v>7.4517924858134021E-2</v>
      </c>
      <c r="D33" s="78"/>
      <c r="E33" s="74"/>
      <c r="F33" s="74"/>
    </row>
    <row r="34" spans="1:6" ht="28.5">
      <c r="A34" s="183" t="s">
        <v>38</v>
      </c>
      <c r="B34" s="155">
        <v>0.11753663254065616</v>
      </c>
      <c r="C34" s="156">
        <v>-0.15924454137227273</v>
      </c>
      <c r="D34" s="78"/>
      <c r="E34" s="74"/>
      <c r="F34" s="74"/>
    </row>
    <row r="35" spans="1:6" ht="15" thickBot="1">
      <c r="A35" s="184" t="s">
        <v>39</v>
      </c>
      <c r="B35" s="157">
        <v>0.13969823100936529</v>
      </c>
      <c r="C35" s="157">
        <v>0.15740251505864955</v>
      </c>
      <c r="D35" s="78"/>
      <c r="E35" s="74"/>
      <c r="F35" s="74"/>
    </row>
    <row r="36" spans="1:6" ht="14.25">
      <c r="A36" s="73"/>
      <c r="B36" s="74"/>
      <c r="C36" s="74"/>
      <c r="D36" s="78"/>
      <c r="E36" s="74"/>
      <c r="F36" s="74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34" sqref="I34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59" t="s">
        <v>156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ht="60.75" thickBot="1">
      <c r="A2" s="158" t="s">
        <v>41</v>
      </c>
      <c r="B2" s="215" t="s">
        <v>86</v>
      </c>
      <c r="C2" s="15" t="s">
        <v>122</v>
      </c>
      <c r="D2" s="42" t="s">
        <v>123</v>
      </c>
      <c r="E2" s="42" t="s">
        <v>43</v>
      </c>
      <c r="F2" s="42" t="s">
        <v>157</v>
      </c>
      <c r="G2" s="42" t="s">
        <v>158</v>
      </c>
      <c r="H2" s="42" t="s">
        <v>159</v>
      </c>
      <c r="I2" s="17" t="s">
        <v>47</v>
      </c>
      <c r="J2" s="18" t="s">
        <v>48</v>
      </c>
    </row>
    <row r="3" spans="1:11" ht="14.25" customHeight="1">
      <c r="A3" s="21">
        <v>1</v>
      </c>
      <c r="B3" s="185" t="s">
        <v>160</v>
      </c>
      <c r="C3" s="110" t="s">
        <v>131</v>
      </c>
      <c r="D3" s="219" t="s">
        <v>132</v>
      </c>
      <c r="E3" s="86">
        <v>4034731.3</v>
      </c>
      <c r="F3" s="87">
        <v>4806</v>
      </c>
      <c r="G3" s="86">
        <v>839.51962130669995</v>
      </c>
      <c r="H3" s="52">
        <v>1000</v>
      </c>
      <c r="I3" s="185" t="s">
        <v>165</v>
      </c>
      <c r="J3" s="88" t="s">
        <v>13</v>
      </c>
      <c r="K3" s="46"/>
    </row>
    <row r="4" spans="1:11">
      <c r="A4" s="21">
        <v>2</v>
      </c>
      <c r="B4" s="216" t="s">
        <v>161</v>
      </c>
      <c r="C4" s="110" t="s">
        <v>131</v>
      </c>
      <c r="D4" s="219" t="s">
        <v>164</v>
      </c>
      <c r="E4" s="86">
        <v>3709629.41</v>
      </c>
      <c r="F4" s="87">
        <v>184379</v>
      </c>
      <c r="G4" s="86">
        <v>20.119587425899912</v>
      </c>
      <c r="H4" s="52">
        <v>100</v>
      </c>
      <c r="I4" s="78" t="s">
        <v>166</v>
      </c>
      <c r="J4" s="88" t="s">
        <v>10</v>
      </c>
      <c r="K4" s="47"/>
    </row>
    <row r="5" spans="1:11" ht="14.25" customHeight="1">
      <c r="A5" s="21">
        <v>3</v>
      </c>
      <c r="B5" s="74" t="s">
        <v>162</v>
      </c>
      <c r="C5" s="110" t="s">
        <v>131</v>
      </c>
      <c r="D5" s="219" t="s">
        <v>164</v>
      </c>
      <c r="E5" s="86">
        <v>1091552.72</v>
      </c>
      <c r="F5" s="87">
        <v>648</v>
      </c>
      <c r="G5" s="86">
        <v>1684.494938271605</v>
      </c>
      <c r="H5" s="52">
        <v>5000</v>
      </c>
      <c r="I5" s="209" t="s">
        <v>167</v>
      </c>
      <c r="J5" s="88" t="s">
        <v>1</v>
      </c>
      <c r="K5" s="48"/>
    </row>
    <row r="6" spans="1:11" ht="14.25" customHeight="1">
      <c r="A6" s="21">
        <v>4</v>
      </c>
      <c r="B6" s="206" t="s">
        <v>163</v>
      </c>
      <c r="C6" s="110" t="s">
        <v>131</v>
      </c>
      <c r="D6" s="219" t="s">
        <v>164</v>
      </c>
      <c r="E6" s="86">
        <v>1014539.86</v>
      </c>
      <c r="F6" s="87">
        <v>1011</v>
      </c>
      <c r="G6" s="86">
        <v>1003.5013452027695</v>
      </c>
      <c r="H6" s="52">
        <v>1000</v>
      </c>
      <c r="I6" s="189" t="s">
        <v>72</v>
      </c>
      <c r="J6" s="88" t="s">
        <v>3</v>
      </c>
      <c r="K6" s="49"/>
    </row>
    <row r="7" spans="1:11" ht="15.75" customHeight="1" thickBot="1">
      <c r="A7" s="217" t="s">
        <v>69</v>
      </c>
      <c r="B7" s="218"/>
      <c r="C7" s="111" t="s">
        <v>6</v>
      </c>
      <c r="D7" s="111" t="s">
        <v>6</v>
      </c>
      <c r="E7" s="100">
        <f>SUM(E3:E6)</f>
        <v>9850453.2899999991</v>
      </c>
      <c r="F7" s="101">
        <f>SUM(F3:F6)</f>
        <v>190844</v>
      </c>
      <c r="G7" s="111" t="s">
        <v>6</v>
      </c>
      <c r="H7" s="111" t="s">
        <v>6</v>
      </c>
      <c r="I7" s="111" t="s">
        <v>6</v>
      </c>
      <c r="J7" s="112" t="s">
        <v>6</v>
      </c>
    </row>
  </sheetData>
  <mergeCells count="2">
    <mergeCell ref="A1:J1"/>
    <mergeCell ref="A7:B7"/>
  </mergeCells>
  <phoneticPr fontId="11" type="noConversion"/>
  <hyperlinks>
    <hyperlink ref="J7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3"/>
  <sheetViews>
    <sheetView zoomScale="85" workbookViewId="0">
      <selection activeCell="K40" sqref="K40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6384" width="9.140625" style="29"/>
  </cols>
  <sheetData>
    <row r="1" spans="1:10" s="50" customFormat="1" ht="16.5" thickBot="1">
      <c r="A1" s="171" t="s">
        <v>168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s="22" customFormat="1" ht="15.75" customHeight="1" thickBot="1">
      <c r="A2" s="164" t="s">
        <v>41</v>
      </c>
      <c r="B2" s="104"/>
      <c r="C2" s="105"/>
      <c r="D2" s="106"/>
      <c r="E2" s="166" t="s">
        <v>8</v>
      </c>
      <c r="F2" s="166"/>
      <c r="G2" s="166"/>
      <c r="H2" s="166"/>
      <c r="I2" s="166"/>
      <c r="J2" s="166"/>
    </row>
    <row r="3" spans="1:10" s="22" customFormat="1" ht="64.5" thickBot="1">
      <c r="A3" s="165"/>
      <c r="B3" s="192" t="s">
        <v>86</v>
      </c>
      <c r="C3" s="193" t="s">
        <v>87</v>
      </c>
      <c r="D3" s="193" t="s">
        <v>88</v>
      </c>
      <c r="E3" s="17" t="s">
        <v>169</v>
      </c>
      <c r="F3" s="194" t="s">
        <v>170</v>
      </c>
      <c r="G3" s="17" t="s">
        <v>90</v>
      </c>
      <c r="H3" s="17" t="s">
        <v>91</v>
      </c>
      <c r="I3" s="195" t="s">
        <v>93</v>
      </c>
      <c r="J3" s="195" t="s">
        <v>94</v>
      </c>
    </row>
    <row r="4" spans="1:10" s="22" customFormat="1" collapsed="1">
      <c r="A4" s="21">
        <v>1</v>
      </c>
      <c r="B4" s="74" t="s">
        <v>171</v>
      </c>
      <c r="C4" s="107">
        <v>38945</v>
      </c>
      <c r="D4" s="107">
        <v>39016</v>
      </c>
      <c r="E4" s="102">
        <v>-1.0144894548566263E-2</v>
      </c>
      <c r="F4" s="102">
        <v>-2.7298600050441824E-2</v>
      </c>
      <c r="G4" s="102">
        <v>8.0746208966963051E-2</v>
      </c>
      <c r="H4" s="102">
        <v>4.8242305318737522E-3</v>
      </c>
      <c r="I4" s="102">
        <v>-0.66310101234568219</v>
      </c>
      <c r="J4" s="108">
        <v>-0.10890552832293976</v>
      </c>
    </row>
    <row r="5" spans="1:10" s="22" customFormat="1" collapsed="1">
      <c r="A5" s="21">
        <v>2</v>
      </c>
      <c r="B5" s="185" t="s">
        <v>160</v>
      </c>
      <c r="C5" s="107">
        <v>39205</v>
      </c>
      <c r="D5" s="107">
        <v>39322</v>
      </c>
      <c r="E5" s="102">
        <v>3.9108302400303607E-3</v>
      </c>
      <c r="F5" s="102" t="s">
        <v>0</v>
      </c>
      <c r="G5" s="102">
        <v>0.10627653586811059</v>
      </c>
      <c r="H5" s="102">
        <v>6.7945454395059057E-2</v>
      </c>
      <c r="I5" s="102">
        <v>-0.1604803786932647</v>
      </c>
      <c r="J5" s="108">
        <v>-2.0141051895758655E-2</v>
      </c>
    </row>
    <row r="6" spans="1:10" s="22" customFormat="1" collapsed="1">
      <c r="A6" s="21">
        <v>3</v>
      </c>
      <c r="B6" s="206" t="s">
        <v>163</v>
      </c>
      <c r="C6" s="107">
        <v>40050</v>
      </c>
      <c r="D6" s="107">
        <v>40319</v>
      </c>
      <c r="E6" s="102">
        <v>-0.15507048059333739</v>
      </c>
      <c r="F6" s="102">
        <v>-0.20127533642857964</v>
      </c>
      <c r="G6" s="102">
        <v>-0.32178930608508727</v>
      </c>
      <c r="H6" s="102">
        <v>-0.27660392569949455</v>
      </c>
      <c r="I6" s="102">
        <v>3.5013452027807812E-3</v>
      </c>
      <c r="J6" s="108">
        <v>5.9604812380542604E-4</v>
      </c>
    </row>
    <row r="7" spans="1:10" s="22" customFormat="1" collapsed="1">
      <c r="A7" s="21">
        <v>4</v>
      </c>
      <c r="B7" s="216" t="s">
        <v>172</v>
      </c>
      <c r="C7" s="107">
        <v>40555</v>
      </c>
      <c r="D7" s="107">
        <v>40626</v>
      </c>
      <c r="E7" s="102">
        <v>-8.0582771386563001E-2</v>
      </c>
      <c r="F7" s="102">
        <v>-0.17666051243654546</v>
      </c>
      <c r="G7" s="102">
        <v>-0.33362839764841135</v>
      </c>
      <c r="H7" s="102">
        <v>-0.4317403221625653</v>
      </c>
      <c r="I7" s="102">
        <v>-0.79880412574100601</v>
      </c>
      <c r="J7" s="108">
        <v>-0.27321277478512274</v>
      </c>
    </row>
    <row r="8" spans="1:10" s="22" customFormat="1" ht="15.75" collapsed="1" thickBot="1">
      <c r="A8" s="21"/>
      <c r="B8" s="220" t="s">
        <v>97</v>
      </c>
      <c r="C8" s="148" t="s">
        <v>6</v>
      </c>
      <c r="D8" s="148" t="s">
        <v>6</v>
      </c>
      <c r="E8" s="149">
        <f>AVERAGE(E4:E7)</f>
        <v>-6.0471829072109073E-2</v>
      </c>
      <c r="F8" s="149">
        <f>AVERAGE(F4:F7)</f>
        <v>-0.1350781496385223</v>
      </c>
      <c r="G8" s="149">
        <f>AVERAGE(G4:G7)</f>
        <v>-0.11709873972460624</v>
      </c>
      <c r="H8" s="149">
        <f>AVERAGE(H4:H7)</f>
        <v>-0.15889364073378176</v>
      </c>
      <c r="I8" s="149">
        <f>AVERAGE(I4:I7)</f>
        <v>-0.404721042894293</v>
      </c>
      <c r="J8" s="148" t="s">
        <v>6</v>
      </c>
    </row>
    <row r="9" spans="1:10" s="22" customFormat="1">
      <c r="A9" s="173" t="s">
        <v>141</v>
      </c>
      <c r="B9" s="173"/>
      <c r="C9" s="173"/>
      <c r="D9" s="173"/>
      <c r="E9" s="173"/>
      <c r="F9" s="173"/>
      <c r="G9" s="173"/>
      <c r="H9" s="173"/>
      <c r="I9" s="173"/>
      <c r="J9" s="173"/>
    </row>
    <row r="10" spans="1:10" s="22" customFormat="1" ht="15.75" customHeight="1">
      <c r="C10" s="64"/>
      <c r="D10" s="64"/>
    </row>
    <row r="11" spans="1:10">
      <c r="B11" s="27"/>
      <c r="C11" s="109"/>
      <c r="E11" s="109"/>
      <c r="F11" s="109"/>
      <c r="G11" s="109"/>
      <c r="H11" s="109"/>
    </row>
    <row r="12" spans="1:10">
      <c r="B12" s="27"/>
      <c r="C12" s="109"/>
      <c r="E12" s="109"/>
    </row>
    <row r="13" spans="1:10">
      <c r="E13" s="109"/>
      <c r="F13" s="109"/>
    </row>
  </sheetData>
  <mergeCells count="4">
    <mergeCell ref="A1:J1"/>
    <mergeCell ref="A2:A3"/>
    <mergeCell ref="E2:J2"/>
    <mergeCell ref="A9:J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0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7" customFormat="1" ht="16.5" thickBot="1">
      <c r="A1" s="168" t="s">
        <v>173</v>
      </c>
      <c r="B1" s="168"/>
      <c r="C1" s="168"/>
      <c r="D1" s="168"/>
      <c r="E1" s="168"/>
      <c r="F1" s="168"/>
      <c r="G1" s="168"/>
    </row>
    <row r="2" spans="1:7" s="27" customFormat="1" ht="15.75" customHeight="1" thickBot="1">
      <c r="A2" s="174" t="s">
        <v>41</v>
      </c>
      <c r="B2" s="92"/>
      <c r="C2" s="169" t="s">
        <v>102</v>
      </c>
      <c r="D2" s="170"/>
      <c r="E2" s="221" t="s">
        <v>174</v>
      </c>
      <c r="F2" s="221"/>
      <c r="G2" s="93"/>
    </row>
    <row r="3" spans="1:7" s="27" customFormat="1" ht="45.75" thickBot="1">
      <c r="A3" s="165"/>
      <c r="B3" s="222" t="s">
        <v>86</v>
      </c>
      <c r="C3" s="33" t="s">
        <v>104</v>
      </c>
      <c r="D3" s="33" t="s">
        <v>105</v>
      </c>
      <c r="E3" s="33" t="s">
        <v>106</v>
      </c>
      <c r="F3" s="33" t="s">
        <v>105</v>
      </c>
      <c r="G3" s="18" t="s">
        <v>175</v>
      </c>
    </row>
    <row r="4" spans="1:7" s="27" customFormat="1">
      <c r="A4" s="21">
        <v>1</v>
      </c>
      <c r="B4" s="185" t="s">
        <v>160</v>
      </c>
      <c r="C4" s="36">
        <v>15.717679999999703</v>
      </c>
      <c r="D4" s="102">
        <v>3.9108302399830392E-3</v>
      </c>
      <c r="E4" s="37">
        <v>0</v>
      </c>
      <c r="F4" s="102">
        <v>0</v>
      </c>
      <c r="G4" s="38">
        <v>0</v>
      </c>
    </row>
    <row r="5" spans="1:7" s="27" customFormat="1">
      <c r="A5" s="21">
        <v>2</v>
      </c>
      <c r="B5" s="74" t="s">
        <v>171</v>
      </c>
      <c r="C5" s="36">
        <v>-11.187179999999934</v>
      </c>
      <c r="D5" s="102">
        <v>-1.0144894548569374E-2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206" t="s">
        <v>163</v>
      </c>
      <c r="C6" s="36">
        <v>-186.19918000000007</v>
      </c>
      <c r="D6" s="102">
        <v>-0.15507048059335196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216" t="s">
        <v>172</v>
      </c>
      <c r="C7" s="36">
        <v>-537.39716999999996</v>
      </c>
      <c r="D7" s="102">
        <v>-0.12653492034419994</v>
      </c>
      <c r="E7" s="37">
        <v>-9700</v>
      </c>
      <c r="F7" s="102">
        <v>-4.9979647463146454E-2</v>
      </c>
      <c r="G7" s="38">
        <v>-225.97276866121516</v>
      </c>
    </row>
    <row r="8" spans="1:7" s="27" customFormat="1" ht="15.75" thickBot="1">
      <c r="A8" s="115"/>
      <c r="B8" s="94" t="s">
        <v>69</v>
      </c>
      <c r="C8" s="95">
        <v>-719.0658500000003</v>
      </c>
      <c r="D8" s="99">
        <v>-6.8032030641651337E-2</v>
      </c>
      <c r="E8" s="96">
        <v>-9700</v>
      </c>
      <c r="F8" s="99">
        <v>-4.836843784905058E-2</v>
      </c>
      <c r="G8" s="116">
        <v>-225.97276866121516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97" t="s">
        <v>86</v>
      </c>
      <c r="C36" s="197" t="s">
        <v>110</v>
      </c>
      <c r="D36" s="197" t="s">
        <v>111</v>
      </c>
      <c r="E36" s="223" t="s">
        <v>112</v>
      </c>
    </row>
    <row r="37" spans="2:6" s="27" customFormat="1">
      <c r="B37" s="126" t="str">
        <f t="shared" ref="B37:D40" si="0">B4</f>
        <v>AntyBank</v>
      </c>
      <c r="C37" s="127">
        <f t="shared" si="0"/>
        <v>15.717679999999703</v>
      </c>
      <c r="D37" s="152">
        <f t="shared" si="0"/>
        <v>3.9108302399830392E-3</v>
      </c>
      <c r="E37" s="128">
        <f>G4</f>
        <v>0</v>
      </c>
    </row>
    <row r="38" spans="2:6" s="27" customFormat="1">
      <c r="B38" s="35" t="str">
        <f t="shared" si="0"/>
        <v>TASK  Universal</v>
      </c>
      <c r="C38" s="36">
        <f t="shared" si="0"/>
        <v>-11.187179999999934</v>
      </c>
      <c r="D38" s="153">
        <f t="shared" si="0"/>
        <v>-1.0144894548569374E-2</v>
      </c>
      <c r="E38" s="38">
        <f>G5</f>
        <v>0</v>
      </c>
    </row>
    <row r="39" spans="2:6" s="27" customFormat="1">
      <c r="B39" s="35" t="str">
        <f t="shared" si="0"/>
        <v>UNIVER.UA/Skif: Fond Neruhomosti</v>
      </c>
      <c r="C39" s="36">
        <f t="shared" si="0"/>
        <v>-186.19918000000007</v>
      </c>
      <c r="D39" s="153">
        <f t="shared" si="0"/>
        <v>-0.15507048059335196</v>
      </c>
      <c r="E39" s="38">
        <f>G6</f>
        <v>0</v>
      </c>
    </row>
    <row r="40" spans="2:6" s="27" customFormat="1">
      <c r="B40" s="35" t="str">
        <f t="shared" si="0"/>
        <v>Indeks Ukrainskoi Birzhi</v>
      </c>
      <c r="C40" s="36">
        <f t="shared" si="0"/>
        <v>-537.39716999999996</v>
      </c>
      <c r="D40" s="153">
        <f t="shared" si="0"/>
        <v>-0.12653492034419994</v>
      </c>
      <c r="E40" s="38">
        <f>G7</f>
        <v>-225.97276866121516</v>
      </c>
    </row>
    <row r="41" spans="2:6">
      <c r="B41" s="27"/>
      <c r="C41" s="154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I46" sqref="I4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86</v>
      </c>
      <c r="B1" s="67" t="s">
        <v>176</v>
      </c>
      <c r="C1" s="10"/>
      <c r="D1" s="10"/>
    </row>
    <row r="2" spans="1:4" ht="14.25">
      <c r="A2" s="74" t="s">
        <v>163</v>
      </c>
      <c r="B2" s="135">
        <v>-0.15507048059333739</v>
      </c>
      <c r="C2" s="10"/>
      <c r="D2" s="10"/>
    </row>
    <row r="3" spans="1:4" ht="14.25">
      <c r="A3" s="199" t="s">
        <v>172</v>
      </c>
      <c r="B3" s="135">
        <v>-8.0582771386563001E-2</v>
      </c>
      <c r="C3" s="10"/>
      <c r="D3" s="10"/>
    </row>
    <row r="4" spans="1:4" ht="14.25">
      <c r="A4" s="224" t="s">
        <v>171</v>
      </c>
      <c r="B4" s="135">
        <v>-1.0144894548566263E-2</v>
      </c>
      <c r="C4" s="10"/>
      <c r="D4" s="10"/>
    </row>
    <row r="5" spans="1:4" ht="14.25">
      <c r="A5" s="143" t="s">
        <v>160</v>
      </c>
      <c r="B5" s="135">
        <v>3.9108302400303607E-3</v>
      </c>
      <c r="C5" s="10"/>
      <c r="D5" s="10"/>
    </row>
    <row r="6" spans="1:4" ht="14.25">
      <c r="A6" s="143" t="s">
        <v>116</v>
      </c>
      <c r="B6" s="136">
        <v>-6.0471829072109073E-2</v>
      </c>
      <c r="C6" s="10"/>
      <c r="D6" s="10"/>
    </row>
    <row r="7" spans="1:4" ht="14.25">
      <c r="A7" s="143" t="s">
        <v>19</v>
      </c>
      <c r="B7" s="136">
        <v>-9.0729677832302097E-2</v>
      </c>
      <c r="C7" s="10"/>
      <c r="D7" s="10"/>
    </row>
    <row r="8" spans="1:4" ht="14.25">
      <c r="A8" s="143" t="s">
        <v>18</v>
      </c>
      <c r="B8" s="136">
        <v>-7.0231408672208603E-2</v>
      </c>
      <c r="C8" s="10"/>
      <c r="D8" s="10"/>
    </row>
    <row r="9" spans="1:4" ht="14.25">
      <c r="A9" s="143" t="s">
        <v>152</v>
      </c>
      <c r="B9" s="136">
        <v>-0.18362479449219499</v>
      </c>
      <c r="C9" s="10"/>
      <c r="D9" s="10"/>
    </row>
    <row r="10" spans="1:4" ht="14.25">
      <c r="A10" s="143" t="s">
        <v>153</v>
      </c>
      <c r="B10" s="136">
        <v>-0.14747687500836301</v>
      </c>
      <c r="C10" s="10"/>
      <c r="D10" s="10"/>
    </row>
    <row r="11" spans="1:4" ht="14.25">
      <c r="A11" s="143" t="s">
        <v>154</v>
      </c>
      <c r="B11" s="136">
        <v>2.0164383561643837E-2</v>
      </c>
      <c r="C11" s="10"/>
      <c r="D11" s="10"/>
    </row>
    <row r="12" spans="1:4" ht="15" thickBot="1">
      <c r="A12" s="214" t="s">
        <v>155</v>
      </c>
      <c r="B12" s="137">
        <v>-0.16626590904445299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6"/>
  <sheetViews>
    <sheetView topLeftCell="A10" zoomScale="75" zoomScaleNormal="40" workbookViewId="0">
      <selection activeCell="B26" sqref="B26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59" t="s">
        <v>40</v>
      </c>
      <c r="B1" s="159"/>
      <c r="C1" s="159"/>
      <c r="D1" s="159"/>
      <c r="E1" s="159"/>
      <c r="F1" s="159"/>
      <c r="G1" s="159"/>
      <c r="H1" s="159"/>
      <c r="I1" s="13"/>
    </row>
    <row r="2" spans="1:9" ht="45.75" thickBot="1">
      <c r="A2" s="15" t="s">
        <v>41</v>
      </c>
      <c r="B2" s="16" t="s">
        <v>42</v>
      </c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8" t="s">
        <v>48</v>
      </c>
      <c r="I2" s="19"/>
    </row>
    <row r="3" spans="1:9">
      <c r="A3" s="21">
        <v>1</v>
      </c>
      <c r="B3" s="185" t="s">
        <v>49</v>
      </c>
      <c r="C3" s="86">
        <v>21223288.515999999</v>
      </c>
      <c r="D3" s="87">
        <v>51323</v>
      </c>
      <c r="E3" s="86">
        <v>413.5239272061259</v>
      </c>
      <c r="F3" s="87">
        <v>100</v>
      </c>
      <c r="G3" s="187" t="s">
        <v>71</v>
      </c>
      <c r="H3" s="88" t="s">
        <v>10</v>
      </c>
      <c r="I3" s="19"/>
    </row>
    <row r="4" spans="1:9">
      <c r="A4" s="21">
        <v>2</v>
      </c>
      <c r="B4" s="85" t="s">
        <v>50</v>
      </c>
      <c r="C4" s="86">
        <v>5497358.3799999999</v>
      </c>
      <c r="D4" s="87">
        <v>2230</v>
      </c>
      <c r="E4" s="86">
        <v>2465.183130044843</v>
      </c>
      <c r="F4" s="87">
        <v>1000</v>
      </c>
      <c r="G4" s="188" t="s">
        <v>72</v>
      </c>
      <c r="H4" s="88" t="s">
        <v>3</v>
      </c>
      <c r="I4" s="19"/>
    </row>
    <row r="5" spans="1:9" ht="14.25" customHeight="1">
      <c r="A5" s="21">
        <v>3</v>
      </c>
      <c r="B5" s="85" t="s">
        <v>51</v>
      </c>
      <c r="C5" s="86">
        <v>3294552.77</v>
      </c>
      <c r="D5" s="87">
        <v>4626</v>
      </c>
      <c r="E5" s="86">
        <v>712.18174881106791</v>
      </c>
      <c r="F5" s="87">
        <v>1000</v>
      </c>
      <c r="G5" s="187" t="s">
        <v>71</v>
      </c>
      <c r="H5" s="88" t="s">
        <v>10</v>
      </c>
      <c r="I5" s="19"/>
    </row>
    <row r="6" spans="1:9">
      <c r="A6" s="21">
        <v>4</v>
      </c>
      <c r="B6" s="185" t="s">
        <v>52</v>
      </c>
      <c r="C6" s="86">
        <v>3243393.9</v>
      </c>
      <c r="D6" s="87">
        <v>1269</v>
      </c>
      <c r="E6" s="86">
        <v>2555.8659574468084</v>
      </c>
      <c r="F6" s="87">
        <v>1000</v>
      </c>
      <c r="G6" s="189" t="s">
        <v>73</v>
      </c>
      <c r="H6" s="88" t="s">
        <v>7</v>
      </c>
      <c r="I6" s="19"/>
    </row>
    <row r="7" spans="1:9" ht="14.25" customHeight="1">
      <c r="A7" s="21">
        <v>5</v>
      </c>
      <c r="B7" s="185" t="s">
        <v>53</v>
      </c>
      <c r="C7" s="86">
        <v>3039680.99</v>
      </c>
      <c r="D7" s="87">
        <v>1473</v>
      </c>
      <c r="E7" s="86">
        <v>2063.5987712152073</v>
      </c>
      <c r="F7" s="87">
        <v>1000</v>
      </c>
      <c r="G7" s="188" t="s">
        <v>72</v>
      </c>
      <c r="H7" s="88" t="s">
        <v>3</v>
      </c>
      <c r="I7" s="19"/>
    </row>
    <row r="8" spans="1:9">
      <c r="A8" s="21">
        <v>6</v>
      </c>
      <c r="B8" s="85" t="s">
        <v>54</v>
      </c>
      <c r="C8" s="86">
        <v>2856847.9865000001</v>
      </c>
      <c r="D8" s="87">
        <v>3927</v>
      </c>
      <c r="E8" s="86">
        <v>727.48866475681189</v>
      </c>
      <c r="F8" s="87">
        <v>1000</v>
      </c>
      <c r="G8" s="85" t="s">
        <v>74</v>
      </c>
      <c r="H8" s="88" t="s">
        <v>12</v>
      </c>
      <c r="I8" s="19"/>
    </row>
    <row r="9" spans="1:9">
      <c r="A9" s="21">
        <v>7</v>
      </c>
      <c r="B9" s="185" t="s">
        <v>55</v>
      </c>
      <c r="C9" s="86">
        <v>2617932.1</v>
      </c>
      <c r="D9" s="87">
        <v>735</v>
      </c>
      <c r="E9" s="86">
        <v>3561.8123809523809</v>
      </c>
      <c r="F9" s="87">
        <v>1000</v>
      </c>
      <c r="G9" s="189" t="s">
        <v>75</v>
      </c>
      <c r="H9" s="88" t="s">
        <v>7</v>
      </c>
      <c r="I9" s="19"/>
    </row>
    <row r="10" spans="1:9">
      <c r="A10" s="21">
        <v>8</v>
      </c>
      <c r="B10" s="185" t="s">
        <v>56</v>
      </c>
      <c r="C10" s="86">
        <v>2034560.6099</v>
      </c>
      <c r="D10" s="87">
        <v>14540</v>
      </c>
      <c r="E10" s="86">
        <v>139.92851512379642</v>
      </c>
      <c r="F10" s="87">
        <v>100</v>
      </c>
      <c r="G10" s="187" t="s">
        <v>71</v>
      </c>
      <c r="H10" s="88" t="s">
        <v>10</v>
      </c>
      <c r="I10" s="19"/>
    </row>
    <row r="11" spans="1:9">
      <c r="A11" s="21">
        <v>9</v>
      </c>
      <c r="B11" s="186" t="s">
        <v>57</v>
      </c>
      <c r="C11" s="86">
        <v>1754711.06</v>
      </c>
      <c r="D11" s="87">
        <v>2875715</v>
      </c>
      <c r="E11" s="86">
        <v>0.6101825319963905</v>
      </c>
      <c r="F11" s="87">
        <v>1</v>
      </c>
      <c r="G11" s="190" t="s">
        <v>76</v>
      </c>
      <c r="H11" s="88" t="s">
        <v>5</v>
      </c>
      <c r="I11" s="19"/>
    </row>
    <row r="12" spans="1:9">
      <c r="A12" s="21">
        <v>10</v>
      </c>
      <c r="B12" s="185" t="s">
        <v>58</v>
      </c>
      <c r="C12" s="86">
        <v>1426704.77</v>
      </c>
      <c r="D12" s="87">
        <v>1188</v>
      </c>
      <c r="E12" s="86">
        <v>1200.9299410774411</v>
      </c>
      <c r="F12" s="87">
        <v>1000</v>
      </c>
      <c r="G12" s="85" t="s">
        <v>77</v>
      </c>
      <c r="H12" s="88" t="s">
        <v>9</v>
      </c>
      <c r="I12" s="19"/>
    </row>
    <row r="13" spans="1:9">
      <c r="A13" s="21">
        <v>11</v>
      </c>
      <c r="B13" s="85" t="s">
        <v>59</v>
      </c>
      <c r="C13" s="86">
        <v>1045811.79</v>
      </c>
      <c r="D13" s="87">
        <v>25618</v>
      </c>
      <c r="E13" s="86">
        <v>40.823319150597236</v>
      </c>
      <c r="F13" s="87">
        <v>100</v>
      </c>
      <c r="G13" s="185" t="s">
        <v>78</v>
      </c>
      <c r="H13" s="88" t="s">
        <v>2</v>
      </c>
      <c r="I13" s="19"/>
    </row>
    <row r="14" spans="1:9">
      <c r="A14" s="21">
        <v>12</v>
      </c>
      <c r="B14" s="185" t="s">
        <v>60</v>
      </c>
      <c r="C14" s="86">
        <v>996685.48</v>
      </c>
      <c r="D14" s="87">
        <v>437</v>
      </c>
      <c r="E14" s="86">
        <v>2280.744805491991</v>
      </c>
      <c r="F14" s="87">
        <v>1000</v>
      </c>
      <c r="G14" s="190" t="s">
        <v>76</v>
      </c>
      <c r="H14" s="88" t="s">
        <v>5</v>
      </c>
      <c r="I14" s="19"/>
    </row>
    <row r="15" spans="1:9">
      <c r="A15" s="21">
        <v>13</v>
      </c>
      <c r="B15" s="85" t="s">
        <v>61</v>
      </c>
      <c r="C15" s="86">
        <v>941448.74</v>
      </c>
      <c r="D15" s="87">
        <v>955</v>
      </c>
      <c r="E15" s="86">
        <v>985.81019895287955</v>
      </c>
      <c r="F15" s="87">
        <v>1000</v>
      </c>
      <c r="G15" s="85" t="s">
        <v>79</v>
      </c>
      <c r="H15" s="88" t="s">
        <v>1</v>
      </c>
      <c r="I15" s="19"/>
    </row>
    <row r="16" spans="1:9">
      <c r="A16" s="21">
        <v>14</v>
      </c>
      <c r="B16" s="185" t="s">
        <v>62</v>
      </c>
      <c r="C16" s="86">
        <v>915376.76</v>
      </c>
      <c r="D16" s="87">
        <v>589</v>
      </c>
      <c r="E16" s="86">
        <v>1554.1201358234296</v>
      </c>
      <c r="F16" s="87">
        <v>1000</v>
      </c>
      <c r="G16" s="188" t="s">
        <v>72</v>
      </c>
      <c r="H16" s="88" t="s">
        <v>3</v>
      </c>
      <c r="I16" s="19"/>
    </row>
    <row r="17" spans="1:9">
      <c r="A17" s="21">
        <v>15</v>
      </c>
      <c r="B17" s="185" t="s">
        <v>63</v>
      </c>
      <c r="C17" s="86">
        <v>844755.36</v>
      </c>
      <c r="D17" s="87">
        <v>44008</v>
      </c>
      <c r="E17" s="86">
        <v>19.195495364479186</v>
      </c>
      <c r="F17" s="87">
        <v>100</v>
      </c>
      <c r="G17" s="85" t="s">
        <v>80</v>
      </c>
      <c r="H17" s="88" t="s">
        <v>14</v>
      </c>
      <c r="I17" s="19"/>
    </row>
    <row r="18" spans="1:9">
      <c r="A18" s="21">
        <v>16</v>
      </c>
      <c r="B18" s="85" t="s">
        <v>64</v>
      </c>
      <c r="C18" s="86">
        <v>760808.6899</v>
      </c>
      <c r="D18" s="87">
        <v>8925</v>
      </c>
      <c r="E18" s="86">
        <v>85.244671137254898</v>
      </c>
      <c r="F18" s="87">
        <v>100</v>
      </c>
      <c r="G18" s="85" t="s">
        <v>81</v>
      </c>
      <c r="H18" s="88" t="s">
        <v>11</v>
      </c>
      <c r="I18" s="19"/>
    </row>
    <row r="19" spans="1:9">
      <c r="A19" s="21">
        <v>17</v>
      </c>
      <c r="B19" s="185" t="s">
        <v>65</v>
      </c>
      <c r="C19" s="86">
        <v>549936.03</v>
      </c>
      <c r="D19" s="87">
        <v>1326</v>
      </c>
      <c r="E19" s="86">
        <v>414.73305429864257</v>
      </c>
      <c r="F19" s="87">
        <v>1000</v>
      </c>
      <c r="G19" s="188" t="s">
        <v>72</v>
      </c>
      <c r="H19" s="88" t="s">
        <v>3</v>
      </c>
      <c r="I19" s="19"/>
    </row>
    <row r="20" spans="1:9">
      <c r="A20" s="21">
        <v>18</v>
      </c>
      <c r="B20" s="85" t="s">
        <v>66</v>
      </c>
      <c r="C20" s="86">
        <v>524818.91</v>
      </c>
      <c r="D20" s="87">
        <v>199</v>
      </c>
      <c r="E20" s="86">
        <v>2637.2809547738693</v>
      </c>
      <c r="F20" s="87">
        <v>1000</v>
      </c>
      <c r="G20" s="189" t="s">
        <v>73</v>
      </c>
      <c r="H20" s="88" t="s">
        <v>7</v>
      </c>
      <c r="I20" s="19"/>
    </row>
    <row r="21" spans="1:9">
      <c r="A21" s="21">
        <v>19</v>
      </c>
      <c r="B21" s="85" t="s">
        <v>67</v>
      </c>
      <c r="C21" s="86">
        <v>515760.16</v>
      </c>
      <c r="D21" s="87">
        <v>9806</v>
      </c>
      <c r="E21" s="86">
        <v>52.596385886192124</v>
      </c>
      <c r="F21" s="87">
        <v>100</v>
      </c>
      <c r="G21" s="85" t="s">
        <v>82</v>
      </c>
      <c r="H21" s="88" t="s">
        <v>13</v>
      </c>
      <c r="I21" s="19"/>
    </row>
    <row r="22" spans="1:9">
      <c r="A22" s="21">
        <v>20</v>
      </c>
      <c r="B22" s="185" t="s">
        <v>68</v>
      </c>
      <c r="C22" s="86">
        <v>445261.02</v>
      </c>
      <c r="D22" s="87">
        <v>1121</v>
      </c>
      <c r="E22" s="86">
        <v>397.19983942908118</v>
      </c>
      <c r="F22" s="87">
        <v>1000</v>
      </c>
      <c r="G22" s="189" t="s">
        <v>83</v>
      </c>
      <c r="H22" s="88" t="s">
        <v>4</v>
      </c>
      <c r="I22" s="19"/>
    </row>
    <row r="23" spans="1:9" ht="15" customHeight="1" thickBot="1">
      <c r="A23" s="161" t="s">
        <v>69</v>
      </c>
      <c r="B23" s="161"/>
      <c r="C23" s="100">
        <f>SUM(C3:C22)</f>
        <v>54529694.022299998</v>
      </c>
      <c r="D23" s="101">
        <f>SUM(D3:D22)</f>
        <v>3050010</v>
      </c>
      <c r="E23" s="56" t="s">
        <v>6</v>
      </c>
      <c r="F23" s="56" t="s">
        <v>6</v>
      </c>
      <c r="G23" s="56" t="s">
        <v>6</v>
      </c>
      <c r="H23" s="57" t="s">
        <v>6</v>
      </c>
    </row>
    <row r="24" spans="1:9" ht="15" customHeight="1" thickBot="1">
      <c r="A24" s="162" t="s">
        <v>70</v>
      </c>
      <c r="B24" s="162"/>
      <c r="C24" s="162"/>
      <c r="D24" s="162"/>
      <c r="E24" s="162"/>
      <c r="F24" s="162"/>
      <c r="G24" s="162"/>
      <c r="H24" s="162"/>
    </row>
    <row r="26" spans="1:9">
      <c r="B26" s="20" t="s">
        <v>84</v>
      </c>
      <c r="C26" s="23">
        <f>C23-SUM(C3:C12)</f>
        <v>7540662.9398999959</v>
      </c>
      <c r="D26" s="125">
        <f>C26/$C$23</f>
        <v>0.13828544383205654</v>
      </c>
    </row>
    <row r="27" spans="1:9">
      <c r="B27" s="85" t="str">
        <f t="shared" ref="B27:C36" si="0">B3</f>
        <v>KINTO-Klasychnyi</v>
      </c>
      <c r="C27" s="86">
        <f t="shared" si="0"/>
        <v>21223288.515999999</v>
      </c>
      <c r="D27" s="125">
        <f>C27/$C$23</f>
        <v>0.38920608113665012</v>
      </c>
      <c r="H27" s="19"/>
    </row>
    <row r="28" spans="1:9">
      <c r="B28" s="85" t="str">
        <f t="shared" si="0"/>
        <v>UNIVER.UA/Myhailo Grushevskyi: Fond Derzhavnyh Paperiv</v>
      </c>
      <c r="C28" s="86">
        <f t="shared" si="0"/>
        <v>5497358.3799999999</v>
      </c>
      <c r="D28" s="125">
        <f t="shared" ref="D28:D36" si="1">C28/$C$23</f>
        <v>0.10081403313489798</v>
      </c>
      <c r="H28" s="19"/>
    </row>
    <row r="29" spans="1:9">
      <c r="B29" s="85" t="str">
        <f t="shared" si="0"/>
        <v>KINTO-Ekviti</v>
      </c>
      <c r="C29" s="86">
        <f t="shared" si="0"/>
        <v>3294552.77</v>
      </c>
      <c r="D29" s="125">
        <f t="shared" si="1"/>
        <v>6.0417591352203225E-2</v>
      </c>
      <c r="H29" s="19"/>
    </row>
    <row r="30" spans="1:9">
      <c r="B30" s="85" t="str">
        <f t="shared" si="0"/>
        <v>Altus – Depozyt</v>
      </c>
      <c r="C30" s="86">
        <f t="shared" si="0"/>
        <v>3243393.9</v>
      </c>
      <c r="D30" s="125">
        <f t="shared" si="1"/>
        <v>5.9479407653995071E-2</v>
      </c>
      <c r="H30" s="19"/>
    </row>
    <row r="31" spans="1:9">
      <c r="B31" s="85" t="str">
        <f t="shared" si="0"/>
        <v>UNIVER.UA/Taras Shevchenko: Fond Zaoshchadzhen</v>
      </c>
      <c r="C31" s="86">
        <f t="shared" si="0"/>
        <v>3039680.99</v>
      </c>
      <c r="D31" s="125">
        <f t="shared" si="1"/>
        <v>5.5743591533026361E-2</v>
      </c>
      <c r="H31" s="19"/>
    </row>
    <row r="32" spans="1:9">
      <c r="B32" s="85" t="str">
        <f t="shared" si="0"/>
        <v>Sofiivskyi</v>
      </c>
      <c r="C32" s="86">
        <f t="shared" si="0"/>
        <v>2856847.9865000001</v>
      </c>
      <c r="D32" s="125">
        <f t="shared" si="1"/>
        <v>5.2390684336715475E-2</v>
      </c>
      <c r="H32" s="19"/>
    </row>
    <row r="33" spans="2:8">
      <c r="B33" s="85" t="str">
        <f t="shared" si="0"/>
        <v>Altus – Zbalansovanyi</v>
      </c>
      <c r="C33" s="86">
        <f t="shared" si="0"/>
        <v>2617932.1</v>
      </c>
      <c r="D33" s="125">
        <f t="shared" si="1"/>
        <v>4.8009293779081044E-2</v>
      </c>
      <c r="H33" s="19"/>
    </row>
    <row r="34" spans="2:8">
      <c r="B34" s="85" t="str">
        <f t="shared" si="0"/>
        <v>KINTO-Kaznacheyskyi</v>
      </c>
      <c r="C34" s="86">
        <f t="shared" si="0"/>
        <v>2034560.6099</v>
      </c>
      <c r="D34" s="125">
        <f t="shared" si="1"/>
        <v>3.7311058614558953E-2</v>
      </c>
      <c r="H34" s="19"/>
    </row>
    <row r="35" spans="2:8">
      <c r="B35" s="85" t="str">
        <f t="shared" si="0"/>
        <v>OTP Fond Aktsii</v>
      </c>
      <c r="C35" s="86">
        <f t="shared" si="0"/>
        <v>1754711.06</v>
      </c>
      <c r="D35" s="125">
        <f t="shared" si="1"/>
        <v>3.2179000661225213E-2</v>
      </c>
    </row>
    <row r="36" spans="2:8">
      <c r="B36" s="85" t="str">
        <f t="shared" si="0"/>
        <v>VSI</v>
      </c>
      <c r="C36" s="86">
        <f t="shared" si="0"/>
        <v>1426704.77</v>
      </c>
      <c r="D36" s="125">
        <f t="shared" si="1"/>
        <v>2.616381396558996E-2</v>
      </c>
    </row>
  </sheetData>
  <mergeCells count="3">
    <mergeCell ref="A1:H1"/>
    <mergeCell ref="A23:B23"/>
    <mergeCell ref="A24:H24"/>
  </mergeCells>
  <phoneticPr fontId="11" type="noConversion"/>
  <hyperlinks>
    <hyperlink ref="H23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8"/>
  <sheetViews>
    <sheetView zoomScale="85" workbookViewId="0">
      <selection activeCell="K42" sqref="K42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6384" width="9.140625" style="30"/>
  </cols>
  <sheetData>
    <row r="1" spans="1:10" s="14" customFormat="1" ht="16.5" thickBot="1">
      <c r="A1" s="163" t="s">
        <v>85</v>
      </c>
      <c r="B1" s="163"/>
      <c r="C1" s="163"/>
      <c r="D1" s="163"/>
      <c r="E1" s="163"/>
      <c r="F1" s="163"/>
      <c r="G1" s="163"/>
      <c r="H1" s="163"/>
      <c r="I1" s="163"/>
      <c r="J1" s="103"/>
    </row>
    <row r="2" spans="1:10" s="20" customFormat="1" ht="15.75" customHeight="1" thickBot="1">
      <c r="A2" s="164" t="s">
        <v>41</v>
      </c>
      <c r="B2" s="104"/>
      <c r="C2" s="105"/>
      <c r="D2" s="106"/>
      <c r="E2" s="166" t="s">
        <v>8</v>
      </c>
      <c r="F2" s="166"/>
      <c r="G2" s="166"/>
      <c r="H2" s="166"/>
      <c r="I2" s="166"/>
      <c r="J2" s="166"/>
    </row>
    <row r="3" spans="1:10" s="22" customFormat="1" ht="64.5" thickBot="1">
      <c r="A3" s="165"/>
      <c r="B3" s="192" t="s">
        <v>86</v>
      </c>
      <c r="C3" s="193" t="s">
        <v>87</v>
      </c>
      <c r="D3" s="193" t="s">
        <v>88</v>
      </c>
      <c r="E3" s="194" t="s">
        <v>89</v>
      </c>
      <c r="F3" s="194" t="s">
        <v>99</v>
      </c>
      <c r="G3" s="194" t="s">
        <v>90</v>
      </c>
      <c r="H3" s="17" t="s">
        <v>91</v>
      </c>
      <c r="I3" s="195" t="s">
        <v>93</v>
      </c>
      <c r="J3" s="18" t="s">
        <v>94</v>
      </c>
    </row>
    <row r="4" spans="1:10" s="20" customFormat="1" collapsed="1">
      <c r="A4" s="21">
        <v>1</v>
      </c>
      <c r="B4" s="185" t="s">
        <v>49</v>
      </c>
      <c r="C4" s="144">
        <v>38118</v>
      </c>
      <c r="D4" s="144">
        <v>38182</v>
      </c>
      <c r="E4" s="145">
        <v>8.6936317465271529E-3</v>
      </c>
      <c r="F4" s="145">
        <v>1.1658568005553427E-2</v>
      </c>
      <c r="G4" s="145">
        <v>2.0472316500925736E-3</v>
      </c>
      <c r="H4" s="145">
        <v>8.115072045028926E-3</v>
      </c>
      <c r="I4" s="145">
        <v>3.1352392720616358</v>
      </c>
      <c r="J4" s="146">
        <v>0.12875577370515567</v>
      </c>
    </row>
    <row r="5" spans="1:10" s="20" customFormat="1" collapsed="1">
      <c r="A5" s="21">
        <v>2</v>
      </c>
      <c r="B5" s="143" t="s">
        <v>55</v>
      </c>
      <c r="C5" s="144">
        <v>38828</v>
      </c>
      <c r="D5" s="144">
        <v>39028</v>
      </c>
      <c r="E5" s="145">
        <v>-3.9339243967095872E-4</v>
      </c>
      <c r="F5" s="145">
        <v>5.8220659451761803E-2</v>
      </c>
      <c r="G5" s="145">
        <v>0.12103219888381767</v>
      </c>
      <c r="H5" s="145">
        <v>0.15598857437608937</v>
      </c>
      <c r="I5" s="145">
        <v>2.5618123809523223</v>
      </c>
      <c r="J5" s="146">
        <v>0.14464629813234842</v>
      </c>
    </row>
    <row r="6" spans="1:10" s="20" customFormat="1" collapsed="1">
      <c r="A6" s="21">
        <v>3</v>
      </c>
      <c r="B6" s="143" t="s">
        <v>62</v>
      </c>
      <c r="C6" s="144">
        <v>38919</v>
      </c>
      <c r="D6" s="144">
        <v>39092</v>
      </c>
      <c r="E6" s="145">
        <v>-4.4776841463488148E-2</v>
      </c>
      <c r="F6" s="145">
        <v>-3.0634764758969202E-2</v>
      </c>
      <c r="G6" s="145">
        <v>-0.1044909586517343</v>
      </c>
      <c r="H6" s="145">
        <v>-0.166060971228147</v>
      </c>
      <c r="I6" s="145">
        <v>0.55412013582342112</v>
      </c>
      <c r="J6" s="146">
        <v>4.8942649994603515E-2</v>
      </c>
    </row>
    <row r="7" spans="1:10" s="20" customFormat="1" collapsed="1">
      <c r="A7" s="21">
        <v>4</v>
      </c>
      <c r="B7" s="143" t="s">
        <v>65</v>
      </c>
      <c r="C7" s="144">
        <v>38919</v>
      </c>
      <c r="D7" s="144">
        <v>39092</v>
      </c>
      <c r="E7" s="145">
        <v>-7.3718954627180144E-2</v>
      </c>
      <c r="F7" s="145">
        <v>-0.1185536663856358</v>
      </c>
      <c r="G7" s="145">
        <v>-0.31041086183284916</v>
      </c>
      <c r="H7" s="145">
        <v>-0.40728295786857927</v>
      </c>
      <c r="I7" s="145">
        <v>-0.5852669457013604</v>
      </c>
      <c r="J7" s="146">
        <v>-9.0973650934597305E-2</v>
      </c>
    </row>
    <row r="8" spans="1:10" s="20" customFormat="1" collapsed="1">
      <c r="A8" s="21">
        <v>5</v>
      </c>
      <c r="B8" s="143" t="s">
        <v>64</v>
      </c>
      <c r="C8" s="144">
        <v>38968</v>
      </c>
      <c r="D8" s="144">
        <v>39140</v>
      </c>
      <c r="E8" s="145">
        <v>3.8947054215983101E-3</v>
      </c>
      <c r="F8" s="145">
        <v>-1.1478862703761084E-2</v>
      </c>
      <c r="G8" s="145">
        <v>-1.4747214648667351E-2</v>
      </c>
      <c r="H8" s="145">
        <v>-2.9318032967366348E-2</v>
      </c>
      <c r="I8" s="145">
        <v>-0.14755328862745809</v>
      </c>
      <c r="J8" s="146">
        <v>-1.739816003707817E-2</v>
      </c>
    </row>
    <row r="9" spans="1:10" s="20" customFormat="1" collapsed="1">
      <c r="A9" s="21">
        <v>6</v>
      </c>
      <c r="B9" s="143" t="s">
        <v>59</v>
      </c>
      <c r="C9" s="144">
        <v>39269</v>
      </c>
      <c r="D9" s="144">
        <v>39471</v>
      </c>
      <c r="E9" s="145" t="s">
        <v>95</v>
      </c>
      <c r="F9" s="145">
        <v>-4.046948826388308E-2</v>
      </c>
      <c r="G9" s="145">
        <v>-5.0312436732486088E-2</v>
      </c>
      <c r="H9" s="145">
        <v>-9.4412948012608133E-2</v>
      </c>
      <c r="I9" s="145">
        <v>-0.59176680849402064</v>
      </c>
      <c r="J9" s="146">
        <v>-0.10363210234808562</v>
      </c>
    </row>
    <row r="10" spans="1:10" s="20" customFormat="1" collapsed="1">
      <c r="A10" s="21">
        <v>7</v>
      </c>
      <c r="B10" s="143" t="s">
        <v>60</v>
      </c>
      <c r="C10" s="144">
        <v>39413</v>
      </c>
      <c r="D10" s="144">
        <v>39589</v>
      </c>
      <c r="E10" s="145">
        <v>1.1059472238544199E-2</v>
      </c>
      <c r="F10" s="145">
        <v>3.7391193532189115E-2</v>
      </c>
      <c r="G10" s="145">
        <v>8.0812816193125414E-2</v>
      </c>
      <c r="H10" s="145">
        <v>0.18691481638214791</v>
      </c>
      <c r="I10" s="145">
        <v>1.2807448054918331</v>
      </c>
      <c r="J10" s="146">
        <v>0.11051264660878268</v>
      </c>
    </row>
    <row r="11" spans="1:10" s="20" customFormat="1" collapsed="1">
      <c r="A11" s="21">
        <v>8</v>
      </c>
      <c r="B11" s="143" t="s">
        <v>61</v>
      </c>
      <c r="C11" s="144">
        <v>39429</v>
      </c>
      <c r="D11" s="144">
        <v>39618</v>
      </c>
      <c r="E11" s="145">
        <v>4.7583957044083913E-3</v>
      </c>
      <c r="F11" s="145">
        <v>7.9727113279481898E-3</v>
      </c>
      <c r="G11" s="145">
        <v>-6.0594222077603455E-5</v>
      </c>
      <c r="H11" s="145">
        <v>-1.1081199201178782E-2</v>
      </c>
      <c r="I11" s="145">
        <v>-1.418980104710843E-2</v>
      </c>
      <c r="J11" s="146">
        <v>-1.8337758283208938E-3</v>
      </c>
    </row>
    <row r="12" spans="1:10" s="20" customFormat="1" collapsed="1">
      <c r="A12" s="21">
        <v>9</v>
      </c>
      <c r="B12" s="143" t="s">
        <v>68</v>
      </c>
      <c r="C12" s="144">
        <v>39429</v>
      </c>
      <c r="D12" s="144">
        <v>39651</v>
      </c>
      <c r="E12" s="145">
        <v>1.0473626145039994E-2</v>
      </c>
      <c r="F12" s="145">
        <v>-6.7976189161734757E-3</v>
      </c>
      <c r="G12" s="145">
        <v>-6.4329874090813033E-2</v>
      </c>
      <c r="H12" s="145">
        <v>-0.10884138757997741</v>
      </c>
      <c r="I12" s="145">
        <v>-0.60280016057091912</v>
      </c>
      <c r="J12" s="146">
        <v>-0.11305753970457466</v>
      </c>
    </row>
    <row r="13" spans="1:10" s="20" customFormat="1" collapsed="1">
      <c r="A13" s="21">
        <v>10</v>
      </c>
      <c r="B13" s="143" t="s">
        <v>66</v>
      </c>
      <c r="C13" s="144">
        <v>39527</v>
      </c>
      <c r="D13" s="144">
        <v>39715</v>
      </c>
      <c r="E13" s="145">
        <v>1.130542394624845E-3</v>
      </c>
      <c r="F13" s="145">
        <v>2.5463201822746084E-2</v>
      </c>
      <c r="G13" s="145">
        <v>5.9325906262246431E-2</v>
      </c>
      <c r="H13" s="145">
        <v>0.126709917444223</v>
      </c>
      <c r="I13" s="145">
        <v>1.6372809547738658</v>
      </c>
      <c r="J13" s="146">
        <v>0.1376292759232598</v>
      </c>
    </row>
    <row r="14" spans="1:10" s="20" customFormat="1" collapsed="1">
      <c r="A14" s="21">
        <v>11</v>
      </c>
      <c r="B14" s="143" t="s">
        <v>67</v>
      </c>
      <c r="C14" s="144">
        <v>39560</v>
      </c>
      <c r="D14" s="144">
        <v>39770</v>
      </c>
      <c r="E14" s="145">
        <v>1.12266791850959E-2</v>
      </c>
      <c r="F14" s="145" t="s">
        <v>95</v>
      </c>
      <c r="G14" s="145">
        <v>-0.1148239661204068</v>
      </c>
      <c r="H14" s="145">
        <v>-0.22334131531003731</v>
      </c>
      <c r="I14" s="145">
        <v>-0.4740361411380648</v>
      </c>
      <c r="J14" s="146">
        <v>-8.349014484228956E-2</v>
      </c>
    </row>
    <row r="15" spans="1:10" s="20" customFormat="1" collapsed="1">
      <c r="A15" s="21">
        <v>12</v>
      </c>
      <c r="B15" s="143" t="s">
        <v>51</v>
      </c>
      <c r="C15" s="144">
        <v>39884</v>
      </c>
      <c r="D15" s="144">
        <v>40001</v>
      </c>
      <c r="E15" s="145">
        <v>2.3103202981011872E-2</v>
      </c>
      <c r="F15" s="145">
        <v>3.1519807168129965E-3</v>
      </c>
      <c r="G15" s="145">
        <v>-5.7382597088501575E-2</v>
      </c>
      <c r="H15" s="145">
        <v>-0.10792914511598972</v>
      </c>
      <c r="I15" s="145">
        <v>-0.28781825118886994</v>
      </c>
      <c r="J15" s="146">
        <v>-4.9133775693227077E-2</v>
      </c>
    </row>
    <row r="16" spans="1:10" s="20" customFormat="1" collapsed="1">
      <c r="A16" s="21">
        <v>13</v>
      </c>
      <c r="B16" s="185" t="s">
        <v>63</v>
      </c>
      <c r="C16" s="144">
        <v>40031</v>
      </c>
      <c r="D16" s="144">
        <v>40129</v>
      </c>
      <c r="E16" s="145">
        <v>-0.10667561138053772</v>
      </c>
      <c r="F16" s="145">
        <v>-0.20668844525245667</v>
      </c>
      <c r="G16" s="145">
        <v>-0.33550228542949845</v>
      </c>
      <c r="H16" s="145">
        <v>-0.44284589430024057</v>
      </c>
      <c r="I16" s="145">
        <v>-0.80804504635520569</v>
      </c>
      <c r="J16" s="146">
        <v>-0.2277469113911017</v>
      </c>
    </row>
    <row r="17" spans="1:11" s="20" customFormat="1" collapsed="1">
      <c r="A17" s="21">
        <v>14</v>
      </c>
      <c r="B17" s="186" t="s">
        <v>57</v>
      </c>
      <c r="C17" s="144">
        <v>40253</v>
      </c>
      <c r="D17" s="144">
        <v>40366</v>
      </c>
      <c r="E17" s="145">
        <v>-3.5103294958772735E-2</v>
      </c>
      <c r="F17" s="145">
        <v>-2.2945610486216128E-2</v>
      </c>
      <c r="G17" s="145">
        <v>-7.9841324578464712E-2</v>
      </c>
      <c r="H17" s="145">
        <v>-0.14171525396163143</v>
      </c>
      <c r="I17" s="145">
        <v>-0.38981746800360395</v>
      </c>
      <c r="J17" s="146">
        <v>-8.2504338624365459E-2</v>
      </c>
    </row>
    <row r="18" spans="1:11" s="20" customFormat="1" collapsed="1">
      <c r="A18" s="21">
        <v>15</v>
      </c>
      <c r="B18" s="143" t="s">
        <v>54</v>
      </c>
      <c r="C18" s="144">
        <v>40114</v>
      </c>
      <c r="D18" s="144">
        <v>40401</v>
      </c>
      <c r="E18" s="145">
        <v>3.1987109109826051E-2</v>
      </c>
      <c r="F18" s="145">
        <v>-1.2489595323910918E-2</v>
      </c>
      <c r="G18" s="145">
        <v>-4.9291238078932875E-2</v>
      </c>
      <c r="H18" s="145">
        <v>-0.19900786029313278</v>
      </c>
      <c r="I18" s="145">
        <v>-0.27251133524318438</v>
      </c>
      <c r="J18" s="146">
        <v>-5.4838845449927676E-2</v>
      </c>
    </row>
    <row r="19" spans="1:11" s="20" customFormat="1" collapsed="1">
      <c r="A19" s="21">
        <v>16</v>
      </c>
      <c r="B19" s="143" t="s">
        <v>52</v>
      </c>
      <c r="C19" s="144">
        <v>40226</v>
      </c>
      <c r="D19" s="144">
        <v>40430</v>
      </c>
      <c r="E19" s="145">
        <v>7.0708662883900431E-4</v>
      </c>
      <c r="F19" s="145">
        <v>6.0483700035063537E-2</v>
      </c>
      <c r="G19" s="145">
        <v>0.12222464524414645</v>
      </c>
      <c r="H19" s="145">
        <v>0.16549905889473848</v>
      </c>
      <c r="I19" s="145">
        <v>1.5558659574468376</v>
      </c>
      <c r="J19" s="146">
        <v>0.18379513315426177</v>
      </c>
    </row>
    <row r="20" spans="1:11" s="20" customFormat="1" collapsed="1">
      <c r="A20" s="21">
        <v>17</v>
      </c>
      <c r="B20" s="74" t="s">
        <v>53</v>
      </c>
      <c r="C20" s="144">
        <v>40427</v>
      </c>
      <c r="D20" s="144">
        <v>40543</v>
      </c>
      <c r="E20" s="145">
        <v>-4.0345808304926845E-3</v>
      </c>
      <c r="F20" s="145">
        <v>7.0281144451791233E-2</v>
      </c>
      <c r="G20" s="145">
        <v>0.12310129033507788</v>
      </c>
      <c r="H20" s="145">
        <v>0.17357231065511525</v>
      </c>
      <c r="I20" s="145">
        <v>1.0635987712151906</v>
      </c>
      <c r="J20" s="146">
        <v>0.14790295748804705</v>
      </c>
    </row>
    <row r="21" spans="1:11" s="20" customFormat="1">
      <c r="A21" s="21">
        <v>18</v>
      </c>
      <c r="B21" s="196" t="s">
        <v>58</v>
      </c>
      <c r="C21" s="144">
        <v>40444</v>
      </c>
      <c r="D21" s="144">
        <v>40638</v>
      </c>
      <c r="E21" s="145">
        <v>-1.9318182911955972E-2</v>
      </c>
      <c r="F21" s="145">
        <v>0.11205581449642277</v>
      </c>
      <c r="G21" s="145">
        <v>0.19015519879184439</v>
      </c>
      <c r="H21" s="145">
        <v>0.1279358761351459</v>
      </c>
      <c r="I21" s="145">
        <v>0.20092994107744477</v>
      </c>
      <c r="J21" s="146">
        <v>3.7360531527550256E-2</v>
      </c>
    </row>
    <row r="22" spans="1:11" s="20" customFormat="1">
      <c r="A22" s="21">
        <v>19</v>
      </c>
      <c r="B22" s="74" t="s">
        <v>96</v>
      </c>
      <c r="C22" s="144">
        <v>40427</v>
      </c>
      <c r="D22" s="144">
        <v>40708</v>
      </c>
      <c r="E22" s="145">
        <v>3.1548235454723628E-3</v>
      </c>
      <c r="F22" s="145">
        <v>5.3056174408870449E-2</v>
      </c>
      <c r="G22" s="145">
        <v>0.1399678796757915</v>
      </c>
      <c r="H22" s="145">
        <v>0.17577563218623649</v>
      </c>
      <c r="I22" s="145">
        <v>1.4651831300448439</v>
      </c>
      <c r="J22" s="146">
        <v>0.20679984939873131</v>
      </c>
    </row>
    <row r="23" spans="1:11" s="20" customFormat="1">
      <c r="A23" s="21">
        <v>20</v>
      </c>
      <c r="B23" s="74" t="s">
        <v>56</v>
      </c>
      <c r="C23" s="144">
        <v>41026</v>
      </c>
      <c r="D23" s="144">
        <v>41242</v>
      </c>
      <c r="E23" s="145">
        <v>-1.9882468452525837E-2</v>
      </c>
      <c r="F23" s="145">
        <v>5.8241030160779417E-2</v>
      </c>
      <c r="G23" s="145">
        <v>3.6133630675817541E-2</v>
      </c>
      <c r="H23" s="145">
        <v>-2.959912392712627E-2</v>
      </c>
      <c r="I23" s="145">
        <v>0.39928515123798092</v>
      </c>
      <c r="J23" s="146">
        <v>0.10592060831181627</v>
      </c>
    </row>
    <row r="24" spans="1:11" s="20" customFormat="1" ht="15.75" thickBot="1">
      <c r="A24" s="142"/>
      <c r="B24" s="147" t="s">
        <v>97</v>
      </c>
      <c r="C24" s="148" t="s">
        <v>6</v>
      </c>
      <c r="D24" s="148" t="s">
        <v>6</v>
      </c>
      <c r="E24" s="149">
        <f>AVERAGE(E4:E23)</f>
        <v>-1.0195476419138743E-2</v>
      </c>
      <c r="F24" s="149">
        <f>AVERAGE(F4:F23)</f>
        <v>2.5220066483648772E-3</v>
      </c>
      <c r="G24" s="149">
        <f>AVERAGE(G4:G23)</f>
        <v>-1.5319627688123606E-2</v>
      </c>
      <c r="H24" s="149">
        <f>AVERAGE(H4:H23)</f>
        <v>-4.2046241582364488E-2</v>
      </c>
      <c r="I24" s="149">
        <f>AVERAGE(I4:I23)</f>
        <v>0.48401276268777904</v>
      </c>
      <c r="J24" s="148" t="s">
        <v>6</v>
      </c>
      <c r="K24" s="150"/>
    </row>
    <row r="25" spans="1:11" s="20" customFormat="1">
      <c r="A25" s="167" t="s">
        <v>98</v>
      </c>
      <c r="B25" s="167"/>
      <c r="C25" s="167"/>
      <c r="D25" s="167"/>
      <c r="E25" s="167"/>
      <c r="F25" s="167"/>
      <c r="G25" s="167"/>
      <c r="H25" s="167"/>
      <c r="I25" s="167"/>
      <c r="J25" s="167"/>
    </row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/>
    <row r="38" spans="3:8" s="20" customFormat="1"/>
    <row r="39" spans="3:8" s="27" customFormat="1">
      <c r="C39" s="28"/>
      <c r="D39" s="28"/>
      <c r="E39" s="29"/>
      <c r="F39" s="29"/>
      <c r="G39" s="29"/>
      <c r="H39" s="29"/>
    </row>
    <row r="40" spans="3:8" s="27" customFormat="1">
      <c r="C40" s="28"/>
      <c r="D40" s="28"/>
      <c r="E40" s="29"/>
      <c r="F40" s="29"/>
      <c r="G40" s="29"/>
      <c r="H40" s="29"/>
    </row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</sheetData>
  <mergeCells count="4">
    <mergeCell ref="A1:I1"/>
    <mergeCell ref="A2:A3"/>
    <mergeCell ref="E2:J2"/>
    <mergeCell ref="A25:J25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0"/>
  <sheetViews>
    <sheetView topLeftCell="A25" zoomScale="75" workbookViewId="0">
      <selection activeCell="B69" sqref="B69:B70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68" t="s">
        <v>100</v>
      </c>
      <c r="B1" s="168"/>
      <c r="C1" s="168"/>
      <c r="D1" s="168"/>
      <c r="E1" s="168"/>
      <c r="F1" s="168"/>
      <c r="G1" s="168"/>
    </row>
    <row r="2" spans="1:8" ht="15.75" customHeight="1" thickBot="1">
      <c r="A2" s="191" t="s">
        <v>101</v>
      </c>
      <c r="B2" s="92"/>
      <c r="C2" s="169" t="s">
        <v>102</v>
      </c>
      <c r="D2" s="170"/>
      <c r="E2" s="169" t="s">
        <v>103</v>
      </c>
      <c r="F2" s="170"/>
      <c r="G2" s="93"/>
    </row>
    <row r="3" spans="1:8" ht="45.75" thickBot="1">
      <c r="A3" s="166"/>
      <c r="B3" s="197" t="s">
        <v>86</v>
      </c>
      <c r="C3" s="40" t="s">
        <v>104</v>
      </c>
      <c r="D3" s="33" t="s">
        <v>105</v>
      </c>
      <c r="E3" s="33" t="s">
        <v>106</v>
      </c>
      <c r="F3" s="33" t="s">
        <v>105</v>
      </c>
      <c r="G3" s="198" t="s">
        <v>107</v>
      </c>
    </row>
    <row r="4" spans="1:8" ht="15" customHeight="1">
      <c r="A4" s="21">
        <v>1</v>
      </c>
      <c r="B4" s="74" t="s">
        <v>60</v>
      </c>
      <c r="C4" s="36">
        <v>56.018179999999937</v>
      </c>
      <c r="D4" s="98">
        <v>5.9551533257295043E-2</v>
      </c>
      <c r="E4" s="37">
        <v>20</v>
      </c>
      <c r="F4" s="98">
        <v>4.7961630695443645E-2</v>
      </c>
      <c r="G4" s="38">
        <v>45.329153057413066</v>
      </c>
      <c r="H4" s="53"/>
    </row>
    <row r="5" spans="1:8" ht="14.25" customHeight="1">
      <c r="A5" s="21">
        <v>2</v>
      </c>
      <c r="B5" s="35" t="s">
        <v>54</v>
      </c>
      <c r="C5" s="36">
        <v>88.549854400000072</v>
      </c>
      <c r="D5" s="98">
        <v>3.1987109109822338E-2</v>
      </c>
      <c r="E5" s="37">
        <v>0</v>
      </c>
      <c r="F5" s="98">
        <v>0</v>
      </c>
      <c r="G5" s="38">
        <v>0</v>
      </c>
      <c r="H5" s="53"/>
    </row>
    <row r="6" spans="1:8">
      <c r="A6" s="21">
        <v>3</v>
      </c>
      <c r="B6" s="35" t="s">
        <v>67</v>
      </c>
      <c r="C6" s="36">
        <v>5.7259899999999906</v>
      </c>
      <c r="D6" s="98">
        <v>1.1226679185043604E-2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35" t="s">
        <v>68</v>
      </c>
      <c r="C7" s="36">
        <v>4.6151600000000323</v>
      </c>
      <c r="D7" s="98">
        <v>1.0473626145040901E-2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35" t="s">
        <v>61</v>
      </c>
      <c r="C8" s="36">
        <v>4.4585699999999493</v>
      </c>
      <c r="D8" s="98">
        <v>4.7583957044073895E-3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35" t="s">
        <v>64</v>
      </c>
      <c r="C9" s="36">
        <v>2.9516300000000046</v>
      </c>
      <c r="D9" s="98">
        <v>3.8947054216127183E-3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35" t="s">
        <v>52</v>
      </c>
      <c r="C10" s="36">
        <v>2.2917399999997579</v>
      </c>
      <c r="D10" s="98">
        <v>7.0708662882744736E-4</v>
      </c>
      <c r="E10" s="37">
        <v>0</v>
      </c>
      <c r="F10" s="98">
        <v>0</v>
      </c>
      <c r="G10" s="38">
        <v>0</v>
      </c>
      <c r="H10" s="53"/>
    </row>
    <row r="11" spans="1:8">
      <c r="A11" s="21">
        <v>8</v>
      </c>
      <c r="B11" s="35" t="s">
        <v>66</v>
      </c>
      <c r="C11" s="36">
        <v>0.59266000000003261</v>
      </c>
      <c r="D11" s="98">
        <v>1.1305423946245206E-3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199" t="s">
        <v>55</v>
      </c>
      <c r="C12" s="36">
        <v>-1.0302799999997951</v>
      </c>
      <c r="D12" s="98">
        <v>-3.9339243964237286E-4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74" t="s">
        <v>56</v>
      </c>
      <c r="C13" s="36">
        <v>-41.272690100000005</v>
      </c>
      <c r="D13" s="98">
        <v>-1.9882468452548673E-2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185" t="s">
        <v>62</v>
      </c>
      <c r="C14" s="36">
        <v>-42.909010000000009</v>
      </c>
      <c r="D14" s="98">
        <v>-4.4776841463481203E-2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65</v>
      </c>
      <c r="C15" s="36">
        <v>-43.767179999999932</v>
      </c>
      <c r="D15" s="98">
        <v>-7.3718954627178007E-2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35" t="s">
        <v>57</v>
      </c>
      <c r="C16" s="36">
        <v>-63.837030000000027</v>
      </c>
      <c r="D16" s="98">
        <v>-3.5103294958782214E-2</v>
      </c>
      <c r="E16" s="37">
        <v>0</v>
      </c>
      <c r="F16" s="98">
        <v>0</v>
      </c>
      <c r="G16" s="38">
        <v>0</v>
      </c>
    </row>
    <row r="17" spans="1:8" ht="13.5" customHeight="1">
      <c r="A17" s="21">
        <v>14</v>
      </c>
      <c r="B17" s="35" t="s">
        <v>63</v>
      </c>
      <c r="C17" s="36">
        <v>-100.87578000000003</v>
      </c>
      <c r="D17" s="98">
        <v>-0.10667561138056433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200" t="s">
        <v>51</v>
      </c>
      <c r="C18" s="36">
        <v>68.827140000000128</v>
      </c>
      <c r="D18" s="98">
        <v>2.1336947990830867E-2</v>
      </c>
      <c r="E18" s="37">
        <v>-8</v>
      </c>
      <c r="F18" s="98">
        <v>-1.7263703064307294E-3</v>
      </c>
      <c r="G18" s="38">
        <v>-5.5516260681916831</v>
      </c>
    </row>
    <row r="19" spans="1:8">
      <c r="A19" s="21">
        <v>16</v>
      </c>
      <c r="B19" s="35" t="s">
        <v>58</v>
      </c>
      <c r="C19" s="36">
        <v>-83.210669999999922</v>
      </c>
      <c r="D19" s="98">
        <v>-5.5109490104955763E-2</v>
      </c>
      <c r="E19" s="37">
        <v>-45</v>
      </c>
      <c r="F19" s="98">
        <v>-3.6496350364963501E-2</v>
      </c>
      <c r="G19" s="38">
        <v>-52.120999759251276</v>
      </c>
    </row>
    <row r="20" spans="1:8">
      <c r="A20" s="21">
        <v>17</v>
      </c>
      <c r="B20" s="74" t="s">
        <v>49</v>
      </c>
      <c r="C20" s="36">
        <v>47.630476999998095</v>
      </c>
      <c r="D20" s="98">
        <v>2.2493032760670419E-3</v>
      </c>
      <c r="E20" s="37">
        <v>-330</v>
      </c>
      <c r="F20" s="98">
        <v>-6.3887867113236402E-3</v>
      </c>
      <c r="G20" s="38">
        <v>-134.88146143379757</v>
      </c>
    </row>
    <row r="21" spans="1:8">
      <c r="A21" s="21">
        <v>18</v>
      </c>
      <c r="B21" s="201" t="s">
        <v>96</v>
      </c>
      <c r="C21" s="36">
        <v>-201.4226500000004</v>
      </c>
      <c r="D21" s="98">
        <v>-3.5344865672089248E-2</v>
      </c>
      <c r="E21" s="37">
        <v>-89</v>
      </c>
      <c r="F21" s="98">
        <v>-3.8378611470461406E-2</v>
      </c>
      <c r="G21" s="38">
        <v>-218.74799735226412</v>
      </c>
    </row>
    <row r="22" spans="1:8" ht="15.75">
      <c r="A22" s="21">
        <v>19</v>
      </c>
      <c r="B22" s="202" t="s">
        <v>108</v>
      </c>
      <c r="C22" s="36">
        <v>-236.08500999999978</v>
      </c>
      <c r="D22" s="98">
        <v>-7.2070169236752496E-2</v>
      </c>
      <c r="E22" s="37">
        <v>-108</v>
      </c>
      <c r="F22" s="98">
        <v>-6.8311195445920306E-2</v>
      </c>
      <c r="G22" s="38">
        <v>-223.88427324478192</v>
      </c>
    </row>
    <row r="23" spans="1:8">
      <c r="A23" s="21">
        <v>20</v>
      </c>
      <c r="B23" s="35" t="s">
        <v>109</v>
      </c>
      <c r="C23" s="36" t="s">
        <v>95</v>
      </c>
      <c r="D23" s="36" t="s">
        <v>95</v>
      </c>
      <c r="E23" s="36" t="s">
        <v>95</v>
      </c>
      <c r="F23" s="36" t="s">
        <v>95</v>
      </c>
      <c r="G23" s="36" t="s">
        <v>95</v>
      </c>
    </row>
    <row r="24" spans="1:8" ht="15.75" thickBot="1">
      <c r="A24" s="91"/>
      <c r="B24" s="94" t="s">
        <v>69</v>
      </c>
      <c r="C24" s="95">
        <v>-532.74889870000197</v>
      </c>
      <c r="D24" s="99">
        <v>-9.8626827987104652E-3</v>
      </c>
      <c r="E24" s="96">
        <v>-560</v>
      </c>
      <c r="F24" s="99">
        <v>-1.8512690449302998E-4</v>
      </c>
      <c r="G24" s="97">
        <v>-589.85720480087343</v>
      </c>
      <c r="H24" s="53"/>
    </row>
    <row r="25" spans="1:8">
      <c r="B25" s="68"/>
      <c r="C25" s="69"/>
      <c r="D25" s="70"/>
      <c r="E25" s="71"/>
      <c r="F25" s="70"/>
      <c r="G25" s="69"/>
      <c r="H25" s="53"/>
    </row>
    <row r="44" spans="2:5" ht="15">
      <c r="B44" s="60"/>
      <c r="C44" s="61"/>
      <c r="D44" s="62"/>
      <c r="E44" s="63"/>
    </row>
    <row r="45" spans="2:5" ht="15">
      <c r="B45" s="60"/>
      <c r="C45" s="61"/>
      <c r="D45" s="62"/>
      <c r="E45" s="63"/>
    </row>
    <row r="46" spans="2:5" ht="15">
      <c r="B46" s="60"/>
      <c r="C46" s="61"/>
      <c r="D46" s="62"/>
      <c r="E46" s="63"/>
    </row>
    <row r="47" spans="2:5" ht="15">
      <c r="B47" s="60"/>
      <c r="C47" s="61"/>
      <c r="D47" s="62"/>
      <c r="E47" s="63"/>
    </row>
    <row r="48" spans="2:5" ht="15">
      <c r="B48" s="60"/>
      <c r="C48" s="61"/>
      <c r="D48" s="62"/>
      <c r="E48" s="63"/>
    </row>
    <row r="49" spans="2:6" ht="15">
      <c r="B49" s="60"/>
      <c r="C49" s="61"/>
      <c r="D49" s="62"/>
      <c r="E49" s="63"/>
    </row>
    <row r="50" spans="2:6" ht="15.75" thickBot="1">
      <c r="B50" s="81"/>
      <c r="C50" s="81"/>
      <c r="D50" s="81"/>
      <c r="E50" s="81"/>
    </row>
    <row r="53" spans="2:6" ht="14.25" customHeight="1"/>
    <row r="54" spans="2:6">
      <c r="F54" s="53"/>
    </row>
    <row r="56" spans="2:6">
      <c r="F56"/>
    </row>
    <row r="57" spans="2:6">
      <c r="F57"/>
    </row>
    <row r="58" spans="2:6" ht="30.75" thickBot="1">
      <c r="B58" s="40" t="s">
        <v>86</v>
      </c>
      <c r="C58" s="33" t="s">
        <v>110</v>
      </c>
      <c r="D58" s="33" t="s">
        <v>111</v>
      </c>
      <c r="E58" s="34" t="s">
        <v>112</v>
      </c>
      <c r="F58"/>
    </row>
    <row r="59" spans="2:6">
      <c r="B59" s="35" t="str">
        <f t="shared" ref="B59:D63" si="0">B4</f>
        <v xml:space="preserve">OTP Klasychnyi </v>
      </c>
      <c r="C59" s="36">
        <f t="shared" si="0"/>
        <v>56.018179999999937</v>
      </c>
      <c r="D59" s="98">
        <f t="shared" si="0"/>
        <v>5.9551533257295043E-2</v>
      </c>
      <c r="E59" s="38">
        <f>G4</f>
        <v>45.329153057413066</v>
      </c>
    </row>
    <row r="60" spans="2:6">
      <c r="B60" s="35" t="str">
        <f t="shared" si="0"/>
        <v>Sofiivskyi</v>
      </c>
      <c r="C60" s="36">
        <f t="shared" si="0"/>
        <v>88.549854400000072</v>
      </c>
      <c r="D60" s="98">
        <f t="shared" si="0"/>
        <v>3.1987109109822338E-2</v>
      </c>
      <c r="E60" s="38">
        <f>G5</f>
        <v>0</v>
      </c>
    </row>
    <row r="61" spans="2:6">
      <c r="B61" s="35" t="str">
        <f t="shared" si="0"/>
        <v>Nadbannia</v>
      </c>
      <c r="C61" s="36">
        <f t="shared" si="0"/>
        <v>5.7259899999999906</v>
      </c>
      <c r="D61" s="98">
        <f t="shared" si="0"/>
        <v>1.1226679185043604E-2</v>
      </c>
      <c r="E61" s="38">
        <f>G6</f>
        <v>0</v>
      </c>
    </row>
    <row r="62" spans="2:6">
      <c r="B62" s="35" t="str">
        <f t="shared" si="0"/>
        <v>SEM Azhio</v>
      </c>
      <c r="C62" s="36">
        <f t="shared" si="0"/>
        <v>4.6151600000000323</v>
      </c>
      <c r="D62" s="98">
        <f t="shared" si="0"/>
        <v>1.0473626145040901E-2</v>
      </c>
      <c r="E62" s="38">
        <f>G7</f>
        <v>0</v>
      </c>
    </row>
    <row r="63" spans="2:6">
      <c r="B63" s="121" t="str">
        <f t="shared" si="0"/>
        <v>ТАSК Resurs</v>
      </c>
      <c r="C63" s="122">
        <f t="shared" si="0"/>
        <v>4.4585699999999493</v>
      </c>
      <c r="D63" s="123">
        <f t="shared" si="0"/>
        <v>4.7583957044073895E-3</v>
      </c>
      <c r="E63" s="124">
        <f>G8</f>
        <v>0</v>
      </c>
    </row>
    <row r="64" spans="2:6">
      <c r="B64" s="120" t="str">
        <f t="shared" ref="B64:D68" si="1">B18</f>
        <v>KINTO-Ekviti</v>
      </c>
      <c r="C64" s="36">
        <f t="shared" si="1"/>
        <v>68.827140000000128</v>
      </c>
      <c r="D64" s="98">
        <f t="shared" si="1"/>
        <v>2.1336947990830867E-2</v>
      </c>
      <c r="E64" s="38">
        <f>G18</f>
        <v>-5.5516260681916831</v>
      </c>
    </row>
    <row r="65" spans="2:5">
      <c r="B65" s="120" t="str">
        <f t="shared" si="1"/>
        <v>VSI</v>
      </c>
      <c r="C65" s="36">
        <f t="shared" si="1"/>
        <v>-83.210669999999922</v>
      </c>
      <c r="D65" s="98">
        <f t="shared" si="1"/>
        <v>-5.5109490104955763E-2</v>
      </c>
      <c r="E65" s="38">
        <f>G19</f>
        <v>-52.120999759251276</v>
      </c>
    </row>
    <row r="66" spans="2:5">
      <c r="B66" s="120" t="str">
        <f t="shared" si="1"/>
        <v>KINTO-Klasychnyi</v>
      </c>
      <c r="C66" s="36">
        <f t="shared" si="1"/>
        <v>47.630476999998095</v>
      </c>
      <c r="D66" s="98">
        <f t="shared" si="1"/>
        <v>2.2493032760670419E-3</v>
      </c>
      <c r="E66" s="38">
        <f>G20</f>
        <v>-134.88146143379757</v>
      </c>
    </row>
    <row r="67" spans="2:5">
      <c r="B67" s="120" t="str">
        <f t="shared" si="1"/>
        <v xml:space="preserve">UNIVER.UA/Myhailo Grushevskyi: Fond Derzhavnyh Paperiv   </v>
      </c>
      <c r="C67" s="36">
        <f t="shared" si="1"/>
        <v>-201.4226500000004</v>
      </c>
      <c r="D67" s="98">
        <f t="shared" si="1"/>
        <v>-3.5344865672089248E-2</v>
      </c>
      <c r="E67" s="38">
        <f>G21</f>
        <v>-218.74799735226412</v>
      </c>
    </row>
    <row r="68" spans="2:5">
      <c r="B68" s="120" t="str">
        <f t="shared" si="1"/>
        <v>UNIVER.UA/Taras Shevchenko: Fond Zaoshchadzhen</v>
      </c>
      <c r="C68" s="36">
        <f t="shared" si="1"/>
        <v>-236.08500999999978</v>
      </c>
      <c r="D68" s="98">
        <f t="shared" si="1"/>
        <v>-7.2070169236752496E-2</v>
      </c>
      <c r="E68" s="38">
        <f>G22</f>
        <v>-223.88427324478192</v>
      </c>
    </row>
    <row r="69" spans="2:5">
      <c r="B69" s="131" t="s">
        <v>84</v>
      </c>
      <c r="C69" s="132">
        <f>C24-SUM(C59:C68)</f>
        <v>-287.85594010000011</v>
      </c>
      <c r="D69" s="133"/>
      <c r="E69" s="132">
        <f>G24-SUM(E59:E68)</f>
        <v>0</v>
      </c>
    </row>
    <row r="70" spans="2:5" ht="15">
      <c r="B70" s="129" t="s">
        <v>69</v>
      </c>
      <c r="C70" s="130">
        <f>SUM(C59:C69)</f>
        <v>-532.74889870000197</v>
      </c>
      <c r="D70" s="130"/>
      <c r="E70" s="130">
        <f>SUM(E59:E69)</f>
        <v>-589.85720480087343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9"/>
  <sheetViews>
    <sheetView zoomScale="80" workbookViewId="0">
      <selection activeCell="Q52" sqref="Q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6" t="s">
        <v>86</v>
      </c>
      <c r="B1" s="67" t="s">
        <v>113</v>
      </c>
      <c r="C1" s="10"/>
    </row>
    <row r="2" spans="1:3" ht="14.25">
      <c r="A2" s="185" t="s">
        <v>63</v>
      </c>
      <c r="B2" s="151">
        <v>-0.10667561138053772</v>
      </c>
      <c r="C2" s="10"/>
    </row>
    <row r="3" spans="1:3" ht="14.25">
      <c r="A3" s="35" t="s">
        <v>65</v>
      </c>
      <c r="B3" s="138">
        <v>-7.3718954627180144E-2</v>
      </c>
      <c r="C3" s="10"/>
    </row>
    <row r="4" spans="1:3" ht="14.25">
      <c r="A4" s="185" t="s">
        <v>62</v>
      </c>
      <c r="B4" s="138">
        <v>-4.4776841463488148E-2</v>
      </c>
      <c r="C4" s="10"/>
    </row>
    <row r="5" spans="1:3" ht="14.25">
      <c r="A5" s="74" t="s">
        <v>57</v>
      </c>
      <c r="B5" s="139">
        <v>-3.5103294958772735E-2</v>
      </c>
      <c r="C5" s="10"/>
    </row>
    <row r="6" spans="1:3" ht="14.25">
      <c r="A6" s="185" t="s">
        <v>56</v>
      </c>
      <c r="B6" s="139">
        <v>-1.9882468452525837E-2</v>
      </c>
      <c r="C6" s="10"/>
    </row>
    <row r="7" spans="1:3" ht="14.25">
      <c r="A7" s="185" t="s">
        <v>58</v>
      </c>
      <c r="B7" s="140">
        <v>-1.9318182911955972E-2</v>
      </c>
      <c r="C7" s="10"/>
    </row>
    <row r="8" spans="1:3" ht="15">
      <c r="A8" s="203" t="s">
        <v>114</v>
      </c>
      <c r="B8" s="139">
        <v>-4.0345808304926845E-3</v>
      </c>
      <c r="C8" s="10"/>
    </row>
    <row r="9" spans="1:3" ht="14.25">
      <c r="A9" s="199" t="s">
        <v>55</v>
      </c>
      <c r="B9" s="139">
        <v>-3.9339243967095872E-4</v>
      </c>
      <c r="C9" s="10"/>
    </row>
    <row r="10" spans="1:3" ht="14.25">
      <c r="A10" s="35" t="s">
        <v>52</v>
      </c>
      <c r="B10" s="140">
        <v>7.0708662883900431E-4</v>
      </c>
      <c r="C10" s="10"/>
    </row>
    <row r="11" spans="1:3" ht="14.25">
      <c r="A11" s="35" t="s">
        <v>66</v>
      </c>
      <c r="B11" s="139">
        <v>1.130542394624845E-3</v>
      </c>
      <c r="C11" s="10"/>
    </row>
    <row r="12" spans="1:3" ht="14.25">
      <c r="A12" s="201" t="s">
        <v>96</v>
      </c>
      <c r="B12" s="139">
        <v>3.1548235454723628E-3</v>
      </c>
      <c r="C12" s="10"/>
    </row>
    <row r="13" spans="1:3" ht="14.25">
      <c r="A13" s="204" t="s">
        <v>64</v>
      </c>
      <c r="B13" s="139">
        <v>3.8947054215983101E-3</v>
      </c>
      <c r="C13" s="10"/>
    </row>
    <row r="14" spans="1:3" ht="14.25">
      <c r="A14" s="134" t="s">
        <v>61</v>
      </c>
      <c r="B14" s="139">
        <v>4.7583957044083913E-3</v>
      </c>
      <c r="C14" s="10"/>
    </row>
    <row r="15" spans="1:3" ht="14.25">
      <c r="A15" s="204" t="s">
        <v>115</v>
      </c>
      <c r="B15" s="139">
        <v>8.6936317465271529E-3</v>
      </c>
      <c r="C15" s="10"/>
    </row>
    <row r="16" spans="1:3" ht="14.25">
      <c r="A16" s="35" t="s">
        <v>68</v>
      </c>
      <c r="B16" s="139">
        <v>1.0473626145039994E-2</v>
      </c>
      <c r="C16" s="10"/>
    </row>
    <row r="17" spans="1:3" ht="14.25">
      <c r="A17" s="74" t="s">
        <v>60</v>
      </c>
      <c r="B17" s="139">
        <v>1.1059472238544199E-2</v>
      </c>
      <c r="C17" s="10"/>
    </row>
    <row r="18" spans="1:3" ht="14.25">
      <c r="A18" s="35" t="s">
        <v>67</v>
      </c>
      <c r="B18" s="139">
        <v>1.12266791850959E-2</v>
      </c>
      <c r="C18" s="10"/>
    </row>
    <row r="19" spans="1:3" ht="14.25">
      <c r="A19" s="200" t="s">
        <v>51</v>
      </c>
      <c r="B19" s="139">
        <v>2.3103202981011872E-2</v>
      </c>
      <c r="C19" s="10"/>
    </row>
    <row r="20" spans="1:3" ht="14.25">
      <c r="A20" s="35" t="s">
        <v>54</v>
      </c>
      <c r="B20" s="139">
        <v>3.1987109109826051E-2</v>
      </c>
      <c r="C20" s="10"/>
    </row>
    <row r="21" spans="1:3" ht="14.25">
      <c r="A21" s="179" t="s">
        <v>116</v>
      </c>
      <c r="B21" s="138">
        <v>-1.01954764191387E-2</v>
      </c>
      <c r="C21" s="10"/>
    </row>
    <row r="22" spans="1:3" ht="14.25">
      <c r="A22" s="143" t="s">
        <v>19</v>
      </c>
      <c r="B22" s="138">
        <v>-0.13354888814924004</v>
      </c>
      <c r="C22" s="10"/>
    </row>
    <row r="23" spans="1:3" ht="14.25">
      <c r="A23" s="143" t="s">
        <v>18</v>
      </c>
      <c r="B23" s="138">
        <v>-6.2159803880832643E-2</v>
      </c>
      <c r="C23" s="58"/>
    </row>
    <row r="24" spans="1:3" ht="14.25">
      <c r="A24" s="143" t="s">
        <v>117</v>
      </c>
      <c r="B24" s="138">
        <v>4.7086931730386805E-3</v>
      </c>
      <c r="C24" s="9"/>
    </row>
    <row r="25" spans="1:3" ht="14.25">
      <c r="A25" s="143" t="s">
        <v>118</v>
      </c>
      <c r="B25" s="138">
        <v>-2.2682423163429388E-2</v>
      </c>
      <c r="C25" s="77"/>
    </row>
    <row r="26" spans="1:3" ht="14.25">
      <c r="A26" s="143" t="s">
        <v>119</v>
      </c>
      <c r="B26" s="138">
        <v>1.7835616438356162E-2</v>
      </c>
      <c r="C26" s="10"/>
    </row>
    <row r="27" spans="1:3" ht="15" thickBot="1">
      <c r="A27" s="205" t="s">
        <v>120</v>
      </c>
      <c r="B27" s="141">
        <v>-2.4868590181743477E-2</v>
      </c>
      <c r="C27" s="10"/>
    </row>
    <row r="28" spans="1:3">
      <c r="B28" s="10"/>
      <c r="C28" s="10"/>
    </row>
    <row r="29" spans="1:3">
      <c r="C29" s="10"/>
    </row>
    <row r="30" spans="1:3">
      <c r="B30" s="10"/>
      <c r="C30" s="10"/>
    </row>
    <row r="31" spans="1:3">
      <c r="C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0"/>
  <sheetViews>
    <sheetView zoomScale="85" workbookViewId="0">
      <selection activeCell="I9" sqref="I9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59" t="s">
        <v>121</v>
      </c>
      <c r="B1" s="159"/>
      <c r="C1" s="159"/>
      <c r="D1" s="159"/>
      <c r="E1" s="159"/>
      <c r="F1" s="159"/>
      <c r="G1" s="159"/>
      <c r="H1" s="159"/>
      <c r="I1" s="159"/>
      <c r="J1" s="159"/>
      <c r="K1" s="13"/>
      <c r="L1" s="14"/>
      <c r="M1" s="14"/>
    </row>
    <row r="2" spans="1:13" ht="45.75" thickBot="1">
      <c r="A2" s="15" t="s">
        <v>101</v>
      </c>
      <c r="B2" s="15" t="s">
        <v>86</v>
      </c>
      <c r="C2" s="42" t="s">
        <v>122</v>
      </c>
      <c r="D2" s="42" t="s">
        <v>123</v>
      </c>
      <c r="E2" s="42" t="s">
        <v>43</v>
      </c>
      <c r="F2" s="42" t="s">
        <v>44</v>
      </c>
      <c r="G2" s="42" t="s">
        <v>45</v>
      </c>
      <c r="H2" s="42" t="s">
        <v>46</v>
      </c>
      <c r="I2" s="17" t="s">
        <v>47</v>
      </c>
      <c r="J2" s="18" t="s">
        <v>48</v>
      </c>
    </row>
    <row r="3" spans="1:13">
      <c r="A3" s="21">
        <v>1</v>
      </c>
      <c r="B3" s="74" t="s">
        <v>124</v>
      </c>
      <c r="C3" s="207" t="s">
        <v>131</v>
      </c>
      <c r="D3" s="208" t="s">
        <v>132</v>
      </c>
      <c r="E3" s="86">
        <v>8220266.3899999997</v>
      </c>
      <c r="F3" s="87">
        <v>31787</v>
      </c>
      <c r="G3" s="86">
        <v>258.60466196872932</v>
      </c>
      <c r="H3" s="52">
        <v>100</v>
      </c>
      <c r="I3" s="85" t="s">
        <v>134</v>
      </c>
      <c r="J3" s="88" t="s">
        <v>14</v>
      </c>
    </row>
    <row r="4" spans="1:13" ht="14.25" customHeight="1">
      <c r="A4" s="21">
        <v>2</v>
      </c>
      <c r="B4" s="185" t="s">
        <v>125</v>
      </c>
      <c r="C4" s="207" t="s">
        <v>131</v>
      </c>
      <c r="D4" s="208" t="s">
        <v>133</v>
      </c>
      <c r="E4" s="86">
        <v>1494817.86</v>
      </c>
      <c r="F4" s="87">
        <v>55237</v>
      </c>
      <c r="G4" s="86">
        <v>27.061894382388619</v>
      </c>
      <c r="H4" s="84">
        <v>100</v>
      </c>
      <c r="I4" s="85" t="s">
        <v>134</v>
      </c>
      <c r="J4" s="88" t="s">
        <v>14</v>
      </c>
    </row>
    <row r="5" spans="1:13">
      <c r="A5" s="21">
        <v>3</v>
      </c>
      <c r="B5" s="185" t="s">
        <v>126</v>
      </c>
      <c r="C5" s="207" t="s">
        <v>131</v>
      </c>
      <c r="D5" s="208" t="s">
        <v>133</v>
      </c>
      <c r="E5" s="86">
        <v>1235779.7302000001</v>
      </c>
      <c r="F5" s="87">
        <v>2940</v>
      </c>
      <c r="G5" s="86">
        <v>420.33324156462589</v>
      </c>
      <c r="H5" s="52">
        <v>1000</v>
      </c>
      <c r="I5" s="185" t="s">
        <v>79</v>
      </c>
      <c r="J5" s="88" t="s">
        <v>1</v>
      </c>
    </row>
    <row r="6" spans="1:13">
      <c r="A6" s="21">
        <v>4</v>
      </c>
      <c r="B6" s="185" t="s">
        <v>127</v>
      </c>
      <c r="C6" s="207" t="s">
        <v>131</v>
      </c>
      <c r="D6" s="208" t="s">
        <v>132</v>
      </c>
      <c r="E6" s="86">
        <v>1181950.97</v>
      </c>
      <c r="F6" s="87">
        <v>783</v>
      </c>
      <c r="G6" s="86">
        <v>1509.5159259259258</v>
      </c>
      <c r="H6" s="52">
        <v>1000</v>
      </c>
      <c r="I6" s="185" t="s">
        <v>135</v>
      </c>
      <c r="J6" s="88" t="s">
        <v>13</v>
      </c>
    </row>
    <row r="7" spans="1:13" s="43" customFormat="1" collapsed="1">
      <c r="A7" s="21">
        <v>5</v>
      </c>
      <c r="B7" s="74" t="s">
        <v>128</v>
      </c>
      <c r="C7" s="207" t="s">
        <v>131</v>
      </c>
      <c r="D7" s="208" t="s">
        <v>132</v>
      </c>
      <c r="E7" s="86">
        <v>706602.49</v>
      </c>
      <c r="F7" s="87">
        <v>910</v>
      </c>
      <c r="G7" s="86">
        <v>776.48625274725271</v>
      </c>
      <c r="H7" s="52">
        <v>1000</v>
      </c>
      <c r="I7" s="189" t="s">
        <v>136</v>
      </c>
      <c r="J7" s="88" t="s">
        <v>3</v>
      </c>
    </row>
    <row r="8" spans="1:13" s="43" customFormat="1">
      <c r="A8" s="21">
        <v>6</v>
      </c>
      <c r="B8" s="206" t="s">
        <v>129</v>
      </c>
      <c r="C8" s="207" t="s">
        <v>131</v>
      </c>
      <c r="D8" s="208" t="s">
        <v>132</v>
      </c>
      <c r="E8" s="86">
        <v>597785.88</v>
      </c>
      <c r="F8" s="87">
        <v>679</v>
      </c>
      <c r="G8" s="86">
        <v>880.39157584683358</v>
      </c>
      <c r="H8" s="52">
        <v>1000</v>
      </c>
      <c r="I8" s="185" t="s">
        <v>137</v>
      </c>
      <c r="J8" s="88" t="s">
        <v>4</v>
      </c>
    </row>
    <row r="9" spans="1:13" s="43" customFormat="1">
      <c r="A9" s="21">
        <v>7</v>
      </c>
      <c r="B9" s="85" t="s">
        <v>130</v>
      </c>
      <c r="C9" s="207" t="s">
        <v>131</v>
      </c>
      <c r="D9" s="208" t="s">
        <v>132</v>
      </c>
      <c r="E9" s="86">
        <v>353194.58600000001</v>
      </c>
      <c r="F9" s="87">
        <v>26857</v>
      </c>
      <c r="G9" s="86">
        <v>13.150932196447854</v>
      </c>
      <c r="H9" s="52">
        <v>10.5</v>
      </c>
      <c r="I9" s="85" t="s">
        <v>138</v>
      </c>
      <c r="J9" s="88" t="s">
        <v>15</v>
      </c>
    </row>
    <row r="10" spans="1:13" ht="15.75" customHeight="1" thickBot="1">
      <c r="A10" s="160" t="s">
        <v>69</v>
      </c>
      <c r="B10" s="161"/>
      <c r="C10" s="111" t="s">
        <v>6</v>
      </c>
      <c r="D10" s="111" t="s">
        <v>6</v>
      </c>
      <c r="E10" s="100">
        <f>SUM(E3:E9)</f>
        <v>13790397.906200001</v>
      </c>
      <c r="F10" s="101">
        <f>SUM(F3:F9)</f>
        <v>119193</v>
      </c>
      <c r="G10" s="111" t="s">
        <v>6</v>
      </c>
      <c r="H10" s="111" t="s">
        <v>6</v>
      </c>
      <c r="I10" s="111" t="s">
        <v>6</v>
      </c>
      <c r="J10" s="112" t="s">
        <v>6</v>
      </c>
    </row>
  </sheetData>
  <mergeCells count="2">
    <mergeCell ref="A1:J1"/>
    <mergeCell ref="A10:B10"/>
  </mergeCells>
  <phoneticPr fontId="11" type="noConversion"/>
  <hyperlinks>
    <hyperlink ref="J10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32"/>
  <sheetViews>
    <sheetView zoomScale="85" workbookViewId="0">
      <selection activeCell="K26" sqref="K26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71" t="s">
        <v>139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customFormat="1" ht="15.75" customHeight="1" thickBot="1">
      <c r="A2" s="191" t="s">
        <v>41</v>
      </c>
      <c r="B2" s="104"/>
      <c r="C2" s="105"/>
      <c r="D2" s="106"/>
      <c r="E2" s="166" t="s">
        <v>8</v>
      </c>
      <c r="F2" s="166"/>
      <c r="G2" s="166"/>
      <c r="H2" s="166"/>
      <c r="I2" s="166"/>
      <c r="J2" s="166"/>
    </row>
    <row r="3" spans="1:10" customFormat="1" ht="64.5" thickBot="1">
      <c r="A3" s="191"/>
      <c r="B3" s="192" t="s">
        <v>86</v>
      </c>
      <c r="C3" s="193" t="s">
        <v>87</v>
      </c>
      <c r="D3" s="193" t="s">
        <v>88</v>
      </c>
      <c r="E3" s="194" t="s">
        <v>89</v>
      </c>
      <c r="F3" s="194" t="s">
        <v>92</v>
      </c>
      <c r="G3" s="17" t="s">
        <v>140</v>
      </c>
      <c r="H3" s="17" t="s">
        <v>91</v>
      </c>
      <c r="I3" s="195" t="s">
        <v>93</v>
      </c>
      <c r="J3" s="195" t="s">
        <v>94</v>
      </c>
    </row>
    <row r="4" spans="1:10" customFormat="1" collapsed="1">
      <c r="A4" s="21">
        <v>1</v>
      </c>
      <c r="B4" s="74" t="s">
        <v>142</v>
      </c>
      <c r="C4" s="107">
        <v>38441</v>
      </c>
      <c r="D4" s="107">
        <v>38625</v>
      </c>
      <c r="E4" s="102">
        <v>5.2330696667006737E-3</v>
      </c>
      <c r="F4" s="102">
        <v>-9.6642026304738504E-3</v>
      </c>
      <c r="G4" s="102">
        <v>-5.1241727431562412E-2</v>
      </c>
      <c r="H4" s="102">
        <v>-8.6804756414463391E-2</v>
      </c>
      <c r="I4" s="102">
        <v>-0.11960842415316708</v>
      </c>
      <c r="J4" s="108">
        <v>-1.2051125477076652E-2</v>
      </c>
    </row>
    <row r="5" spans="1:10" customFormat="1" collapsed="1">
      <c r="A5" s="21">
        <v>2</v>
      </c>
      <c r="B5" s="25" t="s">
        <v>130</v>
      </c>
      <c r="C5" s="107">
        <v>38572</v>
      </c>
      <c r="D5" s="107">
        <v>38888</v>
      </c>
      <c r="E5" s="102" t="s">
        <v>95</v>
      </c>
      <c r="F5" s="102" t="s">
        <v>95</v>
      </c>
      <c r="G5" s="102">
        <v>-2.0947250295071607E-2</v>
      </c>
      <c r="H5" s="102">
        <v>-0.79772826267788566</v>
      </c>
      <c r="I5" s="102">
        <v>0.25246973299502362</v>
      </c>
      <c r="J5" s="108">
        <v>2.3269933282837219E-2</v>
      </c>
    </row>
    <row r="6" spans="1:10" customFormat="1">
      <c r="A6" s="21">
        <v>3</v>
      </c>
      <c r="B6" s="143" t="s">
        <v>124</v>
      </c>
      <c r="C6" s="107">
        <v>38862</v>
      </c>
      <c r="D6" s="107">
        <v>38958</v>
      </c>
      <c r="E6" s="102">
        <v>-5.1202814836349697E-3</v>
      </c>
      <c r="F6" s="102">
        <v>-5.2549525313291157E-2</v>
      </c>
      <c r="G6" s="102">
        <v>-0.1592982132402756</v>
      </c>
      <c r="H6" s="102">
        <v>-0.22046354139394087</v>
      </c>
      <c r="I6" s="102">
        <v>1.5860466196873273</v>
      </c>
      <c r="J6" s="108">
        <v>0.10409768877599523</v>
      </c>
    </row>
    <row r="7" spans="1:10" customFormat="1">
      <c r="A7" s="21">
        <v>4</v>
      </c>
      <c r="B7" s="143" t="s">
        <v>126</v>
      </c>
      <c r="C7" s="107">
        <v>39048</v>
      </c>
      <c r="D7" s="107">
        <v>39140</v>
      </c>
      <c r="E7" s="102">
        <v>2.142607604837421E-3</v>
      </c>
      <c r="F7" s="102">
        <v>6.6975849371631035E-4</v>
      </c>
      <c r="G7" s="102">
        <v>-4.8588639156909252E-2</v>
      </c>
      <c r="H7" s="102">
        <v>-0.12491073061419344</v>
      </c>
      <c r="I7" s="102">
        <v>-0.5796667584353733</v>
      </c>
      <c r="J7" s="108">
        <v>-9.0886752820556027E-2</v>
      </c>
    </row>
    <row r="8" spans="1:10" customFormat="1">
      <c r="A8" s="21">
        <v>5</v>
      </c>
      <c r="B8" s="143" t="s">
        <v>127</v>
      </c>
      <c r="C8" s="107">
        <v>39100</v>
      </c>
      <c r="D8" s="107">
        <v>39268</v>
      </c>
      <c r="E8" s="102">
        <v>-8.4324888896414318E-4</v>
      </c>
      <c r="F8" s="102" t="s">
        <v>95</v>
      </c>
      <c r="G8" s="102">
        <v>0.13363007551178363</v>
      </c>
      <c r="H8" s="102">
        <v>0.11363553206673016</v>
      </c>
      <c r="I8" s="102">
        <v>0.50951592592603223</v>
      </c>
      <c r="J8" s="108">
        <v>4.8213622791743127E-2</v>
      </c>
    </row>
    <row r="9" spans="1:10" customFormat="1">
      <c r="A9" s="21">
        <v>6</v>
      </c>
      <c r="B9" s="206" t="s">
        <v>128</v>
      </c>
      <c r="C9" s="107">
        <v>39647</v>
      </c>
      <c r="D9" s="107">
        <v>39861</v>
      </c>
      <c r="E9" s="102">
        <v>-2.387307123398974E-2</v>
      </c>
      <c r="F9" s="102">
        <v>-3.4267844691761584E-2</v>
      </c>
      <c r="G9" s="102">
        <v>-3.7441591975007182E-2</v>
      </c>
      <c r="H9" s="102">
        <v>-0.18564887179345102</v>
      </c>
      <c r="I9" s="102">
        <v>-0.22351374725275397</v>
      </c>
      <c r="J9" s="108">
        <v>-3.4903951785958287E-2</v>
      </c>
    </row>
    <row r="10" spans="1:10" customFormat="1">
      <c r="A10" s="21">
        <v>7</v>
      </c>
      <c r="B10" s="209" t="s">
        <v>125</v>
      </c>
      <c r="C10" s="107">
        <v>40253</v>
      </c>
      <c r="D10" s="107">
        <v>40445</v>
      </c>
      <c r="E10" s="102">
        <v>-2.1908791545781847E-2</v>
      </c>
      <c r="F10" s="102">
        <v>-3.5333326431060685E-2</v>
      </c>
      <c r="G10" s="102">
        <v>-0.13638306211174089</v>
      </c>
      <c r="H10" s="102">
        <v>-0.26249422887263896</v>
      </c>
      <c r="I10" s="102">
        <v>-0.72938105617611537</v>
      </c>
      <c r="J10" s="108">
        <v>-0.21081913513772188</v>
      </c>
    </row>
    <row r="11" spans="1:10" ht="15.75" thickBot="1">
      <c r="A11" s="142"/>
      <c r="B11" s="210" t="s">
        <v>97</v>
      </c>
      <c r="C11" s="148" t="s">
        <v>6</v>
      </c>
      <c r="D11" s="148" t="s">
        <v>6</v>
      </c>
      <c r="E11" s="149">
        <f>AVERAGE(E4:E10)</f>
        <v>-7.3949526468054345E-3</v>
      </c>
      <c r="F11" s="149">
        <f>AVERAGE(F4:F10)</f>
        <v>-2.6229028114574192E-2</v>
      </c>
      <c r="G11" s="149">
        <f>AVERAGE(G4:G10)</f>
        <v>-4.5752915528397615E-2</v>
      </c>
      <c r="H11" s="149">
        <f>AVERAGE(H4:H10)</f>
        <v>-0.22348783709997758</v>
      </c>
      <c r="I11" s="149">
        <f>AVERAGE(I4:I10)</f>
        <v>9.9408898941567667E-2</v>
      </c>
      <c r="J11" s="148" t="s">
        <v>6</v>
      </c>
    </row>
    <row r="12" spans="1:10" ht="15" thickBot="1">
      <c r="A12" s="172" t="s">
        <v>141</v>
      </c>
      <c r="B12" s="172"/>
      <c r="C12" s="172"/>
      <c r="D12" s="172"/>
      <c r="E12" s="172"/>
      <c r="F12" s="172"/>
      <c r="G12" s="172"/>
      <c r="H12" s="172"/>
      <c r="I12" s="172"/>
      <c r="J12" s="172"/>
    </row>
    <row r="13" spans="1:10">
      <c r="B13" s="27"/>
      <c r="C13" s="28"/>
      <c r="D13" s="28"/>
      <c r="E13" s="27"/>
      <c r="F13" s="27"/>
      <c r="G13" s="27"/>
      <c r="H13" s="27"/>
      <c r="I13" s="27"/>
    </row>
    <row r="14" spans="1:10">
      <c r="B14" s="27"/>
      <c r="C14" s="28"/>
      <c r="D14" s="28"/>
      <c r="E14" s="27"/>
      <c r="F14" s="27"/>
      <c r="G14" s="27"/>
      <c r="H14" s="27"/>
      <c r="I14" s="27"/>
    </row>
    <row r="15" spans="1:10">
      <c r="B15" s="27"/>
      <c r="C15" s="28"/>
      <c r="D15" s="28"/>
      <c r="E15" s="117"/>
      <c r="F15" s="27"/>
      <c r="G15" s="27"/>
      <c r="H15" s="27"/>
      <c r="I15" s="27"/>
    </row>
    <row r="16" spans="1:10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4">
    <mergeCell ref="A2:A3"/>
    <mergeCell ref="A1:J1"/>
    <mergeCell ref="E2:J2"/>
    <mergeCell ref="A12:J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5"/>
  <sheetViews>
    <sheetView topLeftCell="A13" zoomScale="85" workbookViewId="0">
      <selection activeCell="B38" sqref="B38:E38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68" t="s">
        <v>143</v>
      </c>
      <c r="B1" s="168"/>
      <c r="C1" s="168"/>
      <c r="D1" s="168"/>
      <c r="E1" s="168"/>
      <c r="F1" s="168"/>
      <c r="G1" s="168"/>
    </row>
    <row r="2" spans="1:7" s="29" customFormat="1" ht="15.75" customHeight="1" thickBot="1">
      <c r="A2" s="164" t="s">
        <v>101</v>
      </c>
      <c r="B2" s="92"/>
      <c r="C2" s="169" t="s">
        <v>102</v>
      </c>
      <c r="D2" s="170"/>
      <c r="E2" s="169" t="s">
        <v>103</v>
      </c>
      <c r="F2" s="170"/>
      <c r="G2" s="93"/>
    </row>
    <row r="3" spans="1:7" s="29" customFormat="1" ht="45.75" thickBot="1">
      <c r="A3" s="165"/>
      <c r="B3" s="33" t="s">
        <v>86</v>
      </c>
      <c r="C3" s="33" t="s">
        <v>104</v>
      </c>
      <c r="D3" s="33" t="s">
        <v>105</v>
      </c>
      <c r="E3" s="33" t="s">
        <v>106</v>
      </c>
      <c r="F3" s="33" t="s">
        <v>105</v>
      </c>
      <c r="G3" s="34" t="s">
        <v>144</v>
      </c>
    </row>
    <row r="4" spans="1:7" s="29" customFormat="1">
      <c r="A4" s="21">
        <v>1</v>
      </c>
      <c r="B4" s="35" t="s">
        <v>142</v>
      </c>
      <c r="C4" s="36">
        <v>3.1119699999999724</v>
      </c>
      <c r="D4" s="102">
        <v>5.2330696667018273E-3</v>
      </c>
      <c r="E4" s="37">
        <v>0</v>
      </c>
      <c r="F4" s="102">
        <v>0</v>
      </c>
      <c r="G4" s="38">
        <v>0</v>
      </c>
    </row>
    <row r="5" spans="1:7" s="29" customFormat="1">
      <c r="A5" s="21">
        <v>2</v>
      </c>
      <c r="B5" s="74" t="s">
        <v>126</v>
      </c>
      <c r="C5" s="36">
        <v>2.6421300000001211</v>
      </c>
      <c r="D5" s="102">
        <v>2.1426076048379349E-3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145</v>
      </c>
      <c r="C6" s="36">
        <v>-0.99752000000001861</v>
      </c>
      <c r="D6" s="102">
        <v>-8.432488890535028E-4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146</v>
      </c>
      <c r="C7" s="36">
        <v>-17.281329999999958</v>
      </c>
      <c r="D7" s="102">
        <v>-2.3873071233999898E-2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35" t="s">
        <v>147</v>
      </c>
      <c r="C8" s="36">
        <v>-33.483229999999985</v>
      </c>
      <c r="D8" s="102">
        <v>-2.190879154578106E-2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211" t="s">
        <v>148</v>
      </c>
      <c r="C9" s="36">
        <v>-42.306700000000184</v>
      </c>
      <c r="D9" s="102">
        <v>-5.1202814836461786E-3</v>
      </c>
      <c r="E9" s="37">
        <v>0</v>
      </c>
      <c r="F9" s="102">
        <v>0</v>
      </c>
      <c r="G9" s="38">
        <v>0</v>
      </c>
    </row>
    <row r="10" spans="1:7" s="29" customFormat="1">
      <c r="A10" s="21">
        <v>7</v>
      </c>
      <c r="B10" s="35" t="s">
        <v>130</v>
      </c>
      <c r="C10" s="36" t="s">
        <v>95</v>
      </c>
      <c r="D10" s="36" t="s">
        <v>95</v>
      </c>
      <c r="E10" s="36" t="s">
        <v>95</v>
      </c>
      <c r="F10" s="36" t="s">
        <v>95</v>
      </c>
      <c r="G10" s="36" t="s">
        <v>95</v>
      </c>
    </row>
    <row r="11" spans="1:7" s="29" customFormat="1" ht="15.75" thickBot="1">
      <c r="A11" s="113"/>
      <c r="B11" s="94" t="s">
        <v>69</v>
      </c>
      <c r="C11" s="114">
        <v>-88.314680000000052</v>
      </c>
      <c r="D11" s="99">
        <v>-6.5294859685739327E-3</v>
      </c>
      <c r="E11" s="96">
        <v>0</v>
      </c>
      <c r="F11" s="99">
        <v>0</v>
      </c>
      <c r="G11" s="97">
        <v>0</v>
      </c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/>
    <row r="34" spans="1:9" s="29" customFormat="1"/>
    <row r="35" spans="1:9" s="29" customFormat="1">
      <c r="H35" s="22"/>
      <c r="I35" s="22"/>
    </row>
    <row r="38" spans="1:9" ht="30.75" thickBot="1">
      <c r="B38" s="40" t="s">
        <v>86</v>
      </c>
      <c r="C38" s="33" t="s">
        <v>149</v>
      </c>
      <c r="D38" s="33" t="s">
        <v>150</v>
      </c>
      <c r="E38" s="34" t="s">
        <v>151</v>
      </c>
    </row>
    <row r="39" spans="1:9">
      <c r="A39" s="22">
        <v>1</v>
      </c>
      <c r="B39" s="35" t="str">
        <f t="shared" ref="B39:D40" si="0">B4</f>
        <v>Optimum</v>
      </c>
      <c r="C39" s="118">
        <f t="shared" si="0"/>
        <v>3.1119699999999724</v>
      </c>
      <c r="D39" s="102">
        <f t="shared" si="0"/>
        <v>5.2330696667018273E-3</v>
      </c>
      <c r="E39" s="119">
        <f t="shared" ref="E39:E44" si="1">G4</f>
        <v>0</v>
      </c>
    </row>
    <row r="40" spans="1:9">
      <c r="A40" s="22">
        <v>2</v>
      </c>
      <c r="B40" s="35" t="str">
        <f t="shared" si="0"/>
        <v>TASK Ukrainskyi Kapital</v>
      </c>
      <c r="C40" s="118">
        <f t="shared" si="0"/>
        <v>2.6421300000001211</v>
      </c>
      <c r="D40" s="102">
        <f t="shared" si="0"/>
        <v>2.1426076048379349E-3</v>
      </c>
      <c r="E40" s="119">
        <f t="shared" si="1"/>
        <v>0</v>
      </c>
    </row>
    <row r="41" spans="1:9">
      <c r="A41" s="22">
        <v>3</v>
      </c>
      <c r="B41" s="35" t="str">
        <f t="shared" ref="B41:D44" si="2">B6</f>
        <v>Zbalansovanyi Fond "Parytet"</v>
      </c>
      <c r="C41" s="118">
        <f t="shared" si="2"/>
        <v>-0.99752000000001861</v>
      </c>
      <c r="D41" s="102">
        <f t="shared" si="2"/>
        <v>-8.432488890535028E-4</v>
      </c>
      <c r="E41" s="119">
        <f t="shared" si="1"/>
        <v>0</v>
      </c>
    </row>
    <row r="42" spans="1:9">
      <c r="A42" s="22">
        <v>4</v>
      </c>
      <c r="B42" s="35" t="str">
        <f t="shared" si="2"/>
        <v>"UNIVER.UA/Otaman: Fond Perspectyvnyh Aktsii"</v>
      </c>
      <c r="C42" s="118">
        <f t="shared" si="2"/>
        <v>-17.281329999999958</v>
      </c>
      <c r="D42" s="102">
        <f t="shared" si="2"/>
        <v>-2.3873071233999898E-2</v>
      </c>
      <c r="E42" s="119">
        <f t="shared" si="1"/>
        <v>0</v>
      </c>
    </row>
    <row r="43" spans="1:9">
      <c r="A43" s="22">
        <v>5</v>
      </c>
      <c r="B43" s="35" t="str">
        <f t="shared" si="2"/>
        <v>Аurum</v>
      </c>
      <c r="C43" s="118">
        <f t="shared" si="2"/>
        <v>-33.483229999999985</v>
      </c>
      <c r="D43" s="102">
        <f t="shared" si="2"/>
        <v>-2.190879154578106E-2</v>
      </c>
      <c r="E43" s="119">
        <f t="shared" si="1"/>
        <v>0</v>
      </c>
    </row>
    <row r="44" spans="1:9">
      <c r="A44" s="22">
        <v>6</v>
      </c>
      <c r="B44" s="35" t="str">
        <f t="shared" si="2"/>
        <v xml:space="preserve">Platynum </v>
      </c>
      <c r="C44" s="118">
        <f t="shared" si="2"/>
        <v>-42.306700000000184</v>
      </c>
      <c r="D44" s="102">
        <f t="shared" si="2"/>
        <v>-5.1202814836461786E-3</v>
      </c>
      <c r="E44" s="119">
        <f t="shared" si="1"/>
        <v>0</v>
      </c>
    </row>
    <row r="45" spans="1:9">
      <c r="B45" s="35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8" sqref="A8:A1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86</v>
      </c>
      <c r="B1" s="67" t="s">
        <v>113</v>
      </c>
      <c r="C1" s="10"/>
      <c r="D1" s="10"/>
    </row>
    <row r="2" spans="1:4" ht="14.25">
      <c r="A2" s="35" t="s">
        <v>146</v>
      </c>
      <c r="B2" s="102">
        <v>-2.387307123398974E-2</v>
      </c>
      <c r="C2" s="10"/>
      <c r="D2" s="10"/>
    </row>
    <row r="3" spans="1:4" ht="14.25">
      <c r="A3" s="212" t="s">
        <v>125</v>
      </c>
      <c r="B3" s="135">
        <v>-2.1908791545781847E-2</v>
      </c>
      <c r="C3" s="10"/>
      <c r="D3" s="10"/>
    </row>
    <row r="4" spans="1:4" ht="14.25">
      <c r="A4" s="213" t="s">
        <v>124</v>
      </c>
      <c r="B4" s="102">
        <v>-5.1202814836349697E-3</v>
      </c>
      <c r="C4" s="10"/>
      <c r="D4" s="10"/>
    </row>
    <row r="5" spans="1:4" ht="14.25">
      <c r="A5" s="143" t="s">
        <v>145</v>
      </c>
      <c r="B5" s="102">
        <v>-8.4324888896414318E-4</v>
      </c>
      <c r="C5" s="10"/>
      <c r="D5" s="10"/>
    </row>
    <row r="6" spans="1:4" ht="14.25">
      <c r="A6" s="74" t="s">
        <v>126</v>
      </c>
      <c r="B6" s="102">
        <v>2.142607604837421E-3</v>
      </c>
      <c r="C6" s="10"/>
      <c r="D6" s="10"/>
    </row>
    <row r="7" spans="1:4" ht="14.25">
      <c r="A7" s="78" t="s">
        <v>142</v>
      </c>
      <c r="B7" s="135">
        <v>5.2330696667006737E-3</v>
      </c>
      <c r="C7" s="10"/>
      <c r="D7" s="10"/>
    </row>
    <row r="8" spans="1:4" ht="14.25">
      <c r="A8" s="143" t="s">
        <v>116</v>
      </c>
      <c r="B8" s="136">
        <v>-7.3949526468054302E-3</v>
      </c>
      <c r="C8" s="10"/>
      <c r="D8" s="10"/>
    </row>
    <row r="9" spans="1:4" ht="14.25">
      <c r="A9" s="143" t="s">
        <v>19</v>
      </c>
      <c r="B9" s="136">
        <v>-0.13354888814924004</v>
      </c>
      <c r="C9" s="10"/>
      <c r="D9" s="10"/>
    </row>
    <row r="10" spans="1:4" ht="14.25">
      <c r="A10" s="143" t="s">
        <v>18</v>
      </c>
      <c r="B10" s="136">
        <v>-6.2159803880832643E-2</v>
      </c>
      <c r="C10" s="10"/>
      <c r="D10" s="10"/>
    </row>
    <row r="11" spans="1:4" ht="14.25">
      <c r="A11" s="143" t="s">
        <v>152</v>
      </c>
      <c r="B11" s="136">
        <v>4.7086931730386805E-3</v>
      </c>
      <c r="C11" s="10"/>
      <c r="D11" s="10"/>
    </row>
    <row r="12" spans="1:4" ht="14.25">
      <c r="A12" s="143" t="s">
        <v>153</v>
      </c>
      <c r="B12" s="136">
        <v>-2.2682423163429388E-2</v>
      </c>
      <c r="C12" s="10"/>
      <c r="D12" s="10"/>
    </row>
    <row r="13" spans="1:4" ht="14.25">
      <c r="A13" s="143" t="s">
        <v>154</v>
      </c>
      <c r="B13" s="136">
        <v>1.7835616438356162E-2</v>
      </c>
      <c r="C13" s="10"/>
      <c r="D13" s="10"/>
    </row>
    <row r="14" spans="1:4" ht="15" thickBot="1">
      <c r="A14" s="214" t="s">
        <v>155</v>
      </c>
      <c r="B14" s="137">
        <v>-2.4868590181743477E-2</v>
      </c>
      <c r="C14" s="10"/>
      <c r="D14" s="10"/>
    </row>
    <row r="15" spans="1:4">
      <c r="B15" s="10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 ht="14.25">
      <c r="A18" s="54"/>
      <c r="B18" s="55"/>
      <c r="C18" s="10"/>
      <c r="D18" s="10"/>
    </row>
    <row r="19" spans="1:4" ht="14.25">
      <c r="A19" s="54"/>
      <c r="B19" s="55"/>
      <c r="C19" s="10"/>
      <c r="D19" s="10"/>
    </row>
    <row r="20" spans="1:4" ht="14.25">
      <c r="A20" s="54"/>
      <c r="B20" s="55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2016-05-11T07:37:51Z</dcterms:modified>
</cp:coreProperties>
</file>