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8_{098FDAC0-8867-4D82-8F97-98C50893691F}" xr6:coauthVersionLast="45" xr6:coauthVersionMax="45" xr10:uidLastSave="{00000000-0000-0000-0000-000000000000}"/>
  <bookViews>
    <workbookView xWindow="-120" yWindow="-120" windowWidth="19440" windowHeight="15000" tabRatio="904" firstSheet="4" activeTab="12"/>
  </bookViews>
  <sheets>
    <sheet name="IDX + ROR" sheetId="1" r:id="rId1"/>
    <sheet name="O_NAV" sheetId="12" r:id="rId2"/>
    <sheet name="O_ROR" sheetId="21" r:id="rId3"/>
    <sheet name="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3" hidden="1">'O_dynamics NAV'!$B$3:$G$20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NAV'!$B$34:$E$34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7" l="1"/>
  <c r="D37" i="17"/>
  <c r="C37" i="17"/>
  <c r="B37" i="17"/>
  <c r="E64" i="14"/>
  <c r="E65" i="14"/>
  <c r="E66" i="14"/>
  <c r="E67" i="14"/>
  <c r="D64" i="14"/>
  <c r="D65" i="14"/>
  <c r="D66" i="14"/>
  <c r="D67" i="14"/>
  <c r="C64" i="14"/>
  <c r="C65" i="14"/>
  <c r="C66" i="14"/>
  <c r="C67" i="14"/>
  <c r="B64" i="14"/>
  <c r="B65" i="14"/>
  <c r="B66" i="14"/>
  <c r="B67" i="14"/>
  <c r="E68" i="14"/>
  <c r="D68" i="14"/>
  <c r="C68" i="14"/>
  <c r="B68" i="14"/>
  <c r="K6" i="24"/>
  <c r="K8" i="16"/>
  <c r="K21" i="21"/>
  <c r="E37" i="20"/>
  <c r="D37" i="20"/>
  <c r="C37" i="20"/>
  <c r="B37" i="20"/>
  <c r="C20" i="12"/>
  <c r="C24" i="12"/>
  <c r="C27" i="12"/>
  <c r="D2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C34" i="12"/>
  <c r="D34" i="12"/>
  <c r="B27" i="12"/>
  <c r="B28" i="12"/>
  <c r="B29" i="12"/>
  <c r="B30" i="12"/>
  <c r="B31" i="12"/>
  <c r="B32" i="12"/>
  <c r="B33" i="12"/>
  <c r="B34" i="12"/>
  <c r="I8" i="16"/>
  <c r="H8" i="16"/>
  <c r="G8" i="16"/>
  <c r="F8" i="16"/>
  <c r="E8" i="16"/>
  <c r="B36" i="17"/>
  <c r="C26" i="12"/>
  <c r="B26" i="12"/>
  <c r="C25" i="12"/>
  <c r="B25" i="12"/>
  <c r="E36" i="20"/>
  <c r="D36" i="20"/>
  <c r="C36" i="20"/>
  <c r="B36" i="20"/>
  <c r="I6" i="24"/>
  <c r="H6" i="24"/>
  <c r="G6" i="24"/>
  <c r="F6" i="24"/>
  <c r="E6" i="24"/>
  <c r="E36" i="17"/>
  <c r="D36" i="17"/>
  <c r="C36" i="17"/>
  <c r="E35" i="17"/>
  <c r="D35" i="17"/>
  <c r="C35" i="17"/>
  <c r="B35" i="17"/>
  <c r="E7" i="22"/>
  <c r="E63" i="14"/>
  <c r="E62" i="14"/>
  <c r="E61" i="14"/>
  <c r="E69" i="14" s="1"/>
  <c r="E70" i="14" s="1"/>
  <c r="E60" i="14"/>
  <c r="E59" i="14"/>
  <c r="D63" i="14"/>
  <c r="D62" i="14"/>
  <c r="D61" i="14"/>
  <c r="D60" i="14"/>
  <c r="D59" i="14"/>
  <c r="C63" i="14"/>
  <c r="C62" i="14"/>
  <c r="C61" i="14"/>
  <c r="C60" i="14"/>
  <c r="C59" i="14"/>
  <c r="B63" i="14"/>
  <c r="B62" i="14"/>
  <c r="B61" i="14"/>
  <c r="B60" i="14"/>
  <c r="B59" i="14"/>
  <c r="I21" i="21"/>
  <c r="H21" i="21"/>
  <c r="G21" i="21"/>
  <c r="F21" i="21"/>
  <c r="E21" i="21"/>
  <c r="D24" i="12"/>
  <c r="D26" i="12"/>
  <c r="D25" i="12"/>
  <c r="F5" i="23"/>
  <c r="E5" i="23"/>
  <c r="F7" i="22"/>
  <c r="D20" i="12"/>
  <c r="C69" i="14" l="1"/>
  <c r="C70" i="14" s="1"/>
</calcChain>
</file>

<file path=xl/sharedStrings.xml><?xml version="1.0" encoding="utf-8"?>
<sst xmlns="http://schemas.openxmlformats.org/spreadsheetml/2006/main" count="373" uniqueCount="141">
  <si>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</si>
  <si>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</si>
  <si>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</si>
  <si>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</si>
  <si>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</si>
  <si>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</si>
  <si>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</si>
  <si>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</si>
  <si>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</si>
  <si>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</si>
  <si>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</si>
  <si>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</si>
  <si>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</si>
  <si>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н.д.</t>
  </si>
  <si>
    <t>http://ozoncap.com/</t>
  </si>
  <si>
    <t>http://www.universalna-am.com/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</si>
  <si>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</si>
  <si>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</si>
  <si>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</si>
  <si>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</si>
  <si>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</si>
  <si>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</si>
  <si>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</si>
  <si>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YTD 2019</t>
  </si>
  <si>
    <t>August</t>
  </si>
  <si>
    <t>September</t>
  </si>
  <si>
    <t>Index</t>
  </si>
  <si>
    <t>Monthly change</t>
  </si>
  <si>
    <t>YTD change</t>
  </si>
  <si>
    <t>HANG SENG (Hong Kong)</t>
  </si>
  <si>
    <t>WIG20 (Poland)</t>
  </si>
  <si>
    <t>FTSE 100  (UK)</t>
  </si>
  <si>
    <t>РТС (RTSI) (Russia)</t>
  </si>
  <si>
    <t>CAC 40 (France)</t>
  </si>
  <si>
    <t>SHANGHAI SE COMPOSITE (China)</t>
  </si>
  <si>
    <t>ММВБ (MICEX) (Russia)</t>
  </si>
  <si>
    <t>NIKKEI 225 (Japan)</t>
  </si>
  <si>
    <t>DAX (Germany)</t>
  </si>
  <si>
    <t>DJIA (USA)</t>
  </si>
  <si>
    <t>S&amp;P 500 (USA)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</si>
  <si>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</si>
  <si>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</si>
  <si>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</si>
  <si>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</si>
  <si>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</si>
  <si>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</si>
  <si>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</si>
  <si>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</si>
  <si>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</si>
  <si>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КІNТО-Klasychnyi</t>
  </si>
  <si>
    <t>OTP Fond Aktsii</t>
  </si>
  <si>
    <t>UNIVER.UA/Myhailo Hrushevskyi: Fond Derzhavnykh Paperiv</t>
  </si>
  <si>
    <t>OTP Klasychnyi'</t>
  </si>
  <si>
    <t>КІNTO-Ekviti</t>
  </si>
  <si>
    <t>Sofiivskyi</t>
  </si>
  <si>
    <t>Altus – Depozyt</t>
  </si>
  <si>
    <t>Altus – Zbalansovanyi</t>
  </si>
  <si>
    <t>KINTO-Kaznacheiskyi</t>
  </si>
  <si>
    <t>Argentum</t>
  </si>
  <si>
    <t>UNIVER.UA/Volodymyr Velykyi: Fond Zbalansovanyi</t>
  </si>
  <si>
    <t>VSI</t>
  </si>
  <si>
    <t>UNIVER.UA/Iaroslav Mudryi: Fond Aktsii</t>
  </si>
  <si>
    <t>UNIVER.UA/Taras Shevchenko: Fond Zaoshchadzhen</t>
  </si>
  <si>
    <t>ТАSK Resurs</t>
  </si>
  <si>
    <t>Nadbannia</t>
  </si>
  <si>
    <t>Bonum Optimum</t>
  </si>
  <si>
    <t xml:space="preserve">Total </t>
  </si>
  <si>
    <t>* All funds are diversified unit CII.</t>
  </si>
  <si>
    <t>Others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</si>
  <si>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</si>
  <si>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</si>
  <si>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</si>
  <si>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</si>
  <si>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</si>
  <si>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"Ozon"</t>
  </si>
  <si>
    <t>LLC AMC "Vsesvit"</t>
  </si>
  <si>
    <t>LLC AMC "TASK-Invest"</t>
  </si>
  <si>
    <t>LLC AMC “ART-KAPITAL Menedzhment”</t>
  </si>
  <si>
    <t>LLC AMC "Bonum Grup"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</si>
  <si>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</si>
  <si>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</si>
  <si>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</si>
  <si>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</si>
  <si>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</si>
  <si>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</si>
  <si>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</si>
  <si>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</si>
  <si>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</si>
  <si>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YTD</t>
  </si>
  <si>
    <t>Since fund's inception</t>
  </si>
  <si>
    <t>Since fund's inception, % per annum (average)*</t>
  </si>
  <si>
    <t>Average</t>
  </si>
  <si>
    <t>*The indicator "since the fund's inception, % per annum (average)" is calculated based on compound interest formula.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</si>
  <si>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</si>
  <si>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</si>
  <si>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</si>
  <si>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</si>
  <si>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</si>
  <si>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</si>
  <si>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</si>
  <si>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</si>
  <si>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</si>
  <si>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</si>
  <si>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</si>
  <si>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</si>
  <si>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</si>
  <si>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</si>
  <si>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</si>
  <si>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</si>
  <si>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</si>
  <si>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</si>
  <si>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</si>
  <si>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</si>
  <si>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Parytet</t>
  </si>
  <si>
    <t>ТАSК Ukrainskyi Kapital</t>
  </si>
  <si>
    <t>Optimum</t>
  </si>
  <si>
    <t>unit</t>
  </si>
  <si>
    <t>diversified</t>
  </si>
  <si>
    <t>specialized</t>
  </si>
  <si>
    <t>Zaporizki ferosplavy</t>
  </si>
  <si>
    <t xml:space="preserve"> LLC AMC “ART-KAPITAL Menedzhment”</t>
  </si>
  <si>
    <t>LLC AMC "ТАSК-Іnvest"</t>
  </si>
  <si>
    <t>LLC AMC "SЕМ"</t>
  </si>
  <si>
    <t>LLC AMC "SLAVUTYCH-INVEST"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</si>
  <si>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</si>
  <si>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</si>
  <si>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</si>
  <si>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</si>
  <si>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</si>
  <si>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</si>
  <si>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</si>
  <si>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</si>
  <si>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</si>
  <si>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</si>
  <si>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ТАSК Universal</t>
  </si>
  <si>
    <t>Іndeks Ukrainskoi Birzhi</t>
  </si>
  <si>
    <t>LLC AMC "Task Invest"</t>
  </si>
  <si>
    <t>non-diversified</t>
  </si>
  <si>
    <t>Rates of Return of Closed-End CII. Ranking by Date of Reaching Compliance with Standards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</si>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</sst>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4" fontId="10" fillId="0" borderId="45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6" xfId="0" applyFont="1" applyFill="1" applyBorder="1" applyAlignment="1">
      <alignment horizontal="left" vertical="center" wrapText="1" shrinkToFit="1"/>
    </xf>
    <xf numFmtId="4" fontId="10" fillId="0" borderId="47" xfId="0" applyNumberFormat="1" applyFont="1" applyFill="1" applyBorder="1" applyAlignment="1">
      <alignment horizontal="right" vertical="center" indent="1"/>
    </xf>
    <xf numFmtId="10" fontId="10" fillId="0" borderId="47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9" xfId="5" applyNumberFormat="1" applyFont="1" applyFill="1" applyBorder="1" applyAlignment="1">
      <alignment horizontal="right" vertical="center" indent="1"/>
    </xf>
    <xf numFmtId="10" fontId="20" fillId="0" borderId="49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4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50" xfId="0" applyFont="1" applyFill="1" applyBorder="1" applyAlignment="1">
      <alignment horizontal="left" vertical="center" wrapText="1" shrinkToFit="1"/>
    </xf>
    <xf numFmtId="4" fontId="10" fillId="0" borderId="51" xfId="0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4" fontId="10" fillId="0" borderId="52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53" xfId="4" applyFont="1" applyFill="1" applyBorder="1" applyAlignment="1">
      <alignment vertical="center" wrapText="1"/>
    </xf>
    <xf numFmtId="10" fontId="21" fillId="0" borderId="53" xfId="5" applyNumberFormat="1" applyFont="1" applyFill="1" applyBorder="1" applyAlignment="1">
      <alignment horizontal="center" vertical="center" wrapText="1"/>
    </xf>
    <xf numFmtId="10" fontId="21" fillId="0" borderId="53" xfId="5" applyNumberFormat="1" applyFont="1" applyFill="1" applyBorder="1" applyAlignment="1">
      <alignment horizontal="right" vertical="center" wrapText="1" indent="1"/>
    </xf>
    <xf numFmtId="0" fontId="10" fillId="0" borderId="54" xfId="0" applyFont="1" applyFill="1" applyBorder="1" applyAlignment="1">
      <alignment horizontal="center" vertical="center"/>
    </xf>
    <xf numFmtId="0" fontId="15" fillId="0" borderId="43" xfId="4" applyFont="1" applyFill="1" applyBorder="1" applyAlignment="1">
      <alignment horizontal="left" vertical="center" wrapText="1"/>
    </xf>
    <xf numFmtId="10" fontId="15" fillId="0" borderId="45" xfId="5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10" fontId="20" fillId="0" borderId="12" xfId="0" applyNumberFormat="1" applyFont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 wrapText="1"/>
    </xf>
    <xf numFmtId="0" fontId="15" fillId="0" borderId="21" xfId="4" applyFont="1" applyBorder="1" applyAlignment="1">
      <alignment vertical="center" wrapText="1"/>
    </xf>
    <xf numFmtId="0" fontId="15" fillId="0" borderId="25" xfId="4" applyFont="1" applyBorder="1" applyAlignment="1">
      <alignment vertical="center" wrapText="1"/>
    </xf>
    <xf numFmtId="0" fontId="11" fillId="0" borderId="6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22" fillId="0" borderId="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5" fillId="0" borderId="62" xfId="4" applyFont="1" applyBorder="1" applyAlignment="1">
      <alignment vertical="center" wrapText="1"/>
    </xf>
    <xf numFmtId="0" fontId="22" fillId="0" borderId="25" xfId="4" applyFont="1" applyBorder="1" applyAlignment="1">
      <alignment vertical="center" wrapText="1"/>
    </xf>
    <xf numFmtId="0" fontId="22" fillId="0" borderId="62" xfId="4" applyFont="1" applyBorder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64" xfId="11" applyFont="1" applyBorder="1" applyAlignment="1">
      <alignment vertical="center" wrapText="1"/>
    </xf>
    <xf numFmtId="0" fontId="22" fillId="0" borderId="65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8" xfId="4" applyFont="1" applyBorder="1" applyAlignment="1">
      <alignment vertical="center" wrapText="1"/>
    </xf>
    <xf numFmtId="4" fontId="15" fillId="0" borderId="8" xfId="3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22" fillId="0" borderId="8" xfId="3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58" xfId="0" applyBorder="1"/>
    <xf numFmtId="0" fontId="22" fillId="0" borderId="21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4084526414676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5070457018124198"/>
          <c:w val="0.94700933744769755"/>
          <c:h val="0.4253526977232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79043247734333E-3"/>
                  <c:y val="2.665336010937602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F8-4857-ABAA-DA4C82CC91A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5F8-4857-ABAA-DA4C82CC91A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5F8-4857-ABAA-DA4C82CC91A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-2.4796597633136019E-2</c:v>
                </c:pt>
                <c:pt idx="1">
                  <c:v>-4.7592862966684413E-3</c:v>
                </c:pt>
                <c:pt idx="2">
                  <c:v>-6.1641876430206022E-2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F8-4857-ABAA-DA4C82CC91A7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095868779611437E-3"/>
                  <c:y val="2.583101622284944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F8-4857-ABAA-DA4C82CC91A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5F8-4857-ABAA-DA4C82CC91A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5F8-4857-ABAA-DA4C82CC91A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-4.0077157892765558E-2</c:v>
                </c:pt>
                <c:pt idx="1">
                  <c:v>1.562713385488812E-2</c:v>
                </c:pt>
                <c:pt idx="2">
                  <c:v>-8.404494909210336E-2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F8-4857-ABAA-DA4C82CC91A7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600623239476034E-4"/>
                  <c:y val="-2.63828138856970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F8-4857-ABAA-DA4C82CC91A7}"/>
                </c:ext>
              </c:extLst>
            </c:dLbl>
            <c:dLbl>
              <c:idx val="1"/>
              <c:layout>
                <c:manualLayout>
                  <c:x val="1.3552729167087829E-3"/>
                  <c:y val="-2.303030475981915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F8-4857-ABAA-DA4C82CC91A7}"/>
                </c:ext>
              </c:extLst>
            </c:dLbl>
            <c:dLbl>
              <c:idx val="2"/>
              <c:layout>
                <c:manualLayout>
                  <c:x val="1.9251038122160002E-3"/>
                  <c:y val="-4.918489527817926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F8-4857-ABAA-DA4C82CC91A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5F8-4857-ABAA-DA4C82CC91A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5F8-4857-ABAA-DA4C82CC91A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3.0219882970773976E-3</c:v>
                </c:pt>
                <c:pt idx="1">
                  <c:v>-7.3594245737286955E-3</c:v>
                </c:pt>
                <c:pt idx="2">
                  <c:v>-1.9212185911899882E-3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F8-4857-ABAA-DA4C82CC91A7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604588779825848E-3"/>
                  <c:y val="-1.495304028457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F8-4857-ABAA-DA4C82CC91A7}"/>
                </c:ext>
              </c:extLst>
            </c:dLbl>
            <c:dLbl>
              <c:idx val="1"/>
              <c:layout>
                <c:manualLayout>
                  <c:x val="1.677917932732309E-3"/>
                  <c:y val="2.087294267133832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5F8-4857-ABAA-DA4C82CC91A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5F8-4857-ABAA-DA4C82CC91A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5F8-4857-ABAA-DA4C82CC91A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6.0740958274080915E-2</c:v>
                </c:pt>
                <c:pt idx="1">
                  <c:v>-7.2325452745727698E-3</c:v>
                </c:pt>
                <c:pt idx="2">
                  <c:v>-0.14424555081635038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F8-4857-ABAA-DA4C82CC91A7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5F8-4857-ABAA-DA4C82CC91A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5F8-4857-ABAA-DA4C82CC91A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5F8-4857-ABAA-DA4C82CC91A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-1.0461985275647623E-2</c:v>
                </c:pt>
                <c:pt idx="1">
                  <c:v>-2.01164050997793E-4</c:v>
                </c:pt>
                <c:pt idx="2">
                  <c:v>-7.3638159614181797E-2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5F8-4857-ABAA-DA4C82CC91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29465128"/>
        <c:axId val="1"/>
      </c:barChart>
      <c:catAx>
        <c:axId val="429465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16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9465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9295897469049113"/>
          <c:w val="0.64273557920637958"/>
          <c:h val="6.1971916224576672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PFTS Index</c:v>
                </c:pt>
                <c:pt idx="1">
                  <c:v>ММВБ (MICEX) (Russia)</c:v>
                </c:pt>
                <c:pt idx="2">
                  <c:v>SHANGHAI SE COMPOSITE (China)</c:v>
                </c:pt>
                <c:pt idx="3">
                  <c:v>HANG SENG (Hong Kong)</c:v>
                </c:pt>
                <c:pt idx="4">
                  <c:v>UX Index</c:v>
                </c:pt>
                <c:pt idx="5">
                  <c:v>S&amp;P 500 (USA)</c:v>
                </c:pt>
                <c:pt idx="6">
                  <c:v>WIG20 (Poland)</c:v>
                </c:pt>
                <c:pt idx="7">
                  <c:v>DJIA (USA)</c:v>
                </c:pt>
                <c:pt idx="8">
                  <c:v>FTSE 100  (UK)</c:v>
                </c:pt>
                <c:pt idx="9">
                  <c:v>РТС (RTSI) (Russia)</c:v>
                </c:pt>
                <c:pt idx="10">
                  <c:v>CAC 40 (France)</c:v>
                </c:pt>
                <c:pt idx="11">
                  <c:v>DAX (Germany)</c:v>
                </c:pt>
                <c:pt idx="12">
                  <c:v>NIKKEI 225 (Japan)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-4.7592862966684413E-3</c:v>
                </c:pt>
                <c:pt idx="1">
                  <c:v>2.6058013751624198E-3</c:v>
                </c:pt>
                <c:pt idx="2">
                  <c:v>6.5656355673819888E-3</c:v>
                </c:pt>
                <c:pt idx="3">
                  <c:v>1.4287419148811376E-2</c:v>
                </c:pt>
                <c:pt idx="4">
                  <c:v>1.562713385488812E-2</c:v>
                </c:pt>
                <c:pt idx="5">
                  <c:v>1.7181167690656807E-2</c:v>
                </c:pt>
                <c:pt idx="6">
                  <c:v>1.7815244116613949E-2</c:v>
                </c:pt>
                <c:pt idx="7">
                  <c:v>1.9450234970806779E-2</c:v>
                </c:pt>
                <c:pt idx="8">
                  <c:v>2.7893017796142061E-2</c:v>
                </c:pt>
                <c:pt idx="9">
                  <c:v>3.138434416849667E-2</c:v>
                </c:pt>
                <c:pt idx="10">
                  <c:v>3.600232096458722E-2</c:v>
                </c:pt>
                <c:pt idx="11">
                  <c:v>4.0940492223986658E-2</c:v>
                </c:pt>
                <c:pt idx="12">
                  <c:v>5.0784930910720893E-2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E3-4BDC-BC3C-946478663458}"/>
            </c:ext>
          </c:extLst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PFTS Index</c:v>
                </c:pt>
                <c:pt idx="1">
                  <c:v>ММВБ (MICEX) (Russia)</c:v>
                </c:pt>
                <c:pt idx="2">
                  <c:v>SHANGHAI SE COMPOSITE (China)</c:v>
                </c:pt>
                <c:pt idx="3">
                  <c:v>HANG SENG (Hong Kong)</c:v>
                </c:pt>
                <c:pt idx="4">
                  <c:v>UX Index</c:v>
                </c:pt>
                <c:pt idx="5">
                  <c:v>S&amp;P 500 (USA)</c:v>
                </c:pt>
                <c:pt idx="6">
                  <c:v>WIG20 (Poland)</c:v>
                </c:pt>
                <c:pt idx="7">
                  <c:v>DJIA (USA)</c:v>
                </c:pt>
                <c:pt idx="8">
                  <c:v>FTSE 100  (UK)</c:v>
                </c:pt>
                <c:pt idx="9">
                  <c:v>РТС (RTSI) (Russia)</c:v>
                </c:pt>
                <c:pt idx="10">
                  <c:v>CAC 40 (France)</c:v>
                </c:pt>
                <c:pt idx="11">
                  <c:v>DAX (Germany)</c:v>
                </c:pt>
                <c:pt idx="12">
                  <c:v>NIKKEI 225 (Japan)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-6.1641876430206022E-2</c:v>
                </c:pt>
                <c:pt idx="1">
                  <c:v>0.16479966080135666</c:v>
                </c:pt>
                <c:pt idx="2">
                  <c:v>0.16491840089819165</c:v>
                </c:pt>
                <c:pt idx="3">
                  <c:v>2.3057770876953487E-2</c:v>
                </c:pt>
                <c:pt idx="4">
                  <c:v>-8.404494909210336E-2</c:v>
                </c:pt>
                <c:pt idx="5">
                  <c:v>0.19752669225260888</c:v>
                </c:pt>
                <c:pt idx="6">
                  <c:v>-4.5391653452691139E-2</c:v>
                </c:pt>
                <c:pt idx="7">
                  <c:v>0.16713048078257242</c:v>
                </c:pt>
                <c:pt idx="8">
                  <c:v>0.10012518618289068</c:v>
                </c:pt>
                <c:pt idx="9">
                  <c:v>0.2511701199666081</c:v>
                </c:pt>
                <c:pt idx="10">
                  <c:v>0.21352971099056584</c:v>
                </c:pt>
                <c:pt idx="11">
                  <c:v>0.17701743353512089</c:v>
                </c:pt>
                <c:pt idx="12">
                  <c:v>8.6989258432647487E-2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E3-4BDC-BC3C-946478663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30123856"/>
        <c:axId val="1"/>
      </c:barChart>
      <c:catAx>
        <c:axId val="43012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"/>
          <c:min val="-0.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301238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0F67-4765-B627-792ABDCFB6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F67-4765-B627-792ABDCFB6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0F67-4765-B627-792ABDCFB6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F67-4765-B627-792ABDCFB6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0F67-4765-B627-792ABDCFB6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F67-4765-B627-792ABDCFB68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F67-4765-B627-792ABDCFB68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F67-4765-B627-792ABDCFB68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F67-4765-B627-792ABDCFB68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F67-4765-B627-792ABDCFB68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0F67-4765-B627-792ABDCFB683}"/>
              </c:ext>
            </c:extLst>
          </c:dPt>
          <c:dLbls>
            <c:dLbl>
              <c:idx val="0"/>
              <c:layout>
                <c:manualLayout>
                  <c:x val="-3.3558867385760305E-2"/>
                  <c:y val="-0.118363858221493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67-4765-B627-792ABDCFB683}"/>
                </c:ext>
              </c:extLst>
            </c:dLbl>
            <c:dLbl>
              <c:idx val="1"/>
              <c:layout>
                <c:manualLayout>
                  <c:x val="3.6350923498740695E-2"/>
                  <c:y val="-0.103293088262527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7-4765-B627-792ABDCFB683}"/>
                </c:ext>
              </c:extLst>
            </c:dLbl>
            <c:dLbl>
              <c:idx val="2"/>
              <c:layout>
                <c:manualLayout>
                  <c:x val="9.8502387812974046E-2"/>
                  <c:y val="-0.1036262670870519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67-4765-B627-792ABDCFB683}"/>
                </c:ext>
              </c:extLst>
            </c:dLbl>
            <c:dLbl>
              <c:idx val="3"/>
              <c:layout>
                <c:manualLayout>
                  <c:x val="0.12151486174581172"/>
                  <c:y val="-2.744897979848692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7-4765-B627-792ABDCFB683}"/>
                </c:ext>
              </c:extLst>
            </c:dLbl>
            <c:dLbl>
              <c:idx val="4"/>
              <c:layout>
                <c:manualLayout>
                  <c:x val="8.7399180717353087E-2"/>
                  <c:y val="7.80415938239575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67-4765-B627-792ABDCFB683}"/>
                </c:ext>
              </c:extLst>
            </c:dLbl>
            <c:dLbl>
              <c:idx val="5"/>
              <c:layout>
                <c:manualLayout>
                  <c:x val="5.4515918521090501E-2"/>
                  <c:y val="0.157197756723665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67-4765-B627-792ABDCFB683}"/>
                </c:ext>
              </c:extLst>
            </c:dLbl>
            <c:dLbl>
              <c:idx val="6"/>
              <c:layout>
                <c:manualLayout>
                  <c:x val="3.5324333622671178E-2"/>
                  <c:y val="9.270133000228741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67-4765-B627-792ABDCFB683}"/>
                </c:ext>
              </c:extLst>
            </c:dLbl>
            <c:dLbl>
              <c:idx val="7"/>
              <c:layout>
                <c:manualLayout>
                  <c:x val="-9.4221972367716844E-2"/>
                  <c:y val="0.1070525900014385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67-4765-B627-792ABDCFB683}"/>
                </c:ext>
              </c:extLst>
            </c:dLbl>
            <c:dLbl>
              <c:idx val="8"/>
              <c:layout>
                <c:manualLayout>
                  <c:x val="-7.8618538554237005E-2"/>
                  <c:y val="-4.489684477029576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67-4765-B627-792ABDCFB683}"/>
                </c:ext>
              </c:extLst>
            </c:dLbl>
            <c:dLbl>
              <c:idx val="9"/>
              <c:layout>
                <c:manualLayout>
                  <c:x val="-9.6167517279106107E-2"/>
                  <c:y val="-0.1061121366679393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67-4765-B627-792ABDCFB683}"/>
                </c:ext>
              </c:extLst>
            </c:dLbl>
            <c:dLbl>
              <c:idx val="10"/>
              <c:layout>
                <c:manualLayout>
                  <c:x val="-5.5108218417650123E-2"/>
                  <c:y val="-0.157554042287147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67-4765-B627-792ABDCFB68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КІNTO-Ekviti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O_NAV!$C$24:$C$34</c:f>
              <c:numCache>
                <c:formatCode>#,##0.00</c:formatCode>
                <c:ptCount val="11"/>
                <c:pt idx="0">
                  <c:v>6388368.0099000037</c:v>
                </c:pt>
                <c:pt idx="1">
                  <c:v>30356369.460000001</c:v>
                </c:pt>
                <c:pt idx="2">
                  <c:v>11297008.710000001</c:v>
                </c:pt>
                <c:pt idx="3">
                  <c:v>7492065.29</c:v>
                </c:pt>
                <c:pt idx="4">
                  <c:v>6289914.4800000004</c:v>
                </c:pt>
                <c:pt idx="5">
                  <c:v>5287470.7</c:v>
                </c:pt>
                <c:pt idx="6">
                  <c:v>5031478.2200999996</c:v>
                </c:pt>
                <c:pt idx="7">
                  <c:v>4248685.6100000003</c:v>
                </c:pt>
                <c:pt idx="8">
                  <c:v>3394082.58</c:v>
                </c:pt>
                <c:pt idx="9">
                  <c:v>2612483.48</c:v>
                </c:pt>
                <c:pt idx="10">
                  <c:v>1655772.46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67-4765-B627-792ABDCFB68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F67-4765-B627-792ABDCFB6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0F67-4765-B627-792ABDCFB6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F67-4765-B627-792ABDCFB6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F67-4765-B627-792ABDCFB6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F67-4765-B627-792ABDCFB6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F67-4765-B627-792ABDCFB68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F67-4765-B627-792ABDCFB68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F67-4765-B627-792ABDCFB68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F67-4765-B627-792ABDCFB68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F67-4765-B627-792ABDCFB68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F67-4765-B627-792ABDCFB68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КІNTO-Ekviti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O_NAV!$D$24:$D$34</c:f>
              <c:numCache>
                <c:formatCode>0.00%</c:formatCode>
                <c:ptCount val="11"/>
                <c:pt idx="0">
                  <c:v>7.4384754531150579E-2</c:v>
                </c:pt>
                <c:pt idx="1">
                  <c:v>0.35346290120414664</c:v>
                </c:pt>
                <c:pt idx="2">
                  <c:v>0.13153988914342046</c:v>
                </c:pt>
                <c:pt idx="3">
                  <c:v>8.7235963342181769E-2</c:v>
                </c:pt>
                <c:pt idx="4">
                  <c:v>7.3238383244620439E-2</c:v>
                </c:pt>
                <c:pt idx="5">
                  <c:v>6.1566147958390285E-2</c:v>
                </c:pt>
                <c:pt idx="6">
                  <c:v>5.8585427725981493E-2</c:v>
                </c:pt>
                <c:pt idx="7">
                  <c:v>4.9470762437311223E-2</c:v>
                </c:pt>
                <c:pt idx="8">
                  <c:v>3.9519952385414642E-2</c:v>
                </c:pt>
                <c:pt idx="9">
                  <c:v>3.041918406631177E-2</c:v>
                </c:pt>
                <c:pt idx="10">
                  <c:v>1.9279450996823086E-2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67-4765-B627-792ABDCFB6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746055179143619E-2"/>
          <c:y val="0.38398395788945983"/>
          <c:w val="0.90325085569230068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'O_dynamics NAV'!$C$58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11F-43BA-AD0E-700322BE0319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11F-43BA-AD0E-700322BE0319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11F-43BA-AD0E-700322BE0319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11F-43BA-AD0E-700322BE0319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11F-43BA-AD0E-700322BE0319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11F-43BA-AD0E-700322BE0319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11F-43BA-AD0E-700322BE0319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11F-43BA-AD0E-700322BE0319}"/>
                </c:ext>
              </c:extLst>
            </c:dLbl>
            <c:dLbl>
              <c:idx val="8"/>
              <c:layout>
                <c:manualLayout>
                  <c:x val="5.5960683384936871E-4"/>
                  <c:y val="-3.228171233712218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1F-43BA-AD0E-700322BE0319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11F-43BA-AD0E-700322BE0319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11F-43BA-AD0E-700322BE0319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11F-43BA-AD0E-700322BE0319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11F-43BA-AD0E-700322BE0319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11F-43BA-AD0E-700322BE0319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11F-43BA-AD0E-700322BE0319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11F-43BA-AD0E-700322BE0319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11F-43BA-AD0E-700322BE0319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11F-43BA-AD0E-700322BE0319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11F-43BA-AD0E-700322BE0319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11F-43BA-AD0E-700322BE0319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11F-43BA-AD0E-700322BE0319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NAV'!$B$59:$B$69</c:f>
              <c:strCache>
                <c:ptCount val="11"/>
                <c:pt idx="0">
                  <c:v>UNIVER.UA/Iaroslav Mudryi: Fond Aktsii</c:v>
                </c:pt>
                <c:pt idx="1">
                  <c:v>OTP Klasychnyi'</c:v>
                </c:pt>
                <c:pt idx="2">
                  <c:v>Altus – Zbalansovanyi</c:v>
                </c:pt>
                <c:pt idx="3">
                  <c:v>UNIVER.UA/Taras Shevchenko: Fond Zaoshchadzhen</c:v>
                </c:pt>
                <c:pt idx="4">
                  <c:v>ТАSK Resurs</c:v>
                </c:pt>
                <c:pt idx="5">
                  <c:v>VSI</c:v>
                </c:pt>
                <c:pt idx="6">
                  <c:v>KINTO-Kaznacheiskyi</c:v>
                </c:pt>
                <c:pt idx="7">
                  <c:v>КІNТО-Klasychnyi</c:v>
                </c:pt>
                <c:pt idx="8">
                  <c:v>OTP Fond Aktsii</c:v>
                </c:pt>
                <c:pt idx="9">
                  <c:v>Argentum</c:v>
                </c:pt>
                <c:pt idx="10">
                  <c:v>Others</c:v>
                </c:pt>
              </c:strCache>
            </c:strRef>
          </c:cat>
          <c:val>
            <c:numRef>
              <c:f>'O_dynamics NAV'!$C$59:$C$69</c:f>
              <c:numCache>
                <c:formatCode>#,##0.00</c:formatCode>
                <c:ptCount val="11"/>
                <c:pt idx="0">
                  <c:v>296.13242000000002</c:v>
                </c:pt>
                <c:pt idx="1">
                  <c:v>349.70035000000053</c:v>
                </c:pt>
                <c:pt idx="2">
                  <c:v>32.752870000000115</c:v>
                </c:pt>
                <c:pt idx="3">
                  <c:v>12.969669999999926</c:v>
                </c:pt>
                <c:pt idx="4">
                  <c:v>6.298050000000047</c:v>
                </c:pt>
                <c:pt idx="5">
                  <c:v>-64.736249999999998</c:v>
                </c:pt>
                <c:pt idx="6">
                  <c:v>-93.458169999999924</c:v>
                </c:pt>
                <c:pt idx="7">
                  <c:v>13.210679999999702</c:v>
                </c:pt>
                <c:pt idx="8">
                  <c:v>-58.405199999999262</c:v>
                </c:pt>
                <c:pt idx="9">
                  <c:v>-150.56440999999992</c:v>
                </c:pt>
                <c:pt idx="10">
                  <c:v>-174.63988000000094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11F-43BA-AD0E-700322BE0319}"/>
            </c:ext>
          </c:extLst>
        </c:ser>
        <c:ser>
          <c:idx val="0"/>
          <c:order val="1"/>
          <c:tx>
            <c:strRef>
              <c:f>'O_dynamics NAV'!$E$58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9011740426271349E-3"/>
                  <c:y val="-6.154796070928447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11F-43BA-AD0E-700322BE0319}"/>
                </c:ext>
              </c:extLst>
            </c:dLbl>
            <c:dLbl>
              <c:idx val="1"/>
              <c:layout>
                <c:manualLayout>
                  <c:x val="5.1526079110257583E-3"/>
                  <c:y val="-3.460708641653265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11F-43BA-AD0E-700322BE0319}"/>
                </c:ext>
              </c:extLst>
            </c:dLbl>
            <c:dLbl>
              <c:idx val="2"/>
              <c:layout>
                <c:manualLayout>
                  <c:x val="3.9898142191893693E-3"/>
                  <c:y val="3.750059832419638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11F-43BA-AD0E-700322BE0319}"/>
                </c:ext>
              </c:extLst>
            </c:dLbl>
            <c:dLbl>
              <c:idx val="3"/>
              <c:layout>
                <c:manualLayout>
                  <c:x val="4.264681914173063E-3"/>
                  <c:y val="-3.567204658633471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11F-43BA-AD0E-700322BE0319}"/>
                </c:ext>
              </c:extLst>
            </c:dLbl>
            <c:dLbl>
              <c:idx val="4"/>
              <c:layout>
                <c:manualLayout>
                  <c:x val="2.2719742392179887E-3"/>
                  <c:y val="-3.567204658633471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11F-43BA-AD0E-700322BE0319}"/>
                </c:ext>
              </c:extLst>
            </c:dLbl>
            <c:dLbl>
              <c:idx val="5"/>
              <c:layout>
                <c:manualLayout>
                  <c:x val="1.1219406825817568E-3"/>
                  <c:y val="8.574032849766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11F-43BA-AD0E-700322BE0319}"/>
                </c:ext>
              </c:extLst>
            </c:dLbl>
            <c:dLbl>
              <c:idx val="6"/>
              <c:layout>
                <c:manualLayout>
                  <c:x val="3.6643837475043295E-3"/>
                  <c:y val="4.66956184486999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11F-43BA-AD0E-700322BE0319}"/>
                </c:ext>
              </c:extLst>
            </c:dLbl>
            <c:dLbl>
              <c:idx val="7"/>
              <c:layout>
                <c:manualLayout>
                  <c:x val="1.6716760725492552E-3"/>
                  <c:y val="7.049842950823781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11F-43BA-AD0E-700322BE0319}"/>
                </c:ext>
              </c:extLst>
            </c:dLbl>
            <c:dLbl>
              <c:idx val="8"/>
              <c:layout>
                <c:manualLayout>
                  <c:x val="1.9465437675330044E-3"/>
                  <c:y val="-6.329984177708025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11F-43BA-AD0E-700322BE0319}"/>
                </c:ext>
              </c:extLst>
            </c:dLbl>
            <c:dLbl>
              <c:idx val="9"/>
              <c:layout>
                <c:manualLayout>
                  <c:x val="1.8064147845560097E-3"/>
                  <c:y val="5.513357854274425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11F-43BA-AD0E-700322BE0319}"/>
                </c:ext>
              </c:extLst>
            </c:dLbl>
            <c:dLbl>
              <c:idx val="10"/>
              <c:layout>
                <c:manualLayout>
                  <c:x val="9.845622442079538E-4"/>
                  <c:y val="-3.9315169652934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11F-43BA-AD0E-700322BE0319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11F-43BA-AD0E-700322BE0319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11F-43BA-AD0E-700322BE0319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11F-43BA-AD0E-700322BE0319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11F-43BA-AD0E-700322BE0319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11F-43BA-AD0E-700322BE0319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11F-43BA-AD0E-700322BE0319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1F-43BA-AD0E-700322BE0319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11F-43BA-AD0E-700322BE0319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11F-43BA-AD0E-700322BE0319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11F-43BA-AD0E-700322BE0319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11F-43BA-AD0E-700322BE0319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NAV'!$B$59:$B$69</c:f>
              <c:strCache>
                <c:ptCount val="11"/>
                <c:pt idx="0">
                  <c:v>UNIVER.UA/Iaroslav Mudryi: Fond Aktsii</c:v>
                </c:pt>
                <c:pt idx="1">
                  <c:v>OTP Klasychnyi'</c:v>
                </c:pt>
                <c:pt idx="2">
                  <c:v>Altus – Zbalansovanyi</c:v>
                </c:pt>
                <c:pt idx="3">
                  <c:v>UNIVER.UA/Taras Shevchenko: Fond Zaoshchadzhen</c:v>
                </c:pt>
                <c:pt idx="4">
                  <c:v>ТАSK Resurs</c:v>
                </c:pt>
                <c:pt idx="5">
                  <c:v>VSI</c:v>
                </c:pt>
                <c:pt idx="6">
                  <c:v>KINTO-Kaznacheiskyi</c:v>
                </c:pt>
                <c:pt idx="7">
                  <c:v>КІNТО-Klasychnyi</c:v>
                </c:pt>
                <c:pt idx="8">
                  <c:v>OTP Fond Aktsii</c:v>
                </c:pt>
                <c:pt idx="9">
                  <c:v>Argentum</c:v>
                </c:pt>
                <c:pt idx="10">
                  <c:v>Others</c:v>
                </c:pt>
              </c:strCache>
            </c:strRef>
          </c:cat>
          <c:val>
            <c:numRef>
              <c:f>'O_dynamics NAV'!$E$59:$E$69</c:f>
              <c:numCache>
                <c:formatCode>#,##0.00</c:formatCode>
                <c:ptCount val="11"/>
                <c:pt idx="0">
                  <c:v>354.94603989321126</c:v>
                </c:pt>
                <c:pt idx="1">
                  <c:v>278.77238095390533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-30.345389790535293</c:v>
                </c:pt>
                <c:pt idx="6">
                  <c:v>-34.595712463453602</c:v>
                </c:pt>
                <c:pt idx="7">
                  <c:v>-35.211467062893824</c:v>
                </c:pt>
                <c:pt idx="8">
                  <c:v>-60.298822732514367</c:v>
                </c:pt>
                <c:pt idx="9">
                  <c:v>-140.64980123677705</c:v>
                </c:pt>
                <c:pt idx="10">
                  <c:v>-21.361317479671129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11F-43BA-AD0E-700322BE03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29456928"/>
        <c:axId val="1"/>
      </c:barChart>
      <c:lineChart>
        <c:grouping val="standard"/>
        <c:varyColors val="0"/>
        <c:ser>
          <c:idx val="2"/>
          <c:order val="2"/>
          <c:tx>
            <c:strRef>
              <c:f>'O_dynamics NAV'!$D$58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649983872383662E-2"/>
                  <c:y val="-9.10502836806337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11F-43BA-AD0E-700322BE0319}"/>
                </c:ext>
              </c:extLst>
            </c:dLbl>
            <c:dLbl>
              <c:idx val="1"/>
              <c:layout>
                <c:manualLayout>
                  <c:x val="-1.583996543752228E-2"/>
                  <c:y val="-5.84915477584745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11F-43BA-AD0E-700322BE0319}"/>
                </c:ext>
              </c:extLst>
            </c:dLbl>
            <c:dLbl>
              <c:idx val="2"/>
              <c:layout>
                <c:manualLayout>
                  <c:x val="-6.494796262783209E-3"/>
                  <c:y val="5.26427811107452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11F-43BA-AD0E-700322BE0319}"/>
                </c:ext>
              </c:extLst>
            </c:dLbl>
            <c:dLbl>
              <c:idx val="3"/>
              <c:layout>
                <c:manualLayout>
                  <c:x val="-1.5290230047554865E-2"/>
                  <c:y val="4.88904399786407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11F-43BA-AD0E-700322BE0319}"/>
                </c:ext>
              </c:extLst>
            </c:dLbl>
            <c:dLbl>
              <c:idx val="4"/>
              <c:layout>
                <c:manualLayout>
                  <c:x val="-1.8794654635802488E-2"/>
                  <c:y val="4.33118911720825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11F-43BA-AD0E-700322BE0319}"/>
                </c:ext>
              </c:extLst>
            </c:dLbl>
            <c:dLbl>
              <c:idx val="5"/>
              <c:layout>
                <c:manualLayout>
                  <c:x val="-1.8519866313621181E-2"/>
                  <c:y val="0.1145940089111436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11F-43BA-AD0E-700322BE0319}"/>
                </c:ext>
              </c:extLst>
            </c:dLbl>
            <c:dLbl>
              <c:idx val="6"/>
              <c:layout>
                <c:manualLayout>
                  <c:x val="-1.900085707528365E-2"/>
                  <c:y val="9.94610028131289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11F-43BA-AD0E-700322BE0319}"/>
                </c:ext>
              </c:extLst>
            </c:dLbl>
            <c:dLbl>
              <c:idx val="7"/>
              <c:layout>
                <c:manualLayout>
                  <c:x val="-1.5702555553714803E-2"/>
                  <c:y val="0.109515014656689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11F-43BA-AD0E-700322BE0319}"/>
                </c:ext>
              </c:extLst>
            </c:dLbl>
            <c:dLbl>
              <c:idx val="8"/>
              <c:layout>
                <c:manualLayout>
                  <c:x val="-1.9962838598608812E-2"/>
                  <c:y val="0.103804581509227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11F-43BA-AD0E-700322BE0319}"/>
                </c:ext>
              </c:extLst>
            </c:dLbl>
            <c:dLbl>
              <c:idx val="9"/>
              <c:layout>
                <c:manualLayout>
                  <c:x val="-2.1199687816917612E-2"/>
                  <c:y val="5.67246177242245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11F-43BA-AD0E-700322BE0319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C11F-43BA-AD0E-700322BE0319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11F-43BA-AD0E-700322BE0319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11F-43BA-AD0E-700322BE0319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C11F-43BA-AD0E-700322BE0319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C11F-43BA-AD0E-700322BE0319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C11F-43BA-AD0E-700322BE0319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11F-43BA-AD0E-700322BE0319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11F-43BA-AD0E-700322BE0319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11F-43BA-AD0E-700322BE0319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C11F-43BA-AD0E-700322BE0319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C11F-43BA-AD0E-700322BE0319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C11F-43BA-AD0E-700322BE031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NAV'!$B$59:$B$68</c:f>
              <c:strCache>
                <c:ptCount val="10"/>
                <c:pt idx="0">
                  <c:v>UNIVER.UA/Iaroslav Mudryi: Fond Aktsii</c:v>
                </c:pt>
                <c:pt idx="1">
                  <c:v>OTP Klasychnyi'</c:v>
                </c:pt>
                <c:pt idx="2">
                  <c:v>Altus – Zbalansovanyi</c:v>
                </c:pt>
                <c:pt idx="3">
                  <c:v>UNIVER.UA/Taras Shevchenko: Fond Zaoshchadzhen</c:v>
                </c:pt>
                <c:pt idx="4">
                  <c:v>ТАSK Resurs</c:v>
                </c:pt>
                <c:pt idx="5">
                  <c:v>VSI</c:v>
                </c:pt>
                <c:pt idx="6">
                  <c:v>KINTO-Kaznacheiskyi</c:v>
                </c:pt>
                <c:pt idx="7">
                  <c:v>КІNТО-Klasychnyi</c:v>
                </c:pt>
                <c:pt idx="8">
                  <c:v>OTP Fond Aktsii</c:v>
                </c:pt>
                <c:pt idx="9">
                  <c:v>Argentum</c:v>
                </c:pt>
              </c:strCache>
            </c:strRef>
          </c:cat>
          <c:val>
            <c:numRef>
              <c:f>'O_dynamics NAV'!$D$59:$D$68</c:f>
              <c:numCache>
                <c:formatCode>0.00%</c:formatCode>
                <c:ptCount val="10"/>
                <c:pt idx="0">
                  <c:v>0.28846976868738028</c:v>
                </c:pt>
                <c:pt idx="1">
                  <c:v>5.8869990600827128E-2</c:v>
                </c:pt>
                <c:pt idx="2">
                  <c:v>9.7440218085598374E-3</c:v>
                </c:pt>
                <c:pt idx="3">
                  <c:v>1.0977370459479583E-2</c:v>
                </c:pt>
                <c:pt idx="4">
                  <c:v>5.8576088898340452E-3</c:v>
                </c:pt>
                <c:pt idx="5">
                  <c:v>-3.9040410486234509E-2</c:v>
                </c:pt>
                <c:pt idx="6">
                  <c:v>-3.4538132039912954E-2</c:v>
                </c:pt>
                <c:pt idx="7">
                  <c:v>4.353758979341076E-4</c:v>
                </c:pt>
                <c:pt idx="8">
                  <c:v>-5.1433792253548303E-3</c:v>
                </c:pt>
                <c:pt idx="9">
                  <c:v>-7.6057026065630182E-2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C11F-43BA-AD0E-700322BE03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4569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450"/>
          <c:min val="-2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456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354198561806806"/>
          <c:y val="4.89236790606653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750019073505729E-2"/>
          <c:y val="9.2954990215264183E-2"/>
          <c:w val="0.96354264683293334"/>
          <c:h val="0.87279843444227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220-4230-A9D6-CAA4903C2815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220-4230-A9D6-CAA4903C2815}"/>
              </c:ext>
            </c:extLst>
          </c:dPt>
          <c:dPt>
            <c:idx val="19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220-4230-A9D6-CAA4903C2815}"/>
              </c:ext>
            </c:extLst>
          </c:dPt>
          <c:dPt>
            <c:idx val="20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20-4230-A9D6-CAA4903C2815}"/>
              </c:ext>
            </c:extLst>
          </c:dPt>
          <c:dPt>
            <c:idx val="2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20-4230-A9D6-CAA4903C2815}"/>
              </c:ext>
            </c:extLst>
          </c:dPt>
          <c:dPt>
            <c:idx val="2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20-4230-A9D6-CAA4903C2815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20-4230-A9D6-CAA4903C2815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20-4230-A9D6-CAA4903C2815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20-4230-A9D6-CAA4903C2815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20-4230-A9D6-CAA4903C2815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20-4230-A9D6-CAA4903C2815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20-4230-A9D6-CAA4903C2815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20-4230-A9D6-CAA4903C2815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220-4230-A9D6-CAA4903C2815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220-4230-A9D6-CAA4903C2815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220-4230-A9D6-CAA4903C2815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220-4230-A9D6-CAA4903C2815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20-4230-A9D6-CAA4903C2815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220-4230-A9D6-CAA4903C2815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220-4230-A9D6-CAA4903C2815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220-4230-A9D6-CAA4903C2815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220-4230-A9D6-CAA4903C2815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220-4230-A9D6-CAA4903C2815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220-4230-A9D6-CAA4903C2815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220-4230-A9D6-CAA4903C2815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220-4230-A9D6-CAA4903C2815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220-4230-A9D6-CAA4903C2815}"/>
              </c:ext>
            </c:extLst>
          </c:dPt>
          <c:cat>
            <c:strRef>
              <c:f>'O_diagram(ROR)'!$A$2:$A$25</c:f>
              <c:strCache>
                <c:ptCount val="24"/>
                <c:pt idx="0">
                  <c:v>UNIVER.UA/Iaroslav Mudryi: Fond Aktsii</c:v>
                </c:pt>
                <c:pt idx="1">
                  <c:v>Nadbannia</c:v>
                </c:pt>
                <c:pt idx="2">
                  <c:v>KINTO-Kaznacheiskyi</c:v>
                </c:pt>
                <c:pt idx="3">
                  <c:v>VSI</c:v>
                </c:pt>
                <c:pt idx="4">
                  <c:v>КІNTO-Ekviti</c:v>
                </c:pt>
                <c:pt idx="5">
                  <c:v>Sofiivskyi</c:v>
                </c:pt>
                <c:pt idx="6">
                  <c:v>Bonum Optimum</c:v>
                </c:pt>
                <c:pt idx="7">
                  <c:v>Argentum</c:v>
                </c:pt>
                <c:pt idx="8">
                  <c:v>UNIVER.UA/Myhailo Hrushevskyi: Fond Derzhavnykh Paperiv</c:v>
                </c:pt>
                <c:pt idx="9">
                  <c:v>UNIVER.UA/Volodymyr Velykyi: Fond Zbalansovanyi</c:v>
                </c:pt>
                <c:pt idx="10">
                  <c:v>Altus – Depozyt</c:v>
                </c:pt>
                <c:pt idx="11">
                  <c:v>OTP Fond Aktsii</c:v>
                </c:pt>
                <c:pt idx="12">
                  <c:v>КІNТО-Klasychnyi</c:v>
                </c:pt>
                <c:pt idx="13">
                  <c:v>ТАSK Resurs</c:v>
                </c:pt>
                <c:pt idx="14">
                  <c:v>Altus – Zbalansovanyi</c:v>
                </c:pt>
                <c:pt idx="15">
                  <c:v>UNIVER.UA/Taras Shevchenko: Fond Zaoshchadzhen</c:v>
                </c:pt>
                <c:pt idx="16">
                  <c:v>OTP Klasychnyi'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'O_diagram(ROR)'!$B$2:$B$25</c:f>
              <c:numCache>
                <c:formatCode>0.00%</c:formatCode>
                <c:ptCount val="24"/>
                <c:pt idx="0">
                  <c:v>-5.1553134896580644E-2</c:v>
                </c:pt>
                <c:pt idx="1">
                  <c:v>-3.4608261248086913E-2</c:v>
                </c:pt>
                <c:pt idx="2">
                  <c:v>-2.1987214915585418E-2</c:v>
                </c:pt>
                <c:pt idx="3">
                  <c:v>-2.0808766100204656E-2</c:v>
                </c:pt>
                <c:pt idx="4">
                  <c:v>-8.7963441157710154E-3</c:v>
                </c:pt>
                <c:pt idx="5">
                  <c:v>-6.0587043885403924E-3</c:v>
                </c:pt>
                <c:pt idx="6">
                  <c:v>-5.8859192248181813E-3</c:v>
                </c:pt>
                <c:pt idx="7">
                  <c:v>-5.2315338877487738E-3</c:v>
                </c:pt>
                <c:pt idx="8">
                  <c:v>-3.9458741831792654E-3</c:v>
                </c:pt>
                <c:pt idx="9">
                  <c:v>-3.8953045870661063E-3</c:v>
                </c:pt>
                <c:pt idx="10">
                  <c:v>-2.2753234456351912E-3</c:v>
                </c:pt>
                <c:pt idx="11">
                  <c:v>1.6771695385475738E-4</c:v>
                </c:pt>
                <c:pt idx="12">
                  <c:v>1.5962186335871653E-3</c:v>
                </c:pt>
                <c:pt idx="13">
                  <c:v>5.8576088898125711E-3</c:v>
                </c:pt>
                <c:pt idx="14">
                  <c:v>9.7440218085247388E-3</c:v>
                </c:pt>
                <c:pt idx="15">
                  <c:v>1.0977370459479552E-2</c:v>
                </c:pt>
                <c:pt idx="16">
                  <c:v>1.1593226494569953E-2</c:v>
                </c:pt>
                <c:pt idx="17">
                  <c:v>-7.3594245737286998E-3</c:v>
                </c:pt>
                <c:pt idx="18">
                  <c:v>1.562713385488812E-2</c:v>
                </c:pt>
                <c:pt idx="19">
                  <c:v>-4.7592862966684413E-3</c:v>
                </c:pt>
                <c:pt idx="20">
                  <c:v>-5.536464338037872E-2</c:v>
                </c:pt>
                <c:pt idx="21">
                  <c:v>-4.1908487348336965E-2</c:v>
                </c:pt>
                <c:pt idx="22">
                  <c:v>1.4438356164383563E-2</c:v>
                </c:pt>
                <c:pt idx="23">
                  <c:v>-6.8886468912444765E-2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220-4230-A9D6-CAA4903C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9457584"/>
        <c:axId val="1"/>
      </c:barChart>
      <c:catAx>
        <c:axId val="42945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2"/>
          <c:min val="-7.0000000000000007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945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0B2-4B6C-B889-54D0F615E63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0B2-4B6C-B889-54D0F615E630}"/>
                </c:ext>
              </c:extLst>
            </c:dLbl>
            <c:dLbl>
              <c:idx val="2"/>
              <c:layout>
                <c:manualLayout>
                  <c:x val="-8.6512241804737045E-4"/>
                  <c:y val="2.1903690502714457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2-4B6C-B889-54D0F615E63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0B2-4B6C-B889-54D0F615E63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B6C-B889-54D0F615E63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0B2-4B6C-B889-54D0F615E63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B2-4B6C-B889-54D0F615E63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0B2-4B6C-B889-54D0F615E630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0B2-4B6C-B889-54D0F615E63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0B2-4B6C-B889-54D0F615E63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0B2-4B6C-B889-54D0F615E63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0B2-4B6C-B889-54D0F615E63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0B2-4B6C-B889-54D0F615E63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0B2-4B6C-B889-54D0F615E63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B2-4B6C-B889-54D0F615E63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NAV'!$B$35:$B$37</c:f>
              <c:strCache>
                <c:ptCount val="3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NAV'!$C$35:$C$37</c:f>
              <c:numCache>
                <c:formatCode>#,##0.00</c:formatCode>
                <c:ptCount val="3"/>
                <c:pt idx="0">
                  <c:v>3.6180899999999676</c:v>
                </c:pt>
                <c:pt idx="1">
                  <c:v>-1.6515</c:v>
                </c:pt>
                <c:pt idx="2">
                  <c:v>-27.527090000000086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0B2-4B6C-B889-54D0F615E630}"/>
            </c:ext>
          </c:extLst>
        </c:ser>
        <c:ser>
          <c:idx val="0"/>
          <c:order val="1"/>
          <c:tx>
            <c:strRef>
              <c:f>'І_dynamics NAV'!$E$34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469500793103607E-2"/>
                  <c:y val="-5.442236436959069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B2-4B6C-B889-54D0F615E630}"/>
                </c:ext>
              </c:extLst>
            </c:dLbl>
            <c:dLbl>
              <c:idx val="1"/>
              <c:layout>
                <c:manualLayout>
                  <c:x val="2.7362078062348472E-3"/>
                  <c:y val="-1.0888921470064705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B2-4B6C-B889-54D0F615E630}"/>
                </c:ext>
              </c:extLst>
            </c:dLbl>
            <c:dLbl>
              <c:idx val="2"/>
              <c:layout>
                <c:manualLayout>
                  <c:x val="5.4028308575225781E-3"/>
                  <c:y val="-1.07755836592173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0B2-4B6C-B889-54D0F615E63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0B2-4B6C-B889-54D0F615E630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00B2-4B6C-B889-54D0F615E63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0B2-4B6C-B889-54D0F615E63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B2-4B6C-B889-54D0F615E63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0B2-4B6C-B889-54D0F615E63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B2-4B6C-B889-54D0F615E63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B2-4B6C-B889-54D0F615E63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0B2-4B6C-B889-54D0F615E63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0B2-4B6C-B889-54D0F615E630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0B2-4B6C-B889-54D0F615E630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0B2-4B6C-B889-54D0F615E630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0B2-4B6C-B889-54D0F615E630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0B2-4B6C-B889-54D0F615E63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NAV'!$B$35:$B$37</c:f>
              <c:strCache>
                <c:ptCount val="3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0B2-4B6C-B889-54D0F615E6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29464472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14649024380079E-3"/>
                  <c:y val="-5.5316403292407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0B2-4B6C-B889-54D0F615E630}"/>
                </c:ext>
              </c:extLst>
            </c:dLbl>
            <c:dLbl>
              <c:idx val="1"/>
              <c:layout>
                <c:manualLayout>
                  <c:x val="-4.2647578893066918E-3"/>
                  <c:y val="-5.8731838894545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0B2-4B6C-B889-54D0F615E630}"/>
                </c:ext>
              </c:extLst>
            </c:dLbl>
            <c:dLbl>
              <c:idx val="2"/>
              <c:layout>
                <c:manualLayout>
                  <c:x val="8.019491238244747E-4"/>
                  <c:y val="-2.41476427261624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0B2-4B6C-B889-54D0F615E63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0B2-4B6C-B889-54D0F615E63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0B2-4B6C-B889-54D0F615E63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0B2-4B6C-B889-54D0F615E63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0B2-4B6C-B889-54D0F615E63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0B2-4B6C-B889-54D0F615E63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0B2-4B6C-B889-54D0F615E63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0B2-4B6C-B889-54D0F615E63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0B2-4B6C-B889-54D0F615E63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0B2-4B6C-B889-54D0F615E630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00B2-4B6C-B889-54D0F615E630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0B2-4B6C-B889-54D0F615E630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00B2-4B6C-B889-54D0F615E6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NAV'!$D$35:$D$37</c:f>
              <c:numCache>
                <c:formatCode>0.00%</c:formatCode>
                <c:ptCount val="3"/>
                <c:pt idx="0">
                  <c:v>3.7731781487013081E-3</c:v>
                </c:pt>
                <c:pt idx="1">
                  <c:v>-6.6354809108484271E-3</c:v>
                </c:pt>
                <c:pt idx="2">
                  <c:v>-1.8835333061614286E-2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0B2-4B6C-B889-54D0F615E6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4644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7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464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68048990744464E-2"/>
          <c:y val="0.1230398794669073"/>
          <c:w val="0.92893447064089796"/>
          <c:h val="0.834741143049998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CA-402C-A3F1-24DD1AAE583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CA-402C-A3F1-24DD1AAE583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2CA-402C-A3F1-24DD1AAE5833}"/>
              </c:ext>
            </c:extLst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CA-402C-A3F1-24DD1AAE5833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2CA-402C-A3F1-24DD1AAE5833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CA-402C-A3F1-24DD1AAE5833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CA-402C-A3F1-24DD1AAE5833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CA-402C-A3F1-24DD1AAE5833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CA-402C-A3F1-24DD1AAE5833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2CA-402C-A3F1-24DD1AAE5833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CA-402C-A3F1-24DD1AAE5833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2CA-402C-A3F1-24DD1AAE5833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2CA-402C-A3F1-24DD1AAE5833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2CA-402C-A3F1-24DD1AAE5833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2CA-402C-A3F1-24DD1AAE5833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2CA-402C-A3F1-24DD1AAE5833}"/>
              </c:ext>
            </c:extLst>
          </c:dPt>
          <c:cat>
            <c:strRef>
              <c:f>'І_diagram(ROR)'!$A$2:$A$11</c:f>
              <c:strCache>
                <c:ptCount val="10"/>
                <c:pt idx="0">
                  <c:v>Zbalansovanyi Fond Parytet</c:v>
                </c:pt>
                <c:pt idx="1">
                  <c:v>Optimum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'І_diagram(ROR)'!$B$2:$B$11</c:f>
              <c:numCache>
                <c:formatCode>0.00%</c:formatCode>
                <c:ptCount val="10"/>
                <c:pt idx="0">
                  <c:v>-1.8835333061545279E-2</c:v>
                </c:pt>
                <c:pt idx="1">
                  <c:v>-6.6354809108477575E-3</c:v>
                </c:pt>
                <c:pt idx="2">
                  <c:v>3.7731781486747273E-3</c:v>
                </c:pt>
                <c:pt idx="3">
                  <c:v>-7.2325452745727698E-3</c:v>
                </c:pt>
                <c:pt idx="4">
                  <c:v>1.562713385488812E-2</c:v>
                </c:pt>
                <c:pt idx="5">
                  <c:v>-4.7592862966684413E-3</c:v>
                </c:pt>
                <c:pt idx="6">
                  <c:v>-5.536464338037872E-2</c:v>
                </c:pt>
                <c:pt idx="7">
                  <c:v>-4.1908487348336965E-2</c:v>
                </c:pt>
                <c:pt idx="8">
                  <c:v>1.4438356164383563E-2</c:v>
                </c:pt>
                <c:pt idx="9">
                  <c:v>-6.8886468912444765E-2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2CA-402C-A3F1-24DD1AAE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9468080"/>
        <c:axId val="1"/>
      </c:barChart>
      <c:catAx>
        <c:axId val="42946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7.0000000000000007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946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449502133712661E-2"/>
          <c:y val="0.32840236686390534"/>
          <c:w val="0.93456614509246083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601136522097435E-3"/>
                  <c:y val="1.873788027666728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C3-49A2-8500-73515E6861F0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CC3-49A2-8500-73515E6861F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3-49A2-8500-73515E6861F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3-49A2-8500-73515E6861F0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CC3-49A2-8500-73515E6861F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3-49A2-8500-73515E6861F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C3-49A2-8500-73515E6861F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C3-49A2-8500-73515E6861F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C3-49A2-8500-73515E6861F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C3-49A2-8500-73515E6861F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C3-49A2-8500-73515E6861F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C3-49A2-8500-73515E6861F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3-49A2-8500-73515E6861F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3-49A2-8500-73515E6861F0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CC3-49A2-8500-73515E6861F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3-49A2-8500-73515E6861F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41.029110000001268</c:v>
                </c:pt>
                <c:pt idx="1">
                  <c:v>-0.77097999999998135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C3-49A2-8500-73515E6861F0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CC3-49A2-8500-73515E6861F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CC3-49A2-8500-73515E6861F0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7CC3-49A2-8500-73515E6861F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CC3-49A2-8500-73515E6861F0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CC3-49A2-8500-73515E6861F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CC3-49A2-8500-73515E6861F0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CC3-49A2-8500-73515E6861F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CC3-49A2-8500-73515E6861F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C3-49A2-8500-73515E6861F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CC3-49A2-8500-73515E6861F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CC3-49A2-8500-73515E6861F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CC3-49A2-8500-73515E6861F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CC3-49A2-8500-73515E6861F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CC3-49A2-8500-73515E6861F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CC3-49A2-8500-73515E6861F0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CC3-49A2-8500-73515E6861F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C3-49A2-8500-73515E6861F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35.947419735645454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CC3-49A2-8500-73515E6861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25945664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8031205657507E-3"/>
                  <c:y val="-5.47467776896164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CC3-49A2-8500-73515E6861F0}"/>
                </c:ext>
              </c:extLst>
            </c:dLbl>
            <c:dLbl>
              <c:idx val="1"/>
              <c:layout>
                <c:manualLayout>
                  <c:x val="-6.2852790774148293E-3"/>
                  <c:y val="3.192840531072438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CC3-49A2-8500-73515E6861F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CC3-49A2-8500-73515E6861F0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7CC3-49A2-8500-73515E6861F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7CC3-49A2-8500-73515E6861F0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7CC3-49A2-8500-73515E6861F0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7CC3-49A2-8500-73515E6861F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CC3-49A2-8500-73515E6861F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CC3-49A2-8500-73515E6861F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CC3-49A2-8500-73515E6861F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CC3-49A2-8500-73515E6861F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CC3-49A2-8500-73515E6861F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CC3-49A2-8500-73515E6861F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CC3-49A2-8500-73515E6861F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CC3-49A2-8500-73515E6861F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CC3-49A2-8500-73515E6861F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CC3-49A2-8500-73515E6861F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3.5353804888442319E-3</c:v>
                </c:pt>
                <c:pt idx="1">
                  <c:v>-8.2566605929632834E-4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7CC3-49A2-8500-73515E6861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94566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5945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7852062588904694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 on Closed-End Funds,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Bank Deposits 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8B-4CFB-AC76-7B9FA72C85E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8B-4CFB-AC76-7B9FA72C85E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8B-4CFB-AC76-7B9FA72C85EB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8B-4CFB-AC76-7B9FA72C85EB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B-4CFB-AC76-7B9FA72C85EB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8B-4CFB-AC76-7B9FA72C85EB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B-4CFB-AC76-7B9FA72C85EB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8B-4CFB-AC76-7B9FA72C85EB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8B-4CFB-AC76-7B9FA72C85EB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28B-4CFB-AC76-7B9FA72C85EB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28B-4CFB-AC76-7B9FA72C85EB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28B-4CFB-AC76-7B9FA72C85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8B-4CFB-AC76-7B9FA72C85EB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28B-4CFB-AC76-7B9FA72C85EB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28B-4CFB-AC76-7B9FA72C85EB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28B-4CFB-AC76-7B9FA72C85EB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28B-4CFB-AC76-7B9FA72C85EB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28B-4CFB-AC76-7B9FA72C85EB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28B-4CFB-AC76-7B9FA72C85EB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28B-4CFB-AC76-7B9FA72C85EB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28B-4CFB-AC76-7B9FA72C85EB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28B-4CFB-AC76-7B9FA72C85EB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-8.256660592864673E-4</c:v>
                </c:pt>
                <c:pt idx="1">
                  <c:v>4.2333795729088131E-4</c:v>
                </c:pt>
                <c:pt idx="2">
                  <c:v>-2.01164050997793E-4</c:v>
                </c:pt>
                <c:pt idx="3">
                  <c:v>1.562713385488812E-2</c:v>
                </c:pt>
                <c:pt idx="4">
                  <c:v>-4.7592862966684413E-3</c:v>
                </c:pt>
                <c:pt idx="5">
                  <c:v>-5.536464338037872E-2</c:v>
                </c:pt>
                <c:pt idx="6">
                  <c:v>-4.1908487348336965E-2</c:v>
                </c:pt>
                <c:pt idx="7">
                  <c:v>1.4438356164383563E-2</c:v>
                </c:pt>
                <c:pt idx="8">
                  <c:v>-6.8886468912444765E-2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28B-4CFB-AC76-7B9FA72C8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9454632"/>
        <c:axId val="1"/>
      </c:barChart>
      <c:catAx>
        <c:axId val="429454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7.0000000000000007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9454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3605F6C9-980E-4412-9641-90AF9322C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12</xdr:col>
      <xdr:colOff>0</xdr:colOff>
      <xdr:row>56</xdr:row>
      <xdr:rowOff>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00475BD0-8021-4462-81E2-B33384251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C23FCD54-8887-442A-A73C-A1CCFB505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BE41897C-6CC7-4F72-A278-3A6E6139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57</xdr:row>
      <xdr:rowOff>95250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970B13BA-6677-4E18-AE51-67DFFC5FB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333F8EE6-26D3-48F5-B9E7-07DE7D812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ABC4DABC-3105-412A-9B14-8F772150E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6C3E4632-D22B-4045-BEC3-0D241E946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3B86DA2E-98F0-4FF8-8F86-B5FB2D0A5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42"/>
  <sheetViews>
    <sheetView zoomScale="70" zoomScaleNormal="70" workbookViewId="0">
      <selection activeCell="H2" sqref="H2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8" t="s">
        <v>16</v>
      </c>
      <c r="B1" s="68"/>
      <c r="C1" s="68"/>
      <c r="D1" s="69"/>
      <c r="E1" s="69"/>
      <c r="F1" s="69"/>
    </row>
    <row r="2" spans="1:14" ht="30.75" thickBot="1" x14ac:dyDescent="0.25">
      <c r="A2" s="25" t="s">
        <v>17</v>
      </c>
      <c r="B2" s="25" t="s">
        <v>18</v>
      </c>
      <c r="C2" s="25" t="s">
        <v>19</v>
      </c>
      <c r="D2" s="25" t="s">
        <v>20</v>
      </c>
      <c r="E2" s="25" t="s">
        <v>21</v>
      </c>
      <c r="F2" s="25" t="s">
        <v>22</v>
      </c>
      <c r="G2" s="2"/>
      <c r="I2" s="1"/>
    </row>
    <row r="3" spans="1:14" ht="14.25" x14ac:dyDescent="0.2">
      <c r="A3" s="186" t="s">
        <v>24</v>
      </c>
      <c r="B3" s="82">
        <v>-2.4796597633136019E-2</v>
      </c>
      <c r="C3" s="82">
        <v>-4.0077157892765558E-2</v>
      </c>
      <c r="D3" s="82">
        <v>3.0219882970773976E-3</v>
      </c>
      <c r="E3" s="82">
        <v>6.0740958274080915E-2</v>
      </c>
      <c r="F3" s="82">
        <v>-1.0461985275647623E-2</v>
      </c>
      <c r="G3" s="56"/>
      <c r="H3" s="56"/>
      <c r="I3" s="2"/>
      <c r="J3" s="2"/>
      <c r="K3" s="2"/>
      <c r="L3" s="2"/>
    </row>
    <row r="4" spans="1:14" ht="14.25" x14ac:dyDescent="0.2">
      <c r="A4" s="81" t="s">
        <v>25</v>
      </c>
      <c r="B4" s="82">
        <v>-4.7592862966684413E-3</v>
      </c>
      <c r="C4" s="82">
        <v>1.562713385488812E-2</v>
      </c>
      <c r="D4" s="82">
        <v>-7.3594245737286955E-3</v>
      </c>
      <c r="E4" s="82">
        <v>-7.2325452745727698E-3</v>
      </c>
      <c r="F4" s="82">
        <v>-2.01164050997793E-4</v>
      </c>
      <c r="G4" s="56"/>
      <c r="H4" s="56"/>
      <c r="I4" s="2"/>
      <c r="J4" s="2"/>
      <c r="K4" s="2"/>
      <c r="L4" s="2"/>
    </row>
    <row r="5" spans="1:14" ht="15" thickBot="1" x14ac:dyDescent="0.25">
      <c r="A5" s="185" t="s">
        <v>23</v>
      </c>
      <c r="B5" s="73">
        <v>-6.1641876430206022E-2</v>
      </c>
      <c r="C5" s="73">
        <v>-8.404494909210336E-2</v>
      </c>
      <c r="D5" s="73">
        <v>-1.9212185911899882E-3</v>
      </c>
      <c r="E5" s="73">
        <v>-0.14424555081635038</v>
      </c>
      <c r="F5" s="73">
        <v>-7.3638159614181797E-2</v>
      </c>
      <c r="G5" s="56"/>
      <c r="H5" s="56"/>
      <c r="I5" s="2"/>
      <c r="J5" s="2"/>
      <c r="K5" s="2"/>
      <c r="L5" s="2"/>
    </row>
    <row r="6" spans="1:14" ht="14.25" x14ac:dyDescent="0.2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 x14ac:dyDescent="0.2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 x14ac:dyDescent="0.2">
      <c r="A8" s="66"/>
      <c r="B8" s="67"/>
      <c r="C8" s="67"/>
      <c r="D8" s="67"/>
      <c r="E8" s="67"/>
      <c r="F8" s="67"/>
    </row>
    <row r="9" spans="1:14" ht="14.25" x14ac:dyDescent="0.2">
      <c r="A9" s="66"/>
      <c r="B9" s="67"/>
      <c r="C9" s="67"/>
      <c r="D9" s="67"/>
      <c r="E9" s="67"/>
      <c r="F9" s="67"/>
    </row>
    <row r="10" spans="1:14" ht="14.25" x14ac:dyDescent="0.2">
      <c r="A10" s="66"/>
      <c r="B10" s="67"/>
      <c r="C10" s="67"/>
      <c r="D10" s="67"/>
      <c r="E10" s="67"/>
      <c r="F10" s="67"/>
      <c r="N10" s="10"/>
    </row>
    <row r="11" spans="1:14" ht="14.25" x14ac:dyDescent="0.2">
      <c r="A11" s="66"/>
      <c r="B11" s="67"/>
      <c r="C11" s="67"/>
      <c r="D11" s="67"/>
      <c r="E11" s="67"/>
      <c r="F11" s="67"/>
    </row>
    <row r="12" spans="1:14" ht="14.25" x14ac:dyDescent="0.2">
      <c r="A12" s="66"/>
      <c r="B12" s="67"/>
      <c r="C12" s="67"/>
      <c r="D12" s="67"/>
      <c r="E12" s="67"/>
      <c r="F12" s="67"/>
    </row>
    <row r="13" spans="1:14" ht="14.25" x14ac:dyDescent="0.2">
      <c r="A13" s="66"/>
      <c r="B13" s="67"/>
      <c r="C13" s="67"/>
      <c r="D13" s="67"/>
      <c r="E13" s="67"/>
      <c r="F13" s="67"/>
    </row>
    <row r="14" spans="1:14" ht="14.25" x14ac:dyDescent="0.2">
      <c r="A14" s="66"/>
      <c r="B14" s="67"/>
      <c r="C14" s="67"/>
      <c r="D14" s="67"/>
      <c r="E14" s="67"/>
      <c r="F14" s="67"/>
    </row>
    <row r="15" spans="1:14" ht="14.25" x14ac:dyDescent="0.2">
      <c r="A15" s="66"/>
      <c r="B15" s="67"/>
      <c r="C15" s="67"/>
      <c r="D15" s="67"/>
      <c r="E15" s="67"/>
      <c r="F15" s="67"/>
    </row>
    <row r="16" spans="1:14" ht="14.25" x14ac:dyDescent="0.2">
      <c r="A16" s="66"/>
      <c r="B16" s="67"/>
      <c r="C16" s="67"/>
      <c r="D16" s="67"/>
      <c r="E16" s="67"/>
      <c r="F16" s="67"/>
    </row>
    <row r="17" spans="1:6" ht="14.25" x14ac:dyDescent="0.2">
      <c r="A17" s="66"/>
      <c r="B17" s="67"/>
      <c r="C17" s="67"/>
      <c r="D17" s="67"/>
      <c r="E17" s="67"/>
      <c r="F17" s="67"/>
    </row>
    <row r="18" spans="1:6" ht="14.25" x14ac:dyDescent="0.2">
      <c r="A18" s="66"/>
      <c r="B18" s="67"/>
      <c r="C18" s="67"/>
      <c r="D18" s="67"/>
      <c r="E18" s="67"/>
      <c r="F18" s="67"/>
    </row>
    <row r="19" spans="1:6" ht="14.25" x14ac:dyDescent="0.2">
      <c r="A19" s="66"/>
      <c r="B19" s="67"/>
      <c r="C19" s="67"/>
      <c r="D19" s="67"/>
      <c r="E19" s="67"/>
      <c r="F19" s="67"/>
    </row>
    <row r="20" spans="1:6" ht="14.25" x14ac:dyDescent="0.2">
      <c r="A20" s="66"/>
      <c r="B20" s="67"/>
      <c r="C20" s="67"/>
      <c r="D20" s="67"/>
      <c r="E20" s="67"/>
      <c r="F20" s="67"/>
    </row>
    <row r="21" spans="1:6" ht="14.25" x14ac:dyDescent="0.2">
      <c r="A21" s="66"/>
      <c r="B21" s="67"/>
      <c r="C21" s="67"/>
      <c r="D21" s="67"/>
      <c r="E21" s="67"/>
      <c r="F21" s="67"/>
    </row>
    <row r="22" spans="1:6" ht="14.25" x14ac:dyDescent="0.2">
      <c r="A22" s="66"/>
      <c r="B22" s="67"/>
      <c r="C22" s="67"/>
      <c r="D22" s="67"/>
      <c r="E22" s="67"/>
      <c r="F22" s="67"/>
    </row>
    <row r="23" spans="1:6" ht="14.25" x14ac:dyDescent="0.2">
      <c r="A23" s="66"/>
      <c r="B23" s="67"/>
      <c r="C23" s="67"/>
      <c r="D23" s="67"/>
      <c r="E23" s="67"/>
      <c r="F23" s="67"/>
    </row>
    <row r="24" spans="1:6" ht="14.25" x14ac:dyDescent="0.2">
      <c r="A24" s="66"/>
      <c r="B24" s="67"/>
      <c r="C24" s="67"/>
      <c r="D24" s="67"/>
      <c r="E24" s="67"/>
      <c r="F24" s="67"/>
    </row>
    <row r="25" spans="1:6" ht="14.25" x14ac:dyDescent="0.2">
      <c r="A25" s="66"/>
      <c r="B25" s="67"/>
      <c r="C25" s="67"/>
      <c r="D25" s="67"/>
      <c r="E25" s="67"/>
      <c r="F25" s="67"/>
    </row>
    <row r="26" spans="1:6" ht="14.25" x14ac:dyDescent="0.2">
      <c r="A26" s="66"/>
      <c r="B26" s="67"/>
      <c r="C26" s="67"/>
      <c r="D26" s="67"/>
      <c r="E26" s="67"/>
      <c r="F26" s="67"/>
    </row>
    <row r="27" spans="1:6" ht="15" x14ac:dyDescent="0.2">
      <c r="A27" s="187" t="s">
        <v>26</v>
      </c>
      <c r="B27" s="188" t="s">
        <v>27</v>
      </c>
      <c r="C27" s="189" t="s">
        <v>28</v>
      </c>
      <c r="D27" s="71"/>
      <c r="E27" s="67"/>
      <c r="F27" s="67"/>
    </row>
    <row r="28" spans="1:6" ht="14.25" x14ac:dyDescent="0.2">
      <c r="A28" s="192" t="s">
        <v>18</v>
      </c>
      <c r="B28" s="27">
        <v>-4.7592862966684413E-3</v>
      </c>
      <c r="C28" s="62">
        <v>-6.1641876430206022E-2</v>
      </c>
      <c r="D28" s="71"/>
      <c r="E28" s="67"/>
      <c r="F28" s="67"/>
    </row>
    <row r="29" spans="1:6" ht="14.25" x14ac:dyDescent="0.2">
      <c r="A29" s="196" t="s">
        <v>35</v>
      </c>
      <c r="B29" s="27">
        <v>2.6058013751624198E-3</v>
      </c>
      <c r="C29" s="62">
        <v>0.16479966080135666</v>
      </c>
      <c r="D29" s="71"/>
      <c r="E29" s="67"/>
      <c r="F29" s="67"/>
    </row>
    <row r="30" spans="1:6" ht="28.5" x14ac:dyDescent="0.2">
      <c r="A30" s="195" t="s">
        <v>34</v>
      </c>
      <c r="B30" s="27">
        <v>6.5656355673819888E-3</v>
      </c>
      <c r="C30" s="62">
        <v>0.16491840089819165</v>
      </c>
      <c r="D30" s="71"/>
      <c r="E30" s="67"/>
      <c r="F30" s="67"/>
    </row>
    <row r="31" spans="1:6" ht="14.25" x14ac:dyDescent="0.2">
      <c r="A31" s="190" t="s">
        <v>29</v>
      </c>
      <c r="B31" s="27">
        <v>1.4287419148811376E-2</v>
      </c>
      <c r="C31" s="62">
        <v>2.3057770876953487E-2</v>
      </c>
      <c r="D31" s="71"/>
      <c r="E31" s="67"/>
      <c r="F31" s="67"/>
    </row>
    <row r="32" spans="1:6" ht="14.25" x14ac:dyDescent="0.2">
      <c r="A32" s="194" t="s">
        <v>19</v>
      </c>
      <c r="B32" s="27">
        <v>1.562713385488812E-2</v>
      </c>
      <c r="C32" s="62">
        <v>-8.404494909210336E-2</v>
      </c>
      <c r="D32" s="71"/>
      <c r="E32" s="67"/>
      <c r="F32" s="67"/>
    </row>
    <row r="33" spans="1:6" ht="14.25" x14ac:dyDescent="0.2">
      <c r="A33" s="195" t="s">
        <v>39</v>
      </c>
      <c r="B33" s="27">
        <v>1.7181167690656807E-2</v>
      </c>
      <c r="C33" s="62">
        <v>0.19752669225260888</v>
      </c>
      <c r="D33" s="71"/>
      <c r="E33" s="67"/>
      <c r="F33" s="67"/>
    </row>
    <row r="34" spans="1:6" ht="14.25" x14ac:dyDescent="0.2">
      <c r="A34" s="191" t="s">
        <v>30</v>
      </c>
      <c r="B34" s="27">
        <v>1.7815244116613949E-2</v>
      </c>
      <c r="C34" s="62">
        <v>-4.5391653452691139E-2</v>
      </c>
      <c r="D34" s="71"/>
      <c r="E34" s="67"/>
      <c r="F34" s="67"/>
    </row>
    <row r="35" spans="1:6" ht="14.25" x14ac:dyDescent="0.2">
      <c r="A35" s="197" t="s">
        <v>38</v>
      </c>
      <c r="B35" s="27">
        <v>1.9450234970806779E-2</v>
      </c>
      <c r="C35" s="62">
        <v>0.16713048078257242</v>
      </c>
      <c r="D35" s="71"/>
      <c r="E35" s="67"/>
      <c r="F35" s="67"/>
    </row>
    <row r="36" spans="1:6" ht="14.25" x14ac:dyDescent="0.2">
      <c r="A36" s="192" t="s">
        <v>31</v>
      </c>
      <c r="B36" s="27">
        <v>2.7893017796142061E-2</v>
      </c>
      <c r="C36" s="62">
        <v>0.10012518618289068</v>
      </c>
      <c r="D36" s="71"/>
      <c r="E36" s="67"/>
      <c r="F36" s="67"/>
    </row>
    <row r="37" spans="1:6" ht="14.25" x14ac:dyDescent="0.2">
      <c r="A37" s="193" t="s">
        <v>32</v>
      </c>
      <c r="B37" s="27">
        <v>3.138434416849667E-2</v>
      </c>
      <c r="C37" s="62">
        <v>0.2511701199666081</v>
      </c>
      <c r="D37" s="71"/>
      <c r="E37" s="67"/>
      <c r="F37" s="67"/>
    </row>
    <row r="38" spans="1:6" ht="14.25" x14ac:dyDescent="0.2">
      <c r="A38" s="191" t="s">
        <v>33</v>
      </c>
      <c r="B38" s="27">
        <v>3.600232096458722E-2</v>
      </c>
      <c r="C38" s="62">
        <v>0.21352971099056584</v>
      </c>
      <c r="D38" s="71"/>
      <c r="E38" s="67"/>
      <c r="F38" s="67"/>
    </row>
    <row r="39" spans="1:6" ht="14.25" x14ac:dyDescent="0.2">
      <c r="A39" s="191" t="s">
        <v>37</v>
      </c>
      <c r="B39" s="27">
        <v>4.0940492223986658E-2</v>
      </c>
      <c r="C39" s="62">
        <v>0.17701743353512089</v>
      </c>
      <c r="D39" s="71"/>
      <c r="E39" s="67"/>
      <c r="F39" s="67"/>
    </row>
    <row r="40" spans="1:6" ht="15" thickBot="1" x14ac:dyDescent="0.25">
      <c r="A40" s="191" t="s">
        <v>36</v>
      </c>
      <c r="B40" s="72">
        <v>5.0784930910720893E-2</v>
      </c>
      <c r="C40" s="73">
        <v>8.6989258432647487E-2</v>
      </c>
      <c r="D40" s="71"/>
      <c r="E40" s="67"/>
      <c r="F40" s="67"/>
    </row>
    <row r="41" spans="1:6" ht="14.25" x14ac:dyDescent="0.2">
      <c r="A41" s="66"/>
      <c r="B41" s="67"/>
      <c r="C41" s="67"/>
      <c r="D41" s="71"/>
      <c r="E41" s="67"/>
      <c r="F41" s="67"/>
    </row>
    <row r="42" spans="1:6" ht="14.25" x14ac:dyDescent="0.2">
      <c r="A42" s="66"/>
      <c r="B42" s="67"/>
      <c r="C42" s="67"/>
      <c r="D42" s="71"/>
      <c r="E42" s="67"/>
      <c r="F42" s="67"/>
    </row>
  </sheetData>
  <autoFilter ref="A27:C27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topLeftCell="B1" zoomScale="85" workbookViewId="0">
      <selection activeCell="B32" sqref="B32"/>
    </sheetView>
  </sheetViews>
  <sheetFormatPr defaultRowHeight="14.25" x14ac:dyDescent="0.2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 x14ac:dyDescent="0.25">
      <c r="A1" s="167" t="s">
        <v>130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45.75" thickBot="1" x14ac:dyDescent="0.25">
      <c r="A2" s="25" t="s">
        <v>41</v>
      </c>
      <c r="B2" s="210" t="s">
        <v>81</v>
      </c>
      <c r="C2" s="15" t="s">
        <v>111</v>
      </c>
      <c r="D2" s="42" t="s">
        <v>112</v>
      </c>
      <c r="E2" s="42" t="s">
        <v>43</v>
      </c>
      <c r="F2" s="42" t="s">
        <v>131</v>
      </c>
      <c r="G2" s="42" t="s">
        <v>132</v>
      </c>
      <c r="H2" s="42" t="s">
        <v>133</v>
      </c>
      <c r="I2" s="17" t="s">
        <v>47</v>
      </c>
      <c r="J2" s="18" t="s">
        <v>48</v>
      </c>
    </row>
    <row r="3" spans="1:11" ht="14.25" customHeight="1" x14ac:dyDescent="0.2">
      <c r="A3" s="21">
        <v>1</v>
      </c>
      <c r="B3" s="191" t="s">
        <v>135</v>
      </c>
      <c r="C3" s="219" t="s">
        <v>116</v>
      </c>
      <c r="D3" s="220" t="s">
        <v>137</v>
      </c>
      <c r="E3" s="78">
        <v>11646317.460000001</v>
      </c>
      <c r="F3" s="79">
        <v>173488</v>
      </c>
      <c r="G3" s="78">
        <v>67.130392073226972</v>
      </c>
      <c r="H3" s="50">
        <v>100</v>
      </c>
      <c r="I3" s="202" t="s">
        <v>69</v>
      </c>
      <c r="J3" s="80" t="s">
        <v>7</v>
      </c>
      <c r="K3" s="46"/>
    </row>
    <row r="4" spans="1:11" ht="28.5" x14ac:dyDescent="0.2">
      <c r="A4" s="21">
        <v>2</v>
      </c>
      <c r="B4" s="77" t="s">
        <v>134</v>
      </c>
      <c r="C4" s="219" t="s">
        <v>116</v>
      </c>
      <c r="D4" s="220" t="s">
        <v>137</v>
      </c>
      <c r="E4" s="78">
        <v>932996.36010000005</v>
      </c>
      <c r="F4" s="79">
        <v>648</v>
      </c>
      <c r="G4" s="78">
        <v>1439.8091976851852</v>
      </c>
      <c r="H4" s="50">
        <v>5000</v>
      </c>
      <c r="I4" s="202" t="s">
        <v>136</v>
      </c>
      <c r="J4" s="80" t="s">
        <v>0</v>
      </c>
      <c r="K4" s="47"/>
    </row>
    <row r="5" spans="1:11" ht="15.75" thickBot="1" x14ac:dyDescent="0.25">
      <c r="A5" s="168" t="s">
        <v>66</v>
      </c>
      <c r="B5" s="169"/>
      <c r="C5" s="104" t="s">
        <v>4</v>
      </c>
      <c r="D5" s="104" t="s">
        <v>4</v>
      </c>
      <c r="E5" s="92">
        <f>SUM(E3:E4)</f>
        <v>12579313.8201</v>
      </c>
      <c r="F5" s="93">
        <f>SUM(F3:F4)</f>
        <v>174136</v>
      </c>
      <c r="G5" s="104" t="s">
        <v>4</v>
      </c>
      <c r="H5" s="104" t="s">
        <v>4</v>
      </c>
      <c r="I5" s="104" t="s">
        <v>4</v>
      </c>
      <c r="J5" s="104" t="s">
        <v>4</v>
      </c>
    </row>
    <row r="6" spans="1:11" ht="15" thickBot="1" x14ac:dyDescent="0.25">
      <c r="A6" s="180"/>
      <c r="B6" s="180"/>
      <c r="C6" s="180"/>
      <c r="D6" s="180"/>
      <c r="E6" s="180"/>
      <c r="F6" s="180"/>
      <c r="G6" s="180"/>
      <c r="H6" s="180"/>
      <c r="I6" s="157"/>
      <c r="J6" s="157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85" workbookViewId="0">
      <selection activeCell="A2" sqref="A2:A3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 x14ac:dyDescent="0.25">
      <c r="A1" s="167" t="s">
        <v>138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s="22" customFormat="1" ht="15.75" customHeight="1" thickBot="1" x14ac:dyDescent="0.25">
      <c r="A2" s="174" t="s">
        <v>41</v>
      </c>
      <c r="B2" s="96"/>
      <c r="C2" s="97"/>
      <c r="D2" s="98"/>
      <c r="E2" s="176" t="s">
        <v>80</v>
      </c>
      <c r="F2" s="176"/>
      <c r="G2" s="176"/>
      <c r="H2" s="176"/>
      <c r="I2" s="176"/>
      <c r="J2" s="176"/>
      <c r="K2" s="176"/>
    </row>
    <row r="3" spans="1:11" s="22" customFormat="1" ht="51.75" thickBot="1" x14ac:dyDescent="0.25">
      <c r="A3" s="175"/>
      <c r="B3" s="99" t="s">
        <v>81</v>
      </c>
      <c r="C3" s="204" t="s">
        <v>82</v>
      </c>
      <c r="D3" s="204" t="s">
        <v>83</v>
      </c>
      <c r="E3" s="17" t="s">
        <v>84</v>
      </c>
      <c r="F3" s="17" t="s">
        <v>85</v>
      </c>
      <c r="G3" s="17" t="s">
        <v>86</v>
      </c>
      <c r="H3" s="17" t="s">
        <v>87</v>
      </c>
      <c r="I3" s="18" t="s">
        <v>88</v>
      </c>
      <c r="J3" s="18" t="s">
        <v>89</v>
      </c>
      <c r="K3" s="205" t="s">
        <v>90</v>
      </c>
    </row>
    <row r="4" spans="1:11" s="22" customFormat="1" collapsed="1" x14ac:dyDescent="0.2">
      <c r="A4" s="21">
        <v>1</v>
      </c>
      <c r="B4" s="26" t="s">
        <v>134</v>
      </c>
      <c r="C4" s="100">
        <v>38945</v>
      </c>
      <c r="D4" s="100">
        <v>39016</v>
      </c>
      <c r="E4" s="94">
        <v>-8.256660592864673E-4</v>
      </c>
      <c r="F4" s="94">
        <v>-1.3011583585281539E-2</v>
      </c>
      <c r="G4" s="94">
        <v>-4.2920397107404029E-2</v>
      </c>
      <c r="H4" s="94">
        <v>-0.134457183360848</v>
      </c>
      <c r="I4" s="94">
        <v>-0.12099480259806994</v>
      </c>
      <c r="J4" s="101">
        <v>-0.71203816046295887</v>
      </c>
      <c r="K4" s="112">
        <v>-9.174498507987805E-2</v>
      </c>
    </row>
    <row r="5" spans="1:11" s="22" customFormat="1" collapsed="1" x14ac:dyDescent="0.2">
      <c r="A5" s="21">
        <v>2</v>
      </c>
      <c r="B5" s="26" t="s">
        <v>135</v>
      </c>
      <c r="C5" s="100">
        <v>40555</v>
      </c>
      <c r="D5" s="100">
        <v>40626</v>
      </c>
      <c r="E5" s="94">
        <v>4.2333795729088131E-4</v>
      </c>
      <c r="F5" s="94">
        <v>-8.308340141788384E-3</v>
      </c>
      <c r="G5" s="94">
        <v>-7.4022461056325928E-2</v>
      </c>
      <c r="H5" s="94">
        <v>2.4288719016762439E-2</v>
      </c>
      <c r="I5" s="94">
        <v>-2.6281516630293655E-2</v>
      </c>
      <c r="J5" s="101">
        <v>-0.32869607926774502</v>
      </c>
      <c r="K5" s="113">
        <v>-4.566750575365397E-2</v>
      </c>
    </row>
    <row r="6" spans="1:11" s="22" customFormat="1" ht="15.75" collapsed="1" thickBot="1" x14ac:dyDescent="0.25">
      <c r="A6" s="158"/>
      <c r="B6" s="159" t="s">
        <v>91</v>
      </c>
      <c r="C6" s="160" t="s">
        <v>4</v>
      </c>
      <c r="D6" s="160" t="s">
        <v>4</v>
      </c>
      <c r="E6" s="161">
        <f>AVERAGE(E4:E5)</f>
        <v>-2.01164050997793E-4</v>
      </c>
      <c r="F6" s="161">
        <f>AVERAGE(F4:F5)</f>
        <v>-1.0659961863534961E-2</v>
      </c>
      <c r="G6" s="161">
        <f>AVERAGE(G4:G5)</f>
        <v>-5.8471429081864978E-2</v>
      </c>
      <c r="H6" s="161">
        <f>AVERAGE(H4:H5)</f>
        <v>-5.508423217204278E-2</v>
      </c>
      <c r="I6" s="161">
        <f>AVERAGE(I4:I5)</f>
        <v>-7.3638159614181797E-2</v>
      </c>
      <c r="J6" s="160" t="s">
        <v>4</v>
      </c>
      <c r="K6" s="161">
        <f>AVERAGE(K4:K5)</f>
        <v>-6.870624541676601E-2</v>
      </c>
    </row>
    <row r="7" spans="1:11" s="22" customFormat="1" hidden="1" x14ac:dyDescent="0.2">
      <c r="A7" s="183" t="s">
        <v>9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</row>
    <row r="8" spans="1:11" s="22" customFormat="1" ht="15" hidden="1" thickBot="1" x14ac:dyDescent="0.25">
      <c r="A8" s="182" t="s">
        <v>10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</row>
    <row r="9" spans="1:11" s="22" customFormat="1" ht="15.75" hidden="1" customHeight="1" x14ac:dyDescent="0.2">
      <c r="C9" s="61"/>
      <c r="D9" s="61"/>
    </row>
    <row r="10" spans="1:11" ht="15" thickBot="1" x14ac:dyDescent="0.25">
      <c r="A10" s="181"/>
      <c r="B10" s="181"/>
      <c r="C10" s="181"/>
      <c r="D10" s="181"/>
      <c r="E10" s="181"/>
      <c r="F10" s="181"/>
      <c r="G10" s="181"/>
      <c r="H10" s="181"/>
      <c r="I10" s="162"/>
      <c r="J10" s="162"/>
      <c r="K10" s="162"/>
    </row>
    <row r="11" spans="1:11" x14ac:dyDescent="0.2">
      <c r="B11" s="28"/>
      <c r="C11" s="102"/>
      <c r="E11" s="102"/>
    </row>
    <row r="12" spans="1:11" x14ac:dyDescent="0.2">
      <c r="E12" s="102"/>
      <c r="F12" s="102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9"/>
  <sheetViews>
    <sheetView zoomScale="60" zoomScaleNormal="60" workbookViewId="0">
      <selection activeCell="C35" sqref="C35:E35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 x14ac:dyDescent="0.25">
      <c r="A1" s="173" t="s">
        <v>139</v>
      </c>
      <c r="B1" s="173"/>
      <c r="C1" s="173"/>
      <c r="D1" s="173"/>
      <c r="E1" s="173"/>
      <c r="F1" s="173"/>
      <c r="G1" s="173"/>
    </row>
    <row r="2" spans="1:8" s="28" customFormat="1" ht="15.75" customHeight="1" thickBot="1" x14ac:dyDescent="0.25">
      <c r="A2" s="184" t="s">
        <v>41</v>
      </c>
      <c r="B2" s="84"/>
      <c r="C2" s="207" t="s">
        <v>95</v>
      </c>
      <c r="D2" s="208"/>
      <c r="E2" s="221" t="s">
        <v>140</v>
      </c>
      <c r="F2" s="221"/>
      <c r="G2" s="85"/>
    </row>
    <row r="3" spans="1:8" s="28" customFormat="1" ht="45.75" thickBot="1" x14ac:dyDescent="0.25">
      <c r="A3" s="175"/>
      <c r="B3" s="17" t="s">
        <v>81</v>
      </c>
      <c r="C3" s="99" t="s">
        <v>97</v>
      </c>
      <c r="D3" s="99" t="s">
        <v>98</v>
      </c>
      <c r="E3" s="99" t="s">
        <v>99</v>
      </c>
      <c r="F3" s="99" t="s">
        <v>98</v>
      </c>
      <c r="G3" s="18" t="s">
        <v>100</v>
      </c>
    </row>
    <row r="4" spans="1:8" s="28" customFormat="1" x14ac:dyDescent="0.2">
      <c r="A4" s="21">
        <v>1</v>
      </c>
      <c r="B4" s="35" t="s">
        <v>135</v>
      </c>
      <c r="C4" s="36">
        <v>41.029110000001268</v>
      </c>
      <c r="D4" s="94">
        <v>3.5353804888442319E-3</v>
      </c>
      <c r="E4" s="37">
        <v>538</v>
      </c>
      <c r="F4" s="94">
        <v>3.110725643249494E-3</v>
      </c>
      <c r="G4" s="38">
        <v>35.947419735645454</v>
      </c>
    </row>
    <row r="5" spans="1:8" s="28" customFormat="1" x14ac:dyDescent="0.2">
      <c r="A5" s="21">
        <v>2</v>
      </c>
      <c r="B5" s="35" t="s">
        <v>134</v>
      </c>
      <c r="C5" s="36">
        <v>-0.77097999999998135</v>
      </c>
      <c r="D5" s="94">
        <v>-8.2566605929632834E-4</v>
      </c>
      <c r="E5" s="37">
        <v>0</v>
      </c>
      <c r="F5" s="94">
        <v>0</v>
      </c>
      <c r="G5" s="38">
        <v>0</v>
      </c>
    </row>
    <row r="6" spans="1:8" s="28" customFormat="1" ht="15.75" thickBot="1" x14ac:dyDescent="0.25">
      <c r="A6" s="107"/>
      <c r="B6" s="86" t="s">
        <v>66</v>
      </c>
      <c r="C6" s="87">
        <v>40.258130000001287</v>
      </c>
      <c r="D6" s="91">
        <v>3.2106189648544599E-3</v>
      </c>
      <c r="E6" s="88">
        <v>538</v>
      </c>
      <c r="F6" s="91">
        <v>3.0991140450926853E-3</v>
      </c>
      <c r="G6" s="108">
        <v>35.947419735645454</v>
      </c>
    </row>
    <row r="7" spans="1:8" s="28" customFormat="1" ht="15" customHeight="1" thickBot="1" x14ac:dyDescent="0.25">
      <c r="A7" s="170"/>
      <c r="B7" s="170"/>
      <c r="C7" s="170"/>
      <c r="D7" s="170"/>
      <c r="E7" s="170"/>
      <c r="F7" s="170"/>
      <c r="G7" s="170"/>
      <c r="H7" s="7"/>
    </row>
    <row r="8" spans="1:8" s="28" customFormat="1" x14ac:dyDescent="0.2">
      <c r="D8" s="6"/>
    </row>
    <row r="9" spans="1:8" s="28" customFormat="1" x14ac:dyDescent="0.2">
      <c r="D9" s="6"/>
    </row>
    <row r="10" spans="1:8" s="28" customFormat="1" x14ac:dyDescent="0.2">
      <c r="D10" s="6"/>
    </row>
    <row r="11" spans="1:8" s="28" customFormat="1" x14ac:dyDescent="0.2">
      <c r="D11" s="6"/>
    </row>
    <row r="12" spans="1:8" s="28" customFormat="1" x14ac:dyDescent="0.2">
      <c r="D12" s="6"/>
    </row>
    <row r="13" spans="1:8" s="28" customFormat="1" x14ac:dyDescent="0.2">
      <c r="D13" s="6"/>
    </row>
    <row r="14" spans="1:8" s="28" customFormat="1" x14ac:dyDescent="0.2">
      <c r="D14" s="6"/>
    </row>
    <row r="15" spans="1:8" s="28" customFormat="1" x14ac:dyDescent="0.2">
      <c r="D15" s="6"/>
    </row>
    <row r="16" spans="1:8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x14ac:dyDescent="0.2">
      <c r="D28" s="6"/>
    </row>
    <row r="29" spans="2:5" s="28" customFormat="1" ht="15" thickBot="1" x14ac:dyDescent="0.25">
      <c r="B29" s="75"/>
      <c r="C29" s="75"/>
      <c r="D29" s="76"/>
      <c r="E29" s="75"/>
    </row>
    <row r="30" spans="2:5" s="28" customFormat="1" x14ac:dyDescent="0.2"/>
    <row r="31" spans="2:5" s="28" customFormat="1" x14ac:dyDescent="0.2"/>
    <row r="32" spans="2:5" s="28" customFormat="1" x14ac:dyDescent="0.2"/>
    <row r="33" spans="2:6" s="28" customFormat="1" x14ac:dyDescent="0.2"/>
    <row r="34" spans="2:6" s="28" customFormat="1" ht="15" thickBot="1" x14ac:dyDescent="0.25"/>
    <row r="35" spans="2:6" s="28" customFormat="1" ht="30.75" thickBot="1" x14ac:dyDescent="0.25">
      <c r="B35" s="45" t="s">
        <v>81</v>
      </c>
      <c r="C35" s="210" t="s">
        <v>101</v>
      </c>
      <c r="D35" s="210" t="s">
        <v>102</v>
      </c>
      <c r="E35" s="210" t="s">
        <v>103</v>
      </c>
    </row>
    <row r="36" spans="2:6" s="28" customFormat="1" x14ac:dyDescent="0.2">
      <c r="B36" s="120" t="str">
        <f t="shared" ref="B36:D37" si="0">B4</f>
        <v>Іndeks Ukrainskoi Birzhi</v>
      </c>
      <c r="C36" s="121">
        <f t="shared" si="0"/>
        <v>41.029110000001268</v>
      </c>
      <c r="D36" s="146">
        <f t="shared" si="0"/>
        <v>3.5353804888442319E-3</v>
      </c>
      <c r="E36" s="122">
        <f>G4</f>
        <v>35.947419735645454</v>
      </c>
    </row>
    <row r="37" spans="2:6" x14ac:dyDescent="0.2">
      <c r="B37" s="35" t="str">
        <f t="shared" si="0"/>
        <v>ТАSК Universal</v>
      </c>
      <c r="C37" s="36">
        <f t="shared" si="0"/>
        <v>-0.77097999999998135</v>
      </c>
      <c r="D37" s="147">
        <f t="shared" si="0"/>
        <v>-8.2566605929632834E-4</v>
      </c>
      <c r="E37" s="38">
        <f>G5</f>
        <v>0</v>
      </c>
      <c r="F37" s="19"/>
    </row>
    <row r="38" spans="2:6" x14ac:dyDescent="0.2">
      <c r="B38" s="35"/>
      <c r="C38" s="36"/>
      <c r="D38" s="147"/>
      <c r="E38" s="38"/>
      <c r="F38" s="19"/>
    </row>
    <row r="39" spans="2:6" x14ac:dyDescent="0.2">
      <c r="B39" s="148"/>
      <c r="C39" s="149"/>
      <c r="D39" s="150"/>
      <c r="E39" s="151"/>
      <c r="F39" s="19"/>
    </row>
    <row r="40" spans="2:6" x14ac:dyDescent="0.2">
      <c r="B40" s="28"/>
      <c r="C40" s="152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  <c r="F46" s="19"/>
    </row>
    <row r="47" spans="2:6" x14ac:dyDescent="0.2">
      <c r="B47" s="28"/>
      <c r="C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  <row r="119" spans="2:4" x14ac:dyDescent="0.2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tabSelected="1" topLeftCell="F1" zoomScale="85" workbookViewId="0">
      <selection activeCell="M44" sqref="M44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3" t="s">
        <v>81</v>
      </c>
      <c r="B1" s="64" t="s">
        <v>104</v>
      </c>
      <c r="C1" s="10"/>
      <c r="D1" s="10"/>
    </row>
    <row r="2" spans="1:4" ht="14.25" x14ac:dyDescent="0.2">
      <c r="A2" s="26" t="s">
        <v>134</v>
      </c>
      <c r="B2" s="130">
        <v>-8.256660592864673E-4</v>
      </c>
      <c r="C2" s="10"/>
      <c r="D2" s="10"/>
    </row>
    <row r="3" spans="1:4" ht="14.25" x14ac:dyDescent="0.2">
      <c r="A3" s="26" t="s">
        <v>135</v>
      </c>
      <c r="B3" s="131">
        <v>4.2333795729088131E-4</v>
      </c>
      <c r="C3" s="10"/>
      <c r="D3" s="10"/>
    </row>
    <row r="4" spans="1:4" ht="14.25" x14ac:dyDescent="0.2">
      <c r="A4" s="191" t="s">
        <v>105</v>
      </c>
      <c r="B4" s="131">
        <v>-2.01164050997793E-4</v>
      </c>
      <c r="C4" s="10"/>
      <c r="D4" s="10"/>
    </row>
    <row r="5" spans="1:4" ht="14.25" x14ac:dyDescent="0.2">
      <c r="A5" s="191" t="s">
        <v>19</v>
      </c>
      <c r="B5" s="131">
        <v>1.562713385488812E-2</v>
      </c>
      <c r="C5" s="10"/>
      <c r="D5" s="10"/>
    </row>
    <row r="6" spans="1:4" ht="14.25" x14ac:dyDescent="0.2">
      <c r="A6" s="191" t="s">
        <v>18</v>
      </c>
      <c r="B6" s="131">
        <v>-4.7592862966684413E-3</v>
      </c>
      <c r="C6" s="10"/>
      <c r="D6" s="10"/>
    </row>
    <row r="7" spans="1:4" ht="14.25" x14ac:dyDescent="0.2">
      <c r="A7" s="191" t="s">
        <v>106</v>
      </c>
      <c r="B7" s="131">
        <v>-5.536464338037872E-2</v>
      </c>
      <c r="C7" s="10"/>
      <c r="D7" s="10"/>
    </row>
    <row r="8" spans="1:4" ht="14.25" x14ac:dyDescent="0.2">
      <c r="A8" s="191" t="s">
        <v>107</v>
      </c>
      <c r="B8" s="131">
        <v>-4.1908487348336965E-2</v>
      </c>
      <c r="C8" s="10"/>
      <c r="D8" s="10"/>
    </row>
    <row r="9" spans="1:4" ht="14.25" x14ac:dyDescent="0.2">
      <c r="A9" s="191" t="s">
        <v>108</v>
      </c>
      <c r="B9" s="131">
        <v>1.4438356164383563E-2</v>
      </c>
      <c r="C9" s="10"/>
      <c r="D9" s="10"/>
    </row>
    <row r="10" spans="1:4" ht="15" thickBot="1" x14ac:dyDescent="0.25">
      <c r="A10" s="218" t="s">
        <v>109</v>
      </c>
      <c r="B10" s="132">
        <v>-6.8886468912444765E-2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4"/>
  <sheetViews>
    <sheetView zoomScale="80" zoomScaleNormal="40" workbookViewId="0">
      <selection activeCell="G19" sqref="G19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7" t="s">
        <v>40</v>
      </c>
      <c r="B1" s="167"/>
      <c r="C1" s="167"/>
      <c r="D1" s="167"/>
      <c r="E1" s="167"/>
      <c r="F1" s="167"/>
      <c r="G1" s="167"/>
      <c r="H1" s="167"/>
      <c r="I1" s="13"/>
    </row>
    <row r="2" spans="1:9" ht="30.75" thickBot="1" x14ac:dyDescent="0.25">
      <c r="A2" s="15" t="s">
        <v>41</v>
      </c>
      <c r="B2" s="16" t="s">
        <v>42</v>
      </c>
      <c r="C2" s="17" t="s">
        <v>43</v>
      </c>
      <c r="D2" s="17" t="s">
        <v>44</v>
      </c>
      <c r="E2" s="17" t="s">
        <v>45</v>
      </c>
      <c r="F2" s="17" t="s">
        <v>46</v>
      </c>
      <c r="G2" s="17" t="s">
        <v>47</v>
      </c>
      <c r="H2" s="18" t="s">
        <v>48</v>
      </c>
      <c r="I2" s="19"/>
    </row>
    <row r="3" spans="1:9" x14ac:dyDescent="0.2">
      <c r="A3" s="21">
        <v>1</v>
      </c>
      <c r="B3" s="77" t="s">
        <v>49</v>
      </c>
      <c r="C3" s="78">
        <v>30356369.460000001</v>
      </c>
      <c r="D3" s="79">
        <v>47400</v>
      </c>
      <c r="E3" s="78">
        <v>640.429735443038</v>
      </c>
      <c r="F3" s="79">
        <v>100</v>
      </c>
      <c r="G3" s="199" t="s">
        <v>69</v>
      </c>
      <c r="H3" s="80" t="s">
        <v>7</v>
      </c>
      <c r="I3" s="19"/>
    </row>
    <row r="4" spans="1:9" x14ac:dyDescent="0.2">
      <c r="A4" s="21">
        <v>2</v>
      </c>
      <c r="B4" s="198" t="s">
        <v>50</v>
      </c>
      <c r="C4" s="78">
        <v>11297008.710000001</v>
      </c>
      <c r="D4" s="79">
        <v>7747603</v>
      </c>
      <c r="E4" s="78">
        <v>1.4581295285780649</v>
      </c>
      <c r="F4" s="79">
        <v>1</v>
      </c>
      <c r="G4" s="198" t="s">
        <v>70</v>
      </c>
      <c r="H4" s="80" t="s">
        <v>3</v>
      </c>
      <c r="I4" s="19"/>
    </row>
    <row r="5" spans="1:9" ht="14.25" customHeight="1" x14ac:dyDescent="0.2">
      <c r="A5" s="21">
        <v>3</v>
      </c>
      <c r="B5" s="198" t="s">
        <v>51</v>
      </c>
      <c r="C5" s="78">
        <v>7492065.29</v>
      </c>
      <c r="D5" s="79">
        <v>2094</v>
      </c>
      <c r="E5" s="78">
        <v>3577.8726313276029</v>
      </c>
      <c r="F5" s="79">
        <v>1000</v>
      </c>
      <c r="G5" s="200" t="s">
        <v>71</v>
      </c>
      <c r="H5" s="80" t="s">
        <v>1</v>
      </c>
      <c r="I5" s="19"/>
    </row>
    <row r="6" spans="1:9" x14ac:dyDescent="0.2">
      <c r="A6" s="21">
        <v>4</v>
      </c>
      <c r="B6" s="198" t="s">
        <v>52</v>
      </c>
      <c r="C6" s="78">
        <v>6289914.4800000004</v>
      </c>
      <c r="D6" s="79">
        <v>1635</v>
      </c>
      <c r="E6" s="78">
        <v>3847.0424954128443</v>
      </c>
      <c r="F6" s="79">
        <v>1000</v>
      </c>
      <c r="G6" s="198" t="s">
        <v>70</v>
      </c>
      <c r="H6" s="80" t="s">
        <v>3</v>
      </c>
      <c r="I6" s="19"/>
    </row>
    <row r="7" spans="1:9" ht="14.25" customHeight="1" x14ac:dyDescent="0.2">
      <c r="A7" s="21">
        <v>5</v>
      </c>
      <c r="B7" s="198" t="s">
        <v>53</v>
      </c>
      <c r="C7" s="78">
        <v>5287470.7</v>
      </c>
      <c r="D7" s="79">
        <v>4231</v>
      </c>
      <c r="E7" s="78">
        <v>1249.6976364925549</v>
      </c>
      <c r="F7" s="79">
        <v>1000</v>
      </c>
      <c r="G7" s="199" t="s">
        <v>69</v>
      </c>
      <c r="H7" s="80" t="s">
        <v>7</v>
      </c>
      <c r="I7" s="19"/>
    </row>
    <row r="8" spans="1:9" x14ac:dyDescent="0.2">
      <c r="A8" s="21">
        <v>6</v>
      </c>
      <c r="B8" s="198" t="s">
        <v>54</v>
      </c>
      <c r="C8" s="78">
        <v>5031478.2200999996</v>
      </c>
      <c r="D8" s="79">
        <v>3571</v>
      </c>
      <c r="E8" s="78">
        <v>1408.9829795855501</v>
      </c>
      <c r="F8" s="79">
        <v>1000</v>
      </c>
      <c r="G8" s="198" t="s">
        <v>72</v>
      </c>
      <c r="H8" s="80" t="s">
        <v>8</v>
      </c>
      <c r="I8" s="19"/>
    </row>
    <row r="9" spans="1:9" x14ac:dyDescent="0.2">
      <c r="A9" s="21">
        <v>7</v>
      </c>
      <c r="B9" s="198" t="s">
        <v>55</v>
      </c>
      <c r="C9" s="78">
        <v>4248685.6100000003</v>
      </c>
      <c r="D9" s="79">
        <v>1256</v>
      </c>
      <c r="E9" s="78">
        <v>3382.7114729299365</v>
      </c>
      <c r="F9" s="79">
        <v>1000</v>
      </c>
      <c r="G9" s="201" t="s">
        <v>73</v>
      </c>
      <c r="H9" s="80" t="s">
        <v>5</v>
      </c>
      <c r="I9" s="19"/>
    </row>
    <row r="10" spans="1:9" x14ac:dyDescent="0.2">
      <c r="A10" s="21">
        <v>8</v>
      </c>
      <c r="B10" s="198" t="s">
        <v>56</v>
      </c>
      <c r="C10" s="78">
        <v>3394082.58</v>
      </c>
      <c r="D10" s="79">
        <v>678</v>
      </c>
      <c r="E10" s="78">
        <v>5006.0215044247789</v>
      </c>
      <c r="F10" s="79">
        <v>1000</v>
      </c>
      <c r="G10" s="201" t="s">
        <v>73</v>
      </c>
      <c r="H10" s="80" t="s">
        <v>5</v>
      </c>
      <c r="I10" s="19"/>
    </row>
    <row r="11" spans="1:9" x14ac:dyDescent="0.2">
      <c r="A11" s="21">
        <v>9</v>
      </c>
      <c r="B11" s="198" t="s">
        <v>57</v>
      </c>
      <c r="C11" s="78">
        <v>2612483.48</v>
      </c>
      <c r="D11" s="79">
        <v>11077</v>
      </c>
      <c r="E11" s="78">
        <v>235.84756522524148</v>
      </c>
      <c r="F11" s="79">
        <v>100</v>
      </c>
      <c r="G11" s="199" t="s">
        <v>69</v>
      </c>
      <c r="H11" s="80" t="s">
        <v>7</v>
      </c>
      <c r="I11" s="19"/>
    </row>
    <row r="12" spans="1:9" x14ac:dyDescent="0.2">
      <c r="A12" s="21">
        <v>10</v>
      </c>
      <c r="B12" s="198" t="s">
        <v>58</v>
      </c>
      <c r="C12" s="78">
        <v>1829060.85</v>
      </c>
      <c r="D12" s="79">
        <v>27043</v>
      </c>
      <c r="E12" s="78">
        <v>67.635279000110941</v>
      </c>
      <c r="F12" s="79">
        <v>100</v>
      </c>
      <c r="G12" s="198" t="s">
        <v>74</v>
      </c>
      <c r="H12" s="80" t="s">
        <v>14</v>
      </c>
      <c r="I12" s="19"/>
    </row>
    <row r="13" spans="1:9" x14ac:dyDescent="0.2">
      <c r="A13" s="21">
        <v>11</v>
      </c>
      <c r="B13" s="198" t="s">
        <v>59</v>
      </c>
      <c r="C13" s="78">
        <v>1655772.46</v>
      </c>
      <c r="D13" s="79">
        <v>578</v>
      </c>
      <c r="E13" s="78">
        <v>2864.6582352941177</v>
      </c>
      <c r="F13" s="79">
        <v>1000</v>
      </c>
      <c r="G13" s="200" t="s">
        <v>71</v>
      </c>
      <c r="H13" s="80" t="s">
        <v>1</v>
      </c>
      <c r="I13" s="19"/>
    </row>
    <row r="14" spans="1:9" x14ac:dyDescent="0.2">
      <c r="A14" s="21">
        <v>12</v>
      </c>
      <c r="B14" s="198" t="s">
        <v>60</v>
      </c>
      <c r="C14" s="78">
        <v>1593449.44</v>
      </c>
      <c r="D14" s="79">
        <v>1265</v>
      </c>
      <c r="E14" s="78">
        <v>1259.6438260869566</v>
      </c>
      <c r="F14" s="79">
        <v>1000</v>
      </c>
      <c r="G14" s="202" t="s">
        <v>75</v>
      </c>
      <c r="H14" s="80" t="s">
        <v>6</v>
      </c>
      <c r="I14" s="19"/>
    </row>
    <row r="15" spans="1:9" x14ac:dyDescent="0.2">
      <c r="A15" s="21">
        <v>13</v>
      </c>
      <c r="B15" s="198" t="s">
        <v>61</v>
      </c>
      <c r="C15" s="78">
        <v>1322695.52</v>
      </c>
      <c r="D15" s="79">
        <v>1781</v>
      </c>
      <c r="E15" s="78">
        <v>742.67014037057834</v>
      </c>
      <c r="F15" s="79">
        <v>1000</v>
      </c>
      <c r="G15" s="200" t="s">
        <v>71</v>
      </c>
      <c r="H15" s="80" t="s">
        <v>1</v>
      </c>
      <c r="I15" s="19"/>
    </row>
    <row r="16" spans="1:9" x14ac:dyDescent="0.2">
      <c r="A16" s="21">
        <v>14</v>
      </c>
      <c r="B16" s="198" t="s">
        <v>62</v>
      </c>
      <c r="C16" s="78">
        <v>1194461.18</v>
      </c>
      <c r="D16" s="79">
        <v>379</v>
      </c>
      <c r="E16" s="78">
        <v>3151.6126121372031</v>
      </c>
      <c r="F16" s="79">
        <v>1000</v>
      </c>
      <c r="G16" s="200" t="s">
        <v>71</v>
      </c>
      <c r="H16" s="80" t="s">
        <v>1</v>
      </c>
      <c r="I16" s="19"/>
    </row>
    <row r="17" spans="1:9" x14ac:dyDescent="0.2">
      <c r="A17" s="21">
        <v>15</v>
      </c>
      <c r="B17" s="198" t="s">
        <v>63</v>
      </c>
      <c r="C17" s="78">
        <v>1081489.33</v>
      </c>
      <c r="D17" s="79">
        <v>953</v>
      </c>
      <c r="E17" s="78">
        <v>1134.8261594963274</v>
      </c>
      <c r="F17" s="79">
        <v>1000</v>
      </c>
      <c r="G17" s="202" t="s">
        <v>76</v>
      </c>
      <c r="H17" s="80" t="s">
        <v>0</v>
      </c>
      <c r="I17" s="19"/>
    </row>
    <row r="18" spans="1:9" x14ac:dyDescent="0.2">
      <c r="A18" s="21">
        <v>16</v>
      </c>
      <c r="B18" s="198" t="s">
        <v>64</v>
      </c>
      <c r="C18" s="78">
        <v>760351.08</v>
      </c>
      <c r="D18" s="79">
        <v>7524</v>
      </c>
      <c r="E18" s="78">
        <v>101.05676236044657</v>
      </c>
      <c r="F18" s="79">
        <v>100</v>
      </c>
      <c r="G18" s="202" t="s">
        <v>77</v>
      </c>
      <c r="H18" s="80" t="s">
        <v>11</v>
      </c>
      <c r="I18" s="19"/>
    </row>
    <row r="19" spans="1:9" x14ac:dyDescent="0.2">
      <c r="A19" s="21">
        <v>17</v>
      </c>
      <c r="B19" s="198" t="s">
        <v>65</v>
      </c>
      <c r="C19" s="78">
        <v>435921.45990000002</v>
      </c>
      <c r="D19" s="79">
        <v>8840</v>
      </c>
      <c r="E19" s="78">
        <v>49.312382341628961</v>
      </c>
      <c r="F19" s="79">
        <v>100</v>
      </c>
      <c r="G19" s="198" t="s">
        <v>78</v>
      </c>
      <c r="H19" s="80" t="s">
        <v>12</v>
      </c>
      <c r="I19" s="19"/>
    </row>
    <row r="20" spans="1:9" ht="15" customHeight="1" thickBot="1" x14ac:dyDescent="0.25">
      <c r="A20" s="168" t="s">
        <v>66</v>
      </c>
      <c r="B20" s="169"/>
      <c r="C20" s="92">
        <f>SUM(C3:C19)</f>
        <v>85882759.849999994</v>
      </c>
      <c r="D20" s="93">
        <f>SUM(D3:D19)</f>
        <v>7867908</v>
      </c>
      <c r="E20" s="54" t="s">
        <v>4</v>
      </c>
      <c r="F20" s="54" t="s">
        <v>4</v>
      </c>
      <c r="G20" s="54" t="s">
        <v>4</v>
      </c>
      <c r="H20" s="54" t="s">
        <v>4</v>
      </c>
    </row>
    <row r="21" spans="1:9" ht="15" customHeight="1" x14ac:dyDescent="0.2">
      <c r="A21" s="171" t="s">
        <v>67</v>
      </c>
      <c r="B21" s="171"/>
      <c r="C21" s="171"/>
      <c r="D21" s="171"/>
      <c r="E21" s="171"/>
      <c r="F21" s="171"/>
      <c r="G21" s="171"/>
      <c r="H21" s="171"/>
    </row>
    <row r="22" spans="1:9" ht="15" customHeight="1" thickBot="1" x14ac:dyDescent="0.25">
      <c r="A22" s="170"/>
      <c r="B22" s="170"/>
      <c r="C22" s="170"/>
      <c r="D22" s="170"/>
      <c r="E22" s="170"/>
      <c r="F22" s="170"/>
      <c r="G22" s="170"/>
      <c r="H22" s="170"/>
    </row>
    <row r="24" spans="1:9" x14ac:dyDescent="0.2">
      <c r="B24" s="20" t="s">
        <v>68</v>
      </c>
      <c r="C24" s="23">
        <f>C20-SUM(C3:C13)</f>
        <v>6388368.0099000037</v>
      </c>
      <c r="D24" s="119">
        <f>C24/$C$20</f>
        <v>7.4384754531150579E-2</v>
      </c>
    </row>
    <row r="25" spans="1:9" x14ac:dyDescent="0.2">
      <c r="B25" s="77" t="str">
        <f t="shared" ref="B25:C33" si="0">B3</f>
        <v>КІNТО-Klasychnyi</v>
      </c>
      <c r="C25" s="78">
        <f t="shared" si="0"/>
        <v>30356369.460000001</v>
      </c>
      <c r="D25" s="119">
        <f>C25/$C$20</f>
        <v>0.35346290120414664</v>
      </c>
      <c r="H25" s="19"/>
    </row>
    <row r="26" spans="1:9" x14ac:dyDescent="0.2">
      <c r="B26" s="77" t="str">
        <f t="shared" si="0"/>
        <v>OTP Fond Aktsii</v>
      </c>
      <c r="C26" s="78">
        <f t="shared" si="0"/>
        <v>11297008.710000001</v>
      </c>
      <c r="D26" s="119">
        <f t="shared" ref="D26:D34" si="1">C26/$C$20</f>
        <v>0.13153988914342046</v>
      </c>
      <c r="H26" s="19"/>
    </row>
    <row r="27" spans="1:9" x14ac:dyDescent="0.2">
      <c r="B27" s="77" t="str">
        <f t="shared" si="0"/>
        <v>UNIVER.UA/Myhailo Hrushevskyi: Fond Derzhavnykh Paperiv</v>
      </c>
      <c r="C27" s="78">
        <f t="shared" si="0"/>
        <v>7492065.29</v>
      </c>
      <c r="D27" s="119">
        <f t="shared" si="1"/>
        <v>8.7235963342181769E-2</v>
      </c>
      <c r="H27" s="19"/>
    </row>
    <row r="28" spans="1:9" x14ac:dyDescent="0.2">
      <c r="B28" s="77" t="str">
        <f t="shared" si="0"/>
        <v>OTP Klasychnyi'</v>
      </c>
      <c r="C28" s="78">
        <f t="shared" si="0"/>
        <v>6289914.4800000004</v>
      </c>
      <c r="D28" s="119">
        <f t="shared" si="1"/>
        <v>7.3238383244620439E-2</v>
      </c>
      <c r="H28" s="19"/>
    </row>
    <row r="29" spans="1:9" x14ac:dyDescent="0.2">
      <c r="B29" s="77" t="str">
        <f t="shared" si="0"/>
        <v>КІNTO-Ekviti</v>
      </c>
      <c r="C29" s="78">
        <f t="shared" si="0"/>
        <v>5287470.7</v>
      </c>
      <c r="D29" s="119">
        <f t="shared" si="1"/>
        <v>6.1566147958390285E-2</v>
      </c>
      <c r="H29" s="19"/>
    </row>
    <row r="30" spans="1:9" x14ac:dyDescent="0.2">
      <c r="B30" s="77" t="str">
        <f t="shared" si="0"/>
        <v>Sofiivskyi</v>
      </c>
      <c r="C30" s="78">
        <f t="shared" si="0"/>
        <v>5031478.2200999996</v>
      </c>
      <c r="D30" s="119">
        <f t="shared" si="1"/>
        <v>5.8585427725981493E-2</v>
      </c>
      <c r="H30" s="19"/>
    </row>
    <row r="31" spans="1:9" x14ac:dyDescent="0.2">
      <c r="B31" s="77" t="str">
        <f t="shared" si="0"/>
        <v>Altus – Depozyt</v>
      </c>
      <c r="C31" s="78">
        <f t="shared" si="0"/>
        <v>4248685.6100000003</v>
      </c>
      <c r="D31" s="119">
        <f t="shared" si="1"/>
        <v>4.9470762437311223E-2</v>
      </c>
      <c r="H31" s="19"/>
    </row>
    <row r="32" spans="1:9" x14ac:dyDescent="0.2">
      <c r="B32" s="77" t="str">
        <f t="shared" si="0"/>
        <v>Altus – Zbalansovanyi</v>
      </c>
      <c r="C32" s="78">
        <f t="shared" si="0"/>
        <v>3394082.58</v>
      </c>
      <c r="D32" s="119">
        <f t="shared" si="1"/>
        <v>3.9519952385414642E-2</v>
      </c>
      <c r="H32" s="19"/>
    </row>
    <row r="33" spans="2:4" x14ac:dyDescent="0.2">
      <c r="B33" s="77" t="str">
        <f t="shared" si="0"/>
        <v>KINTO-Kaznacheiskyi</v>
      </c>
      <c r="C33" s="78">
        <f t="shared" si="0"/>
        <v>2612483.48</v>
      </c>
      <c r="D33" s="119">
        <f t="shared" si="1"/>
        <v>3.041918406631177E-2</v>
      </c>
    </row>
    <row r="34" spans="2:4" x14ac:dyDescent="0.2">
      <c r="B34" s="77" t="str">
        <f>B13</f>
        <v>UNIVER.UA/Volodymyr Velykyi: Fond Zbalansovanyi</v>
      </c>
      <c r="C34" s="78">
        <f>C13</f>
        <v>1655772.46</v>
      </c>
      <c r="D34" s="119">
        <f t="shared" si="1"/>
        <v>1.9279450996823086E-2</v>
      </c>
    </row>
  </sheetData>
  <mergeCells count="4">
    <mergeCell ref="A1:H1"/>
    <mergeCell ref="A20:B20"/>
    <mergeCell ref="A22:H22"/>
    <mergeCell ref="A21:H21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2"/>
  <sheetViews>
    <sheetView zoomScale="70" zoomScaleNormal="70" workbookViewId="0">
      <selection activeCell="B29" sqref="B29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 x14ac:dyDescent="0.25">
      <c r="A1" s="173" t="s">
        <v>79</v>
      </c>
      <c r="B1" s="173"/>
      <c r="C1" s="173"/>
      <c r="D1" s="173"/>
      <c r="E1" s="173"/>
      <c r="F1" s="173"/>
      <c r="G1" s="173"/>
      <c r="H1" s="173"/>
      <c r="I1" s="173"/>
      <c r="J1" s="95"/>
    </row>
    <row r="2" spans="1:11" s="20" customFormat="1" ht="15.75" customHeight="1" thickBot="1" x14ac:dyDescent="0.25">
      <c r="A2" s="174" t="s">
        <v>41</v>
      </c>
      <c r="B2" s="96"/>
      <c r="C2" s="97"/>
      <c r="D2" s="98"/>
      <c r="E2" s="176" t="s">
        <v>80</v>
      </c>
      <c r="F2" s="176"/>
      <c r="G2" s="176"/>
      <c r="H2" s="176"/>
      <c r="I2" s="176"/>
      <c r="J2" s="176"/>
      <c r="K2" s="176"/>
    </row>
    <row r="3" spans="1:11" s="22" customFormat="1" ht="51.75" thickBot="1" x14ac:dyDescent="0.25">
      <c r="A3" s="175"/>
      <c r="B3" s="203" t="s">
        <v>81</v>
      </c>
      <c r="C3" s="204" t="s">
        <v>82</v>
      </c>
      <c r="D3" s="204" t="s">
        <v>83</v>
      </c>
      <c r="E3" s="17" t="s">
        <v>84</v>
      </c>
      <c r="F3" s="17" t="s">
        <v>85</v>
      </c>
      <c r="G3" s="17" t="s">
        <v>86</v>
      </c>
      <c r="H3" s="17" t="s">
        <v>87</v>
      </c>
      <c r="I3" s="18" t="s">
        <v>88</v>
      </c>
      <c r="J3" s="18" t="s">
        <v>89</v>
      </c>
      <c r="K3" s="205" t="s">
        <v>90</v>
      </c>
    </row>
    <row r="4" spans="1:11" s="20" customFormat="1" collapsed="1" x14ac:dyDescent="0.2">
      <c r="A4" s="21">
        <v>1</v>
      </c>
      <c r="B4" s="138" t="s">
        <v>49</v>
      </c>
      <c r="C4" s="139">
        <v>38118</v>
      </c>
      <c r="D4" s="139">
        <v>38182</v>
      </c>
      <c r="E4" s="140">
        <v>1.5962186335871653E-3</v>
      </c>
      <c r="F4" s="140">
        <v>2.6950732192665416E-3</v>
      </c>
      <c r="G4" s="140">
        <v>9.9559542663623102E-3</v>
      </c>
      <c r="H4" s="140">
        <v>1.8289706808920503E-2</v>
      </c>
      <c r="I4" s="140" t="s">
        <v>13</v>
      </c>
      <c r="J4" s="141">
        <v>5.4042973544298603</v>
      </c>
      <c r="K4" s="112">
        <v>0.12974632767811634</v>
      </c>
    </row>
    <row r="5" spans="1:11" s="20" customFormat="1" collapsed="1" x14ac:dyDescent="0.2">
      <c r="A5" s="21">
        <v>2</v>
      </c>
      <c r="B5" s="191" t="s">
        <v>56</v>
      </c>
      <c r="C5" s="139">
        <v>38828</v>
      </c>
      <c r="D5" s="139">
        <v>39028</v>
      </c>
      <c r="E5" s="140">
        <v>9.7440218085247388E-3</v>
      </c>
      <c r="F5" s="140">
        <v>2.0490146810517418E-2</v>
      </c>
      <c r="G5" s="140">
        <v>6.7320847777782022E-2</v>
      </c>
      <c r="H5" s="140">
        <v>0.10649665201784853</v>
      </c>
      <c r="I5" s="140">
        <v>8.3881949528919808E-2</v>
      </c>
      <c r="J5" s="141">
        <v>4.0060215044247549</v>
      </c>
      <c r="K5" s="113">
        <v>0.13294016136748277</v>
      </c>
    </row>
    <row r="6" spans="1:11" s="20" customFormat="1" collapsed="1" x14ac:dyDescent="0.2">
      <c r="A6" s="21">
        <v>3</v>
      </c>
      <c r="B6" s="191" t="s">
        <v>59</v>
      </c>
      <c r="C6" s="139">
        <v>38919</v>
      </c>
      <c r="D6" s="139">
        <v>39092</v>
      </c>
      <c r="E6" s="140">
        <v>-3.8953045870661063E-3</v>
      </c>
      <c r="F6" s="140">
        <v>-1.2424635959683128E-2</v>
      </c>
      <c r="G6" s="140">
        <v>-1.1795663762163344E-2</v>
      </c>
      <c r="H6" s="140">
        <v>5.8554764369674883E-2</v>
      </c>
      <c r="I6" s="140">
        <v>2.2601778403269712E-2</v>
      </c>
      <c r="J6" s="141">
        <v>1.864658235294137</v>
      </c>
      <c r="K6" s="113">
        <v>8.6197122298422357E-2</v>
      </c>
    </row>
    <row r="7" spans="1:11" s="20" customFormat="1" collapsed="1" x14ac:dyDescent="0.2">
      <c r="A7" s="21">
        <v>4</v>
      </c>
      <c r="B7" s="191" t="s">
        <v>61</v>
      </c>
      <c r="C7" s="139">
        <v>38919</v>
      </c>
      <c r="D7" s="139">
        <v>39092</v>
      </c>
      <c r="E7" s="140">
        <v>-5.1553134896580644E-2</v>
      </c>
      <c r="F7" s="140">
        <v>-6.3705193006856953E-2</v>
      </c>
      <c r="G7" s="140">
        <v>-0.14601515693403677</v>
      </c>
      <c r="H7" s="140">
        <v>-0.12232920296796568</v>
      </c>
      <c r="I7" s="140">
        <v>-0.14530218148575724</v>
      </c>
      <c r="J7" s="141">
        <v>-0.25732985962942689</v>
      </c>
      <c r="K7" s="113">
        <v>-2.3101492500105847E-2</v>
      </c>
    </row>
    <row r="8" spans="1:11" s="20" customFormat="1" collapsed="1" x14ac:dyDescent="0.2">
      <c r="A8" s="21">
        <v>5</v>
      </c>
      <c r="B8" s="191" t="s">
        <v>65</v>
      </c>
      <c r="C8" s="139">
        <v>38968</v>
      </c>
      <c r="D8" s="139">
        <v>39140</v>
      </c>
      <c r="E8" s="140">
        <v>-5.8859192248181813E-3</v>
      </c>
      <c r="F8" s="140" t="s">
        <v>13</v>
      </c>
      <c r="G8" s="140">
        <v>-1.3798985526202179E-2</v>
      </c>
      <c r="H8" s="140">
        <v>-5.4643594554028452E-2</v>
      </c>
      <c r="I8" s="140">
        <v>-2.3656168300882574E-2</v>
      </c>
      <c r="J8" s="141">
        <v>-0.50687617658371131</v>
      </c>
      <c r="K8" s="113">
        <v>-5.4577078343201912E-2</v>
      </c>
    </row>
    <row r="9" spans="1:11" s="20" customFormat="1" collapsed="1" x14ac:dyDescent="0.2">
      <c r="A9" s="21">
        <v>6</v>
      </c>
      <c r="B9" s="191" t="s">
        <v>52</v>
      </c>
      <c r="C9" s="139">
        <v>39413</v>
      </c>
      <c r="D9" s="139">
        <v>39589</v>
      </c>
      <c r="E9" s="140">
        <v>1.1593226494569953E-2</v>
      </c>
      <c r="F9" s="140">
        <v>2.7038971986659499E-2</v>
      </c>
      <c r="G9" s="140">
        <v>8.6078158441922348E-2</v>
      </c>
      <c r="H9" s="140">
        <v>0.17210146584356378</v>
      </c>
      <c r="I9" s="140">
        <v>0.1293237239917</v>
      </c>
      <c r="J9" s="141">
        <v>2.8470424954136151</v>
      </c>
      <c r="K9" s="113">
        <v>0.12583664219185975</v>
      </c>
    </row>
    <row r="10" spans="1:11" s="20" customFormat="1" collapsed="1" x14ac:dyDescent="0.2">
      <c r="A10" s="21">
        <v>7</v>
      </c>
      <c r="B10" s="191" t="s">
        <v>63</v>
      </c>
      <c r="C10" s="139">
        <v>39429</v>
      </c>
      <c r="D10" s="139">
        <v>39618</v>
      </c>
      <c r="E10" s="140">
        <v>5.8576088898125711E-3</v>
      </c>
      <c r="F10" s="140">
        <v>-3.1444476494142171E-2</v>
      </c>
      <c r="G10" s="140">
        <v>-3.6085182353785994E-2</v>
      </c>
      <c r="H10" s="140">
        <v>-9.3497084013166365E-2</v>
      </c>
      <c r="I10" s="140">
        <v>-7.7653969641667486E-2</v>
      </c>
      <c r="J10" s="141">
        <v>0.13482615949632626</v>
      </c>
      <c r="K10" s="113">
        <v>1.1268111444606932E-2</v>
      </c>
    </row>
    <row r="11" spans="1:11" s="20" customFormat="1" collapsed="1" x14ac:dyDescent="0.2">
      <c r="A11" s="21">
        <v>8</v>
      </c>
      <c r="B11" s="191" t="s">
        <v>64</v>
      </c>
      <c r="C11" s="139">
        <v>39560</v>
      </c>
      <c r="D11" s="139">
        <v>39770</v>
      </c>
      <c r="E11" s="140">
        <v>-3.4608261248086913E-2</v>
      </c>
      <c r="F11" s="140">
        <v>-1.5791135251754018E-2</v>
      </c>
      <c r="G11" s="140">
        <v>-5.9310453786662221E-2</v>
      </c>
      <c r="H11" s="140">
        <v>-2.6460147523379107E-2</v>
      </c>
      <c r="I11" s="140" t="s">
        <v>13</v>
      </c>
      <c r="J11" s="141">
        <v>1.0567623604441412E-2</v>
      </c>
      <c r="K11" s="113">
        <v>9.6743955396161319E-4</v>
      </c>
    </row>
    <row r="12" spans="1:11" s="20" customFormat="1" collapsed="1" x14ac:dyDescent="0.2">
      <c r="A12" s="21">
        <v>9</v>
      </c>
      <c r="B12" s="191" t="s">
        <v>53</v>
      </c>
      <c r="C12" s="139">
        <v>39884</v>
      </c>
      <c r="D12" s="139">
        <v>40001</v>
      </c>
      <c r="E12" s="140">
        <v>-8.7963441157710154E-3</v>
      </c>
      <c r="F12" s="140">
        <v>-1.1665767450990128E-2</v>
      </c>
      <c r="G12" s="140">
        <v>-1.4095663988388352E-2</v>
      </c>
      <c r="H12" s="140">
        <v>-3.6385455297256231E-2</v>
      </c>
      <c r="I12" s="140">
        <v>-2.8053945301984684E-2</v>
      </c>
      <c r="J12" s="141">
        <v>0.2496976364925505</v>
      </c>
      <c r="K12" s="113">
        <v>2.2009954940531928E-2</v>
      </c>
    </row>
    <row r="13" spans="1:11" s="20" customFormat="1" x14ac:dyDescent="0.2">
      <c r="A13" s="21">
        <v>10</v>
      </c>
      <c r="B13" s="191" t="s">
        <v>58</v>
      </c>
      <c r="C13" s="139">
        <v>40031</v>
      </c>
      <c r="D13" s="139">
        <v>40129</v>
      </c>
      <c r="E13" s="140">
        <v>-5.2315338877487738E-3</v>
      </c>
      <c r="F13" s="140" t="s">
        <v>13</v>
      </c>
      <c r="G13" s="140" t="s">
        <v>13</v>
      </c>
      <c r="H13" s="140" t="s">
        <v>13</v>
      </c>
      <c r="I13" s="140">
        <v>-5.563816134011268E-2</v>
      </c>
      <c r="J13" s="141">
        <v>-0.32364720999888974</v>
      </c>
      <c r="K13" s="113">
        <v>-3.8776461798215922E-2</v>
      </c>
    </row>
    <row r="14" spans="1:11" s="20" customFormat="1" collapsed="1" x14ac:dyDescent="0.2">
      <c r="A14" s="21">
        <v>11</v>
      </c>
      <c r="B14" s="191" t="s">
        <v>50</v>
      </c>
      <c r="C14" s="139">
        <v>40253</v>
      </c>
      <c r="D14" s="139">
        <v>40366</v>
      </c>
      <c r="E14" s="140">
        <v>1.6771695385475738E-4</v>
      </c>
      <c r="F14" s="140">
        <v>7.2276870811980309E-3</v>
      </c>
      <c r="G14" s="140">
        <v>-3.2433021395148143E-2</v>
      </c>
      <c r="H14" s="140">
        <v>7.3791108426874974E-2</v>
      </c>
      <c r="I14" s="140">
        <v>4.2017567962821634E-2</v>
      </c>
      <c r="J14" s="141">
        <v>0.45812952857800293</v>
      </c>
      <c r="K14" s="113">
        <v>4.1669637169651219E-2</v>
      </c>
    </row>
    <row r="15" spans="1:11" s="20" customFormat="1" x14ac:dyDescent="0.2">
      <c r="A15" s="21">
        <v>12</v>
      </c>
      <c r="B15" s="191" t="s">
        <v>54</v>
      </c>
      <c r="C15" s="139">
        <v>40114</v>
      </c>
      <c r="D15" s="139">
        <v>40401</v>
      </c>
      <c r="E15" s="140">
        <v>-6.0587043885403924E-3</v>
      </c>
      <c r="F15" s="140">
        <v>-9.2152341817075545E-3</v>
      </c>
      <c r="G15" s="140">
        <v>-4.924754093660999E-2</v>
      </c>
      <c r="H15" s="140">
        <v>-0.16692541299921115</v>
      </c>
      <c r="I15" s="140">
        <v>-0.17059754906470126</v>
      </c>
      <c r="J15" s="141">
        <v>0.40898297958553909</v>
      </c>
      <c r="K15" s="113">
        <v>3.8214914118485765E-2</v>
      </c>
    </row>
    <row r="16" spans="1:11" s="20" customFormat="1" x14ac:dyDescent="0.2">
      <c r="A16" s="21">
        <v>13</v>
      </c>
      <c r="B16" s="191" t="s">
        <v>55</v>
      </c>
      <c r="C16" s="139">
        <v>40226</v>
      </c>
      <c r="D16" s="139">
        <v>40430</v>
      </c>
      <c r="E16" s="140">
        <v>-2.2753234456351912E-3</v>
      </c>
      <c r="F16" s="140">
        <v>7.1219457353810522E-3</v>
      </c>
      <c r="G16" s="140">
        <v>1.9851092978778073E-2</v>
      </c>
      <c r="H16" s="140">
        <v>3.5238616535526734E-2</v>
      </c>
      <c r="I16" s="140">
        <v>2.6595525057681701E-2</v>
      </c>
      <c r="J16" s="141">
        <v>2.3827114729299241</v>
      </c>
      <c r="K16" s="113">
        <v>0.14392707739624866</v>
      </c>
    </row>
    <row r="17" spans="1:12" s="20" customFormat="1" x14ac:dyDescent="0.2">
      <c r="A17" s="21">
        <v>14</v>
      </c>
      <c r="B17" s="191" t="s">
        <v>62</v>
      </c>
      <c r="C17" s="139">
        <v>40427</v>
      </c>
      <c r="D17" s="139">
        <v>40543</v>
      </c>
      <c r="E17" s="140">
        <v>1.0977370459479552E-2</v>
      </c>
      <c r="F17" s="140">
        <v>1.6758148932330741E-2</v>
      </c>
      <c r="G17" s="140">
        <v>6.537348628313655E-2</v>
      </c>
      <c r="H17" s="140">
        <v>0.14701281382518427</v>
      </c>
      <c r="I17" s="140">
        <v>0.11149744915345039</v>
      </c>
      <c r="J17" s="141">
        <v>2.1516126121371335</v>
      </c>
      <c r="K17" s="113">
        <v>0.14012610535905501</v>
      </c>
    </row>
    <row r="18" spans="1:12" s="20" customFormat="1" x14ac:dyDescent="0.2">
      <c r="A18" s="21">
        <v>15</v>
      </c>
      <c r="B18" s="191" t="s">
        <v>60</v>
      </c>
      <c r="C18" s="139">
        <v>40444</v>
      </c>
      <c r="D18" s="139">
        <v>40638</v>
      </c>
      <c r="E18" s="140">
        <v>-2.0808766100204656E-2</v>
      </c>
      <c r="F18" s="140">
        <v>-1.743232863888311E-2</v>
      </c>
      <c r="G18" s="140">
        <v>-6.4684113975657209E-2</v>
      </c>
      <c r="H18" s="140">
        <v>-8.0083891653019879E-2</v>
      </c>
      <c r="I18" s="140">
        <v>-7.0303113248566085E-2</v>
      </c>
      <c r="J18" s="141">
        <v>0.25964382608695136</v>
      </c>
      <c r="K18" s="113">
        <v>2.7550951109789334E-2</v>
      </c>
    </row>
    <row r="19" spans="1:12" s="20" customFormat="1" collapsed="1" x14ac:dyDescent="0.2">
      <c r="A19" s="21">
        <v>16</v>
      </c>
      <c r="B19" s="191" t="s">
        <v>51</v>
      </c>
      <c r="C19" s="139">
        <v>40427</v>
      </c>
      <c r="D19" s="139">
        <v>40708</v>
      </c>
      <c r="E19" s="140">
        <v>-3.9458741831792654E-3</v>
      </c>
      <c r="F19" s="140">
        <v>5.574088041892411E-3</v>
      </c>
      <c r="G19" s="140">
        <v>4.9848811387927183E-2</v>
      </c>
      <c r="H19" s="140">
        <v>0.12701860089014305</v>
      </c>
      <c r="I19" s="140">
        <v>8.9805060964954775E-2</v>
      </c>
      <c r="J19" s="141">
        <v>2.5778726313276854</v>
      </c>
      <c r="K19" s="113">
        <v>0.16597915254186679</v>
      </c>
    </row>
    <row r="20" spans="1:12" s="20" customFormat="1" collapsed="1" x14ac:dyDescent="0.2">
      <c r="A20" s="21">
        <v>17</v>
      </c>
      <c r="B20" s="191" t="s">
        <v>57</v>
      </c>
      <c r="C20" s="139">
        <v>41026</v>
      </c>
      <c r="D20" s="139">
        <v>41242</v>
      </c>
      <c r="E20" s="140">
        <v>-2.1987214915585418E-2</v>
      </c>
      <c r="F20" s="140">
        <v>5.5529320985847619E-3</v>
      </c>
      <c r="G20" s="140">
        <v>4.4230945131595867E-4</v>
      </c>
      <c r="H20" s="140">
        <v>5.8988156675908954E-2</v>
      </c>
      <c r="I20" s="140">
        <v>3.6663754453024167E-2</v>
      </c>
      <c r="J20" s="141">
        <v>1.3584756522523884</v>
      </c>
      <c r="K20" s="113">
        <v>0.13368231059391555</v>
      </c>
    </row>
    <row r="21" spans="1:12" s="20" customFormat="1" ht="15.75" thickBot="1" x14ac:dyDescent="0.25">
      <c r="A21" s="137"/>
      <c r="B21" s="142" t="s">
        <v>91</v>
      </c>
      <c r="C21" s="143" t="s">
        <v>4</v>
      </c>
      <c r="D21" s="143" t="s">
        <v>4</v>
      </c>
      <c r="E21" s="144">
        <f>AVERAGE(E4:E20)</f>
        <v>-7.3594245737286955E-3</v>
      </c>
      <c r="F21" s="144">
        <f>AVERAGE(F4:F20)</f>
        <v>-4.6146518052124401E-3</v>
      </c>
      <c r="G21" s="144">
        <f>AVERAGE(G4:G20)</f>
        <v>-8.0371951294643598E-3</v>
      </c>
      <c r="H21" s="144">
        <f>AVERAGE(H4:H20)</f>
        <v>1.3572943524101176E-2</v>
      </c>
      <c r="I21" s="144">
        <f>AVERAGE(I4:I20)</f>
        <v>-1.9212185911899882E-3</v>
      </c>
      <c r="J21" s="143" t="s">
        <v>4</v>
      </c>
      <c r="K21" s="144">
        <f>AVERAGE(K4:K20)</f>
        <v>6.3744757360145315E-2</v>
      </c>
      <c r="L21" s="145"/>
    </row>
    <row r="22" spans="1:12" s="20" customFormat="1" x14ac:dyDescent="0.2">
      <c r="A22" s="177" t="s">
        <v>92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2" s="20" customFormat="1" ht="15" collapsed="1" thickBot="1" x14ac:dyDescent="0.25">
      <c r="A23" s="172"/>
      <c r="B23" s="172"/>
      <c r="C23" s="172"/>
      <c r="D23" s="172"/>
      <c r="E23" s="172"/>
      <c r="F23" s="172"/>
      <c r="G23" s="172"/>
      <c r="H23" s="172"/>
      <c r="I23" s="156"/>
      <c r="J23" s="156"/>
      <c r="K23" s="156"/>
    </row>
    <row r="24" spans="1:12" s="20" customFormat="1" collapsed="1" x14ac:dyDescent="0.2">
      <c r="E24" s="102"/>
      <c r="J24" s="19"/>
    </row>
    <row r="25" spans="1:12" s="20" customFormat="1" collapsed="1" x14ac:dyDescent="0.2">
      <c r="E25" s="103"/>
      <c r="J25" s="19"/>
    </row>
    <row r="26" spans="1:12" s="20" customFormat="1" x14ac:dyDescent="0.2">
      <c r="E26" s="102"/>
      <c r="F26" s="102"/>
      <c r="J26" s="19"/>
    </row>
    <row r="27" spans="1:12" s="20" customFormat="1" collapsed="1" x14ac:dyDescent="0.2">
      <c r="E27" s="103"/>
      <c r="I27" s="103"/>
      <c r="J27" s="19"/>
    </row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collapsed="1" x14ac:dyDescent="0.2"/>
    <row r="41" spans="3:8" s="20" customFormat="1" x14ac:dyDescent="0.2"/>
    <row r="42" spans="3:8" s="20" customFormat="1" x14ac:dyDescent="0.2"/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9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  <row r="55" spans="3:8" s="28" customFormat="1" x14ac:dyDescent="0.2">
      <c r="C55" s="29"/>
      <c r="D55" s="29"/>
      <c r="E55" s="30"/>
      <c r="F55" s="30"/>
      <c r="G55" s="30"/>
      <c r="H55" s="30"/>
    </row>
    <row r="56" spans="3:8" s="28" customFormat="1" x14ac:dyDescent="0.2">
      <c r="C56" s="29"/>
      <c r="D56" s="29"/>
      <c r="E56" s="30"/>
      <c r="F56" s="30"/>
      <c r="G56" s="30"/>
      <c r="H56" s="30"/>
    </row>
    <row r="57" spans="3:8" s="28" customFormat="1" x14ac:dyDescent="0.2">
      <c r="C57" s="29"/>
      <c r="D57" s="29"/>
      <c r="E57" s="30"/>
      <c r="F57" s="30"/>
      <c r="G57" s="30"/>
      <c r="H57" s="30"/>
    </row>
    <row r="58" spans="3:8" s="28" customFormat="1" x14ac:dyDescent="0.2">
      <c r="C58" s="29"/>
      <c r="D58" s="29"/>
      <c r="E58" s="30"/>
      <c r="F58" s="30"/>
      <c r="G58" s="30"/>
      <c r="H58" s="30"/>
    </row>
    <row r="59" spans="3:8" s="28" customFormat="1" x14ac:dyDescent="0.2">
      <c r="C59" s="29"/>
      <c r="D59" s="29"/>
      <c r="E59" s="30"/>
      <c r="F59" s="30"/>
      <c r="G59" s="30"/>
      <c r="H59" s="30"/>
    </row>
    <row r="60" spans="3:8" s="28" customFormat="1" x14ac:dyDescent="0.2">
      <c r="C60" s="29"/>
      <c r="D60" s="29"/>
      <c r="E60" s="30"/>
      <c r="F60" s="30"/>
      <c r="G60" s="30"/>
      <c r="H60" s="30"/>
    </row>
    <row r="61" spans="3:8" s="28" customFormat="1" x14ac:dyDescent="0.2">
      <c r="C61" s="29"/>
      <c r="D61" s="29"/>
      <c r="E61" s="30"/>
      <c r="F61" s="30"/>
      <c r="G61" s="30"/>
      <c r="H61" s="30"/>
    </row>
    <row r="62" spans="3:8" s="28" customFormat="1" x14ac:dyDescent="0.2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70"/>
  <sheetViews>
    <sheetView zoomScale="70" zoomScaleNormal="70" workbookViewId="0">
      <selection activeCell="B72" sqref="B72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73" t="s">
        <v>93</v>
      </c>
      <c r="B1" s="173"/>
      <c r="C1" s="173"/>
      <c r="D1" s="173"/>
      <c r="E1" s="173"/>
      <c r="F1" s="173"/>
      <c r="G1" s="173"/>
    </row>
    <row r="2" spans="1:8" ht="15.75" customHeight="1" thickBot="1" x14ac:dyDescent="0.25">
      <c r="A2" s="206" t="s">
        <v>94</v>
      </c>
      <c r="B2" s="84"/>
      <c r="C2" s="207" t="s">
        <v>95</v>
      </c>
      <c r="D2" s="208"/>
      <c r="E2" s="207" t="s">
        <v>96</v>
      </c>
      <c r="F2" s="208"/>
      <c r="G2" s="85"/>
    </row>
    <row r="3" spans="1:8" ht="45.75" thickBot="1" x14ac:dyDescent="0.25">
      <c r="A3" s="209"/>
      <c r="B3" s="210" t="s">
        <v>81</v>
      </c>
      <c r="C3" s="99" t="s">
        <v>97</v>
      </c>
      <c r="D3" s="99" t="s">
        <v>98</v>
      </c>
      <c r="E3" s="99" t="s">
        <v>99</v>
      </c>
      <c r="F3" s="99" t="s">
        <v>98</v>
      </c>
      <c r="G3" s="18" t="s">
        <v>100</v>
      </c>
    </row>
    <row r="4" spans="1:8" ht="15" customHeight="1" x14ac:dyDescent="0.2">
      <c r="A4" s="21">
        <v>1</v>
      </c>
      <c r="B4" s="35" t="s">
        <v>61</v>
      </c>
      <c r="C4" s="36">
        <v>296.13242000000002</v>
      </c>
      <c r="D4" s="90">
        <v>0.28846976868738028</v>
      </c>
      <c r="E4" s="37">
        <v>470</v>
      </c>
      <c r="F4" s="90">
        <v>0.35850495804729215</v>
      </c>
      <c r="G4" s="38">
        <v>354.94603989321126</v>
      </c>
      <c r="H4" s="51"/>
    </row>
    <row r="5" spans="1:8" ht="14.25" customHeight="1" x14ac:dyDescent="0.2">
      <c r="A5" s="21">
        <v>2</v>
      </c>
      <c r="B5" s="35" t="s">
        <v>52</v>
      </c>
      <c r="C5" s="36">
        <v>349.70035000000053</v>
      </c>
      <c r="D5" s="90">
        <v>5.8869990600827128E-2</v>
      </c>
      <c r="E5" s="37">
        <v>73</v>
      </c>
      <c r="F5" s="90">
        <v>4.6734955185659413E-2</v>
      </c>
      <c r="G5" s="38">
        <v>278.77238095390533</v>
      </c>
      <c r="H5" s="51"/>
    </row>
    <row r="6" spans="1:8" x14ac:dyDescent="0.2">
      <c r="A6" s="21">
        <v>3</v>
      </c>
      <c r="B6" s="35" t="s">
        <v>56</v>
      </c>
      <c r="C6" s="36">
        <v>32.752870000000115</v>
      </c>
      <c r="D6" s="90">
        <v>9.7440218085598374E-3</v>
      </c>
      <c r="E6" s="37">
        <v>0</v>
      </c>
      <c r="F6" s="90">
        <v>0</v>
      </c>
      <c r="G6" s="38">
        <v>0</v>
      </c>
    </row>
    <row r="7" spans="1:8" x14ac:dyDescent="0.2">
      <c r="A7" s="21">
        <v>4</v>
      </c>
      <c r="B7" s="35" t="s">
        <v>62</v>
      </c>
      <c r="C7" s="36">
        <v>12.969669999999926</v>
      </c>
      <c r="D7" s="90">
        <v>1.0977370459479583E-2</v>
      </c>
      <c r="E7" s="37">
        <v>0</v>
      </c>
      <c r="F7" s="90">
        <v>0</v>
      </c>
      <c r="G7" s="38">
        <v>0</v>
      </c>
    </row>
    <row r="8" spans="1:8" x14ac:dyDescent="0.2">
      <c r="A8" s="21">
        <v>5</v>
      </c>
      <c r="B8" s="35" t="s">
        <v>63</v>
      </c>
      <c r="C8" s="36">
        <v>6.298050000000047</v>
      </c>
      <c r="D8" s="90">
        <v>5.8576088898340452E-3</v>
      </c>
      <c r="E8" s="37">
        <v>0</v>
      </c>
      <c r="F8" s="90">
        <v>0</v>
      </c>
      <c r="G8" s="38">
        <v>0</v>
      </c>
    </row>
    <row r="9" spans="1:8" x14ac:dyDescent="0.2">
      <c r="A9" s="21">
        <v>6</v>
      </c>
      <c r="B9" s="35" t="s">
        <v>65</v>
      </c>
      <c r="C9" s="36">
        <v>-2.5809899999999906</v>
      </c>
      <c r="D9" s="90">
        <v>-5.8859192248266398E-3</v>
      </c>
      <c r="E9" s="37">
        <v>0</v>
      </c>
      <c r="F9" s="90">
        <v>0</v>
      </c>
      <c r="G9" s="38">
        <v>0</v>
      </c>
    </row>
    <row r="10" spans="1:8" x14ac:dyDescent="0.2">
      <c r="A10" s="21">
        <v>7</v>
      </c>
      <c r="B10" s="35" t="s">
        <v>59</v>
      </c>
      <c r="C10" s="36">
        <v>-6.474959999999963</v>
      </c>
      <c r="D10" s="90">
        <v>-3.8953045870872599E-3</v>
      </c>
      <c r="E10" s="37">
        <v>0</v>
      </c>
      <c r="F10" s="90">
        <v>0</v>
      </c>
      <c r="G10" s="38">
        <v>0</v>
      </c>
      <c r="H10" s="51"/>
    </row>
    <row r="11" spans="1:8" x14ac:dyDescent="0.2">
      <c r="A11" s="21">
        <v>8</v>
      </c>
      <c r="B11" s="35" t="s">
        <v>55</v>
      </c>
      <c r="C11" s="36">
        <v>-9.6891799999997037</v>
      </c>
      <c r="D11" s="90">
        <v>-2.2753234456377438E-3</v>
      </c>
      <c r="E11" s="37">
        <v>0</v>
      </c>
      <c r="F11" s="90">
        <v>0</v>
      </c>
      <c r="G11" s="38">
        <v>0</v>
      </c>
      <c r="H11" s="51"/>
    </row>
    <row r="12" spans="1:8" x14ac:dyDescent="0.2">
      <c r="A12" s="21">
        <v>9</v>
      </c>
      <c r="B12" s="35" t="s">
        <v>51</v>
      </c>
      <c r="C12" s="36">
        <v>-29.679860000000335</v>
      </c>
      <c r="D12" s="90">
        <v>-3.9458741832007344E-3</v>
      </c>
      <c r="E12" s="37">
        <v>0</v>
      </c>
      <c r="F12" s="90">
        <v>0</v>
      </c>
      <c r="G12" s="38">
        <v>0</v>
      </c>
    </row>
    <row r="13" spans="1:8" x14ac:dyDescent="0.2">
      <c r="A13" s="21">
        <v>10</v>
      </c>
      <c r="B13" s="35" t="s">
        <v>54</v>
      </c>
      <c r="C13" s="36">
        <v>-30.670060000000518</v>
      </c>
      <c r="D13" s="90">
        <v>-6.0587043885238874E-3</v>
      </c>
      <c r="E13" s="37">
        <v>0</v>
      </c>
      <c r="F13" s="90">
        <v>0</v>
      </c>
      <c r="G13" s="38">
        <v>0</v>
      </c>
    </row>
    <row r="14" spans="1:8" x14ac:dyDescent="0.2">
      <c r="A14" s="21">
        <v>11</v>
      </c>
      <c r="B14" s="35" t="s">
        <v>53</v>
      </c>
      <c r="C14" s="36">
        <v>-49.444740000000223</v>
      </c>
      <c r="D14" s="90">
        <v>-9.2646661832813705E-3</v>
      </c>
      <c r="E14" s="37">
        <v>-2</v>
      </c>
      <c r="F14" s="90">
        <v>-4.7247814788566029E-4</v>
      </c>
      <c r="G14" s="38">
        <v>-2.518036872194588</v>
      </c>
    </row>
    <row r="15" spans="1:8" x14ac:dyDescent="0.2">
      <c r="A15" s="21">
        <v>12</v>
      </c>
      <c r="B15" s="35" t="s">
        <v>64</v>
      </c>
      <c r="C15" s="36">
        <v>-46.100090000000087</v>
      </c>
      <c r="D15" s="90">
        <v>-5.7164142994547432E-2</v>
      </c>
      <c r="E15" s="37">
        <v>-180</v>
      </c>
      <c r="F15" s="90">
        <v>-2.336448598130841E-2</v>
      </c>
      <c r="G15" s="38">
        <v>-18.843280607476594</v>
      </c>
    </row>
    <row r="16" spans="1:8" x14ac:dyDescent="0.2">
      <c r="A16" s="21">
        <v>13</v>
      </c>
      <c r="B16" s="35" t="s">
        <v>60</v>
      </c>
      <c r="C16" s="36">
        <v>-64.736249999999998</v>
      </c>
      <c r="D16" s="90">
        <v>-3.9040410486234509E-2</v>
      </c>
      <c r="E16" s="37">
        <v>-24</v>
      </c>
      <c r="F16" s="90">
        <v>-1.8619084561675717E-2</v>
      </c>
      <c r="G16" s="38">
        <v>-30.345389790535293</v>
      </c>
    </row>
    <row r="17" spans="1:8" x14ac:dyDescent="0.2">
      <c r="A17" s="21">
        <v>14</v>
      </c>
      <c r="B17" s="35" t="s">
        <v>57</v>
      </c>
      <c r="C17" s="36">
        <v>-93.458169999999924</v>
      </c>
      <c r="D17" s="90">
        <v>-3.4538132039912954E-2</v>
      </c>
      <c r="E17" s="37">
        <v>-144</v>
      </c>
      <c r="F17" s="90">
        <v>-1.2833080830585509E-2</v>
      </c>
      <c r="G17" s="38">
        <v>-34.595712463453602</v>
      </c>
    </row>
    <row r="18" spans="1:8" x14ac:dyDescent="0.2">
      <c r="A18" s="21">
        <v>15</v>
      </c>
      <c r="B18" s="35" t="s">
        <v>49</v>
      </c>
      <c r="C18" s="36">
        <v>13.210679999999702</v>
      </c>
      <c r="D18" s="90">
        <v>4.353758979341076E-4</v>
      </c>
      <c r="E18" s="37">
        <v>-55</v>
      </c>
      <c r="F18" s="90">
        <v>-1.1589927299546939E-3</v>
      </c>
      <c r="G18" s="38">
        <v>-35.211467062893824</v>
      </c>
    </row>
    <row r="19" spans="1:8" x14ac:dyDescent="0.2">
      <c r="A19" s="21">
        <v>16</v>
      </c>
      <c r="B19" s="35" t="s">
        <v>50</v>
      </c>
      <c r="C19" s="36">
        <v>-58.405199999999262</v>
      </c>
      <c r="D19" s="90">
        <v>-5.1433792253548303E-3</v>
      </c>
      <c r="E19" s="37">
        <v>-41361</v>
      </c>
      <c r="F19" s="90">
        <v>-5.3102055677751239E-3</v>
      </c>
      <c r="G19" s="38">
        <v>-60.298822732514367</v>
      </c>
    </row>
    <row r="20" spans="1:8" x14ac:dyDescent="0.2">
      <c r="A20" s="21">
        <v>17</v>
      </c>
      <c r="B20" s="35" t="s">
        <v>58</v>
      </c>
      <c r="C20" s="36">
        <v>-150.56440999999992</v>
      </c>
      <c r="D20" s="90">
        <v>-7.6057026065630182E-2</v>
      </c>
      <c r="E20" s="37">
        <v>-2073</v>
      </c>
      <c r="F20" s="90">
        <v>-7.1197966753674957E-2</v>
      </c>
      <c r="G20" s="38">
        <v>-140.64980123677705</v>
      </c>
    </row>
    <row r="21" spans="1:8" ht="15.75" thickBot="1" x14ac:dyDescent="0.25">
      <c r="A21" s="83"/>
      <c r="B21" s="86" t="s">
        <v>66</v>
      </c>
      <c r="C21" s="87">
        <v>169.26013000000037</v>
      </c>
      <c r="D21" s="91">
        <v>1.9747196247139817E-3</v>
      </c>
      <c r="E21" s="88">
        <v>-43296</v>
      </c>
      <c r="F21" s="91">
        <v>-5.4727447301321014E-3</v>
      </c>
      <c r="G21" s="89">
        <v>311.25591008127128</v>
      </c>
      <c r="H21" s="51"/>
    </row>
    <row r="22" spans="1:8" ht="15" customHeight="1" thickBot="1" x14ac:dyDescent="0.25">
      <c r="A22" s="178"/>
      <c r="B22" s="178"/>
      <c r="C22" s="178"/>
      <c r="D22" s="178"/>
      <c r="E22" s="178"/>
      <c r="F22" s="178"/>
      <c r="G22" s="178"/>
      <c r="H22" s="155"/>
    </row>
    <row r="44" spans="2:5" ht="15" x14ac:dyDescent="0.2">
      <c r="B44" s="57"/>
      <c r="C44" s="58"/>
      <c r="D44" s="59"/>
      <c r="E44" s="60"/>
    </row>
    <row r="45" spans="2:5" ht="15" x14ac:dyDescent="0.2">
      <c r="B45" s="57"/>
      <c r="C45" s="58"/>
      <c r="D45" s="59"/>
      <c r="E45" s="60"/>
    </row>
    <row r="46" spans="2:5" ht="15" x14ac:dyDescent="0.2">
      <c r="B46" s="57"/>
      <c r="C46" s="58"/>
      <c r="D46" s="59"/>
      <c r="E46" s="60"/>
    </row>
    <row r="47" spans="2:5" ht="15" x14ac:dyDescent="0.2">
      <c r="B47" s="57"/>
      <c r="C47" s="58"/>
      <c r="D47" s="59"/>
      <c r="E47" s="60"/>
    </row>
    <row r="48" spans="2:5" ht="15" x14ac:dyDescent="0.2">
      <c r="B48" s="57"/>
      <c r="C48" s="58"/>
      <c r="D48" s="59"/>
      <c r="E48" s="60"/>
    </row>
    <row r="49" spans="2:6" ht="15" x14ac:dyDescent="0.2">
      <c r="B49" s="57"/>
      <c r="C49" s="58"/>
      <c r="D49" s="59"/>
      <c r="E49" s="60"/>
    </row>
    <row r="50" spans="2:6" ht="15.75" thickBot="1" x14ac:dyDescent="0.25">
      <c r="B50" s="74"/>
      <c r="C50" s="74"/>
      <c r="D50" s="74"/>
      <c r="E50" s="74"/>
    </row>
    <row r="53" spans="2:6" ht="14.25" customHeight="1" x14ac:dyDescent="0.2"/>
    <row r="54" spans="2:6" x14ac:dyDescent="0.2">
      <c r="F54" s="51"/>
    </row>
    <row r="56" spans="2:6" x14ac:dyDescent="0.2">
      <c r="F56"/>
    </row>
    <row r="57" spans="2:6" x14ac:dyDescent="0.2">
      <c r="F57"/>
    </row>
    <row r="58" spans="2:6" ht="30.75" thickBot="1" x14ac:dyDescent="0.25">
      <c r="B58" s="165" t="s">
        <v>81</v>
      </c>
      <c r="C58" s="99" t="s">
        <v>101</v>
      </c>
      <c r="D58" s="99" t="s">
        <v>102</v>
      </c>
      <c r="E58" s="34" t="s">
        <v>103</v>
      </c>
      <c r="F58"/>
    </row>
    <row r="59" spans="2:6" x14ac:dyDescent="0.2">
      <c r="B59" s="35" t="str">
        <f t="shared" ref="B59:D63" si="0">B4</f>
        <v>UNIVER.UA/Iaroslav Mudryi: Fond Aktsii</v>
      </c>
      <c r="C59" s="36">
        <f t="shared" si="0"/>
        <v>296.13242000000002</v>
      </c>
      <c r="D59" s="90">
        <f t="shared" si="0"/>
        <v>0.28846976868738028</v>
      </c>
      <c r="E59" s="38">
        <f>G4</f>
        <v>354.94603989321126</v>
      </c>
    </row>
    <row r="60" spans="2:6" x14ac:dyDescent="0.2">
      <c r="B60" s="35" t="str">
        <f t="shared" si="0"/>
        <v>OTP Klasychnyi'</v>
      </c>
      <c r="C60" s="36">
        <f t="shared" si="0"/>
        <v>349.70035000000053</v>
      </c>
      <c r="D60" s="90">
        <f t="shared" si="0"/>
        <v>5.8869990600827128E-2</v>
      </c>
      <c r="E60" s="38">
        <f>G5</f>
        <v>278.77238095390533</v>
      </c>
    </row>
    <row r="61" spans="2:6" x14ac:dyDescent="0.2">
      <c r="B61" s="35" t="str">
        <f t="shared" si="0"/>
        <v>Altus – Zbalansovanyi</v>
      </c>
      <c r="C61" s="36">
        <f t="shared" si="0"/>
        <v>32.752870000000115</v>
      </c>
      <c r="D61" s="90">
        <f t="shared" si="0"/>
        <v>9.7440218085598374E-3</v>
      </c>
      <c r="E61" s="38">
        <f>G6</f>
        <v>0</v>
      </c>
    </row>
    <row r="62" spans="2:6" x14ac:dyDescent="0.2">
      <c r="B62" s="35" t="str">
        <f t="shared" si="0"/>
        <v>UNIVER.UA/Taras Shevchenko: Fond Zaoshchadzhen</v>
      </c>
      <c r="C62" s="36">
        <f t="shared" si="0"/>
        <v>12.969669999999926</v>
      </c>
      <c r="D62" s="90">
        <f t="shared" si="0"/>
        <v>1.0977370459479583E-2</v>
      </c>
      <c r="E62" s="38">
        <f>G7</f>
        <v>0</v>
      </c>
    </row>
    <row r="63" spans="2:6" x14ac:dyDescent="0.2">
      <c r="B63" s="115" t="str">
        <f t="shared" si="0"/>
        <v>ТАSK Resurs</v>
      </c>
      <c r="C63" s="116">
        <f t="shared" si="0"/>
        <v>6.298050000000047</v>
      </c>
      <c r="D63" s="117">
        <f t="shared" si="0"/>
        <v>5.8576088898340452E-3</v>
      </c>
      <c r="E63" s="118">
        <f>G8</f>
        <v>0</v>
      </c>
    </row>
    <row r="64" spans="2:6" x14ac:dyDescent="0.2">
      <c r="B64" s="114" t="str">
        <f t="shared" ref="B64:D67" si="1">B16</f>
        <v>VSI</v>
      </c>
      <c r="C64" s="36">
        <f t="shared" si="1"/>
        <v>-64.736249999999998</v>
      </c>
      <c r="D64" s="90">
        <f t="shared" si="1"/>
        <v>-3.9040410486234509E-2</v>
      </c>
      <c r="E64" s="38">
        <f>G16</f>
        <v>-30.345389790535293</v>
      </c>
    </row>
    <row r="65" spans="2:5" x14ac:dyDescent="0.2">
      <c r="B65" s="114" t="str">
        <f t="shared" si="1"/>
        <v>KINTO-Kaznacheiskyi</v>
      </c>
      <c r="C65" s="36">
        <f t="shared" si="1"/>
        <v>-93.458169999999924</v>
      </c>
      <c r="D65" s="90">
        <f t="shared" si="1"/>
        <v>-3.4538132039912954E-2</v>
      </c>
      <c r="E65" s="38">
        <f>G17</f>
        <v>-34.595712463453602</v>
      </c>
    </row>
    <row r="66" spans="2:5" x14ac:dyDescent="0.2">
      <c r="B66" s="114" t="str">
        <f t="shared" si="1"/>
        <v>КІNТО-Klasychnyi</v>
      </c>
      <c r="C66" s="36">
        <f t="shared" si="1"/>
        <v>13.210679999999702</v>
      </c>
      <c r="D66" s="90">
        <f t="shared" si="1"/>
        <v>4.353758979341076E-4</v>
      </c>
      <c r="E66" s="38">
        <f>G18</f>
        <v>-35.211467062893824</v>
      </c>
    </row>
    <row r="67" spans="2:5" x14ac:dyDescent="0.2">
      <c r="B67" s="114" t="str">
        <f t="shared" si="1"/>
        <v>OTP Fond Aktsii</v>
      </c>
      <c r="C67" s="36">
        <f t="shared" si="1"/>
        <v>-58.405199999999262</v>
      </c>
      <c r="D67" s="90">
        <f t="shared" si="1"/>
        <v>-5.1433792253548303E-3</v>
      </c>
      <c r="E67" s="38">
        <f>G19</f>
        <v>-60.298822732514367</v>
      </c>
    </row>
    <row r="68" spans="2:5" x14ac:dyDescent="0.2">
      <c r="B68" s="114" t="str">
        <f>B20</f>
        <v>Argentum</v>
      </c>
      <c r="C68" s="36">
        <f>C20</f>
        <v>-150.56440999999992</v>
      </c>
      <c r="D68" s="90">
        <f>D20</f>
        <v>-7.6057026065630182E-2</v>
      </c>
      <c r="E68" s="38">
        <f>G20</f>
        <v>-140.64980123677705</v>
      </c>
    </row>
    <row r="69" spans="2:5" x14ac:dyDescent="0.2">
      <c r="B69" s="125" t="s">
        <v>68</v>
      </c>
      <c r="C69" s="126">
        <f>C21-SUM(C59:C68)</f>
        <v>-174.63988000000094</v>
      </c>
      <c r="D69" s="127"/>
      <c r="E69" s="126">
        <f>G21-SUM(E59:E68)</f>
        <v>-21.361317479671129</v>
      </c>
    </row>
    <row r="70" spans="2:5" ht="15" x14ac:dyDescent="0.2">
      <c r="B70" s="123" t="s">
        <v>66</v>
      </c>
      <c r="C70" s="124">
        <f>SUM(C59:C69)</f>
        <v>169.26013000000037</v>
      </c>
      <c r="D70" s="124"/>
      <c r="E70" s="124">
        <f>SUM(E59:E69)</f>
        <v>311.25591008127128</v>
      </c>
    </row>
  </sheetData>
  <mergeCells count="5">
    <mergeCell ref="A22:G22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7"/>
  <sheetViews>
    <sheetView zoomScale="80" workbookViewId="0">
      <selection activeCell="A37" sqref="A37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3" t="s">
        <v>81</v>
      </c>
      <c r="B1" s="64" t="s">
        <v>104</v>
      </c>
      <c r="C1" s="10"/>
    </row>
    <row r="2" spans="1:3" ht="14.25" x14ac:dyDescent="0.2">
      <c r="A2" s="163" t="s">
        <v>61</v>
      </c>
      <c r="B2" s="164">
        <v>-5.1553134896580644E-2</v>
      </c>
      <c r="C2" s="10"/>
    </row>
    <row r="3" spans="1:3" ht="14.25" x14ac:dyDescent="0.2">
      <c r="A3" s="129" t="s">
        <v>64</v>
      </c>
      <c r="B3" s="166">
        <v>-3.4608261248086913E-2</v>
      </c>
      <c r="C3" s="10"/>
    </row>
    <row r="4" spans="1:3" ht="14.25" x14ac:dyDescent="0.2">
      <c r="A4" s="128" t="s">
        <v>57</v>
      </c>
      <c r="B4" s="133">
        <v>-2.1987214915585418E-2</v>
      </c>
      <c r="C4" s="10"/>
    </row>
    <row r="5" spans="1:3" ht="14.25" x14ac:dyDescent="0.2">
      <c r="A5" s="128" t="s">
        <v>60</v>
      </c>
      <c r="B5" s="134">
        <v>-2.0808766100204656E-2</v>
      </c>
      <c r="C5" s="10"/>
    </row>
    <row r="6" spans="1:3" ht="14.25" x14ac:dyDescent="0.2">
      <c r="A6" s="129" t="s">
        <v>53</v>
      </c>
      <c r="B6" s="135">
        <v>-8.7963441157710154E-3</v>
      </c>
      <c r="C6" s="10"/>
    </row>
    <row r="7" spans="1:3" ht="14.25" x14ac:dyDescent="0.2">
      <c r="A7" s="128" t="s">
        <v>54</v>
      </c>
      <c r="B7" s="134">
        <v>-6.0587043885403924E-3</v>
      </c>
      <c r="C7" s="10"/>
    </row>
    <row r="8" spans="1:3" ht="14.25" x14ac:dyDescent="0.2">
      <c r="A8" s="128" t="s">
        <v>65</v>
      </c>
      <c r="B8" s="134">
        <v>-5.8859192248181813E-3</v>
      </c>
      <c r="C8" s="10"/>
    </row>
    <row r="9" spans="1:3" ht="14.25" x14ac:dyDescent="0.2">
      <c r="A9" s="128" t="s">
        <v>58</v>
      </c>
      <c r="B9" s="134">
        <v>-5.2315338877487738E-3</v>
      </c>
      <c r="C9" s="10"/>
    </row>
    <row r="10" spans="1:3" ht="14.25" x14ac:dyDescent="0.2">
      <c r="A10" s="128" t="s">
        <v>51</v>
      </c>
      <c r="B10" s="134">
        <v>-3.9458741831792654E-3</v>
      </c>
      <c r="C10" s="10"/>
    </row>
    <row r="11" spans="1:3" ht="14.25" x14ac:dyDescent="0.2">
      <c r="A11" s="128" t="s">
        <v>59</v>
      </c>
      <c r="B11" s="134">
        <v>-3.8953045870661063E-3</v>
      </c>
      <c r="C11" s="10"/>
    </row>
    <row r="12" spans="1:3" ht="14.25" x14ac:dyDescent="0.2">
      <c r="A12" s="128" t="s">
        <v>55</v>
      </c>
      <c r="B12" s="134">
        <v>-2.2753234456351912E-3</v>
      </c>
      <c r="C12" s="10"/>
    </row>
    <row r="13" spans="1:3" ht="14.25" x14ac:dyDescent="0.2">
      <c r="A13" s="128" t="s">
        <v>50</v>
      </c>
      <c r="B13" s="134">
        <v>1.6771695385475738E-4</v>
      </c>
      <c r="C13" s="10"/>
    </row>
    <row r="14" spans="1:3" ht="14.25" x14ac:dyDescent="0.2">
      <c r="A14" s="128" t="s">
        <v>49</v>
      </c>
      <c r="B14" s="134">
        <v>1.5962186335871653E-3</v>
      </c>
      <c r="C14" s="10"/>
    </row>
    <row r="15" spans="1:3" ht="14.25" x14ac:dyDescent="0.2">
      <c r="A15" s="128" t="s">
        <v>63</v>
      </c>
      <c r="B15" s="134">
        <v>5.8576088898125711E-3</v>
      </c>
      <c r="C15" s="10"/>
    </row>
    <row r="16" spans="1:3" ht="14.25" x14ac:dyDescent="0.2">
      <c r="A16" s="128" t="s">
        <v>56</v>
      </c>
      <c r="B16" s="134">
        <v>9.7440218085247388E-3</v>
      </c>
      <c r="C16" s="10"/>
    </row>
    <row r="17" spans="1:3" ht="14.25" x14ac:dyDescent="0.2">
      <c r="A17" s="128" t="s">
        <v>62</v>
      </c>
      <c r="B17" s="134">
        <v>1.0977370459479552E-2</v>
      </c>
      <c r="C17" s="10"/>
    </row>
    <row r="18" spans="1:3" ht="14.25" x14ac:dyDescent="0.2">
      <c r="A18" s="128" t="s">
        <v>52</v>
      </c>
      <c r="B18" s="134">
        <v>1.1593226494569953E-2</v>
      </c>
      <c r="C18" s="10"/>
    </row>
    <row r="19" spans="1:3" ht="14.25" x14ac:dyDescent="0.2">
      <c r="A19" s="211" t="s">
        <v>105</v>
      </c>
      <c r="B19" s="133">
        <v>-7.3594245737286998E-3</v>
      </c>
      <c r="C19" s="10"/>
    </row>
    <row r="20" spans="1:3" ht="14.25" x14ac:dyDescent="0.2">
      <c r="A20" s="211" t="s">
        <v>19</v>
      </c>
      <c r="B20" s="133">
        <v>1.562713385488812E-2</v>
      </c>
      <c r="C20" s="10"/>
    </row>
    <row r="21" spans="1:3" ht="14.25" x14ac:dyDescent="0.2">
      <c r="A21" s="211" t="s">
        <v>18</v>
      </c>
      <c r="B21" s="133">
        <v>-4.7592862966684413E-3</v>
      </c>
      <c r="C21" s="55"/>
    </row>
    <row r="22" spans="1:3" ht="14.25" x14ac:dyDescent="0.2">
      <c r="A22" s="211" t="s">
        <v>106</v>
      </c>
      <c r="B22" s="133">
        <v>-5.536464338037872E-2</v>
      </c>
      <c r="C22" s="9"/>
    </row>
    <row r="23" spans="1:3" ht="14.25" x14ac:dyDescent="0.2">
      <c r="A23" s="211" t="s">
        <v>107</v>
      </c>
      <c r="B23" s="133">
        <v>-4.1908487348336965E-2</v>
      </c>
      <c r="C23" s="70"/>
    </row>
    <row r="24" spans="1:3" ht="14.25" x14ac:dyDescent="0.2">
      <c r="A24" s="211" t="s">
        <v>108</v>
      </c>
      <c r="B24" s="133">
        <v>1.4438356164383563E-2</v>
      </c>
      <c r="C24" s="10"/>
    </row>
    <row r="25" spans="1:3" ht="15" thickBot="1" x14ac:dyDescent="0.25">
      <c r="A25" s="212" t="s">
        <v>109</v>
      </c>
      <c r="B25" s="136">
        <v>-6.8886468912444765E-2</v>
      </c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  <c r="C28" s="10"/>
    </row>
    <row r="29" spans="1:3" x14ac:dyDescent="0.2">
      <c r="C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  <row r="107" spans="2:2" x14ac:dyDescent="0.2">
      <c r="B107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8"/>
  <sheetViews>
    <sheetView zoomScale="85" workbookViewId="0">
      <selection activeCell="I12" sqref="I12"/>
    </sheetView>
  </sheetViews>
  <sheetFormatPr defaultRowHeight="14.25" x14ac:dyDescent="0.2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8" bestFit="1" customWidth="1"/>
    <col min="10" max="10" width="31.85546875" style="28" bestFit="1" customWidth="1"/>
    <col min="11" max="20" width="4.7109375" style="28" customWidth="1"/>
    <col min="21" max="16384" width="9.140625" style="28"/>
  </cols>
  <sheetData>
    <row r="1" spans="1:13" s="41" customFormat="1" ht="16.5" thickBot="1" x14ac:dyDescent="0.25">
      <c r="A1" s="167" t="s">
        <v>110</v>
      </c>
      <c r="B1" s="167"/>
      <c r="C1" s="167"/>
      <c r="D1" s="167"/>
      <c r="E1" s="167"/>
      <c r="F1" s="167"/>
      <c r="G1" s="167"/>
      <c r="H1" s="167"/>
      <c r="I1" s="167"/>
      <c r="J1" s="167"/>
      <c r="K1" s="13"/>
      <c r="L1" s="14"/>
      <c r="M1" s="14"/>
    </row>
    <row r="2" spans="1:13" ht="30.75" thickBot="1" x14ac:dyDescent="0.25">
      <c r="A2" s="15" t="s">
        <v>94</v>
      </c>
      <c r="B2" s="15" t="s">
        <v>81</v>
      </c>
      <c r="C2" s="42" t="s">
        <v>111</v>
      </c>
      <c r="D2" s="42" t="s">
        <v>112</v>
      </c>
      <c r="E2" s="42" t="s">
        <v>43</v>
      </c>
      <c r="F2" s="42" t="s">
        <v>44</v>
      </c>
      <c r="G2" s="42" t="s">
        <v>45</v>
      </c>
      <c r="H2" s="42" t="s">
        <v>46</v>
      </c>
      <c r="I2" s="17" t="s">
        <v>47</v>
      </c>
      <c r="J2" s="18" t="s">
        <v>48</v>
      </c>
    </row>
    <row r="3" spans="1:13" ht="28.5" x14ac:dyDescent="0.2">
      <c r="A3" s="21">
        <v>1</v>
      </c>
      <c r="B3" s="77" t="s">
        <v>113</v>
      </c>
      <c r="C3" s="213" t="s">
        <v>116</v>
      </c>
      <c r="D3" s="214" t="s">
        <v>117</v>
      </c>
      <c r="E3" s="78">
        <v>1433933.13</v>
      </c>
      <c r="F3" s="79">
        <v>690</v>
      </c>
      <c r="G3" s="78">
        <v>2078.1639565217388</v>
      </c>
      <c r="H3" s="50">
        <v>1000</v>
      </c>
      <c r="I3" s="202" t="s">
        <v>120</v>
      </c>
      <c r="J3" s="80" t="s">
        <v>11</v>
      </c>
    </row>
    <row r="4" spans="1:13" x14ac:dyDescent="0.2">
      <c r="A4" s="21">
        <v>2</v>
      </c>
      <c r="B4" s="77" t="s">
        <v>114</v>
      </c>
      <c r="C4" s="213" t="s">
        <v>116</v>
      </c>
      <c r="D4" s="214" t="s">
        <v>118</v>
      </c>
      <c r="E4" s="78">
        <v>962515.30009999999</v>
      </c>
      <c r="F4" s="79">
        <v>1978</v>
      </c>
      <c r="G4" s="78">
        <v>486.61036405460061</v>
      </c>
      <c r="H4" s="50">
        <v>1000</v>
      </c>
      <c r="I4" s="202" t="s">
        <v>121</v>
      </c>
      <c r="J4" s="80" t="s">
        <v>0</v>
      </c>
    </row>
    <row r="5" spans="1:13" x14ac:dyDescent="0.2">
      <c r="A5" s="21">
        <v>3</v>
      </c>
      <c r="B5" s="77" t="s">
        <v>119</v>
      </c>
      <c r="C5" s="213" t="s">
        <v>116</v>
      </c>
      <c r="D5" s="214" t="s">
        <v>117</v>
      </c>
      <c r="E5" s="78">
        <v>482260.3222</v>
      </c>
      <c r="F5" s="79">
        <v>26854</v>
      </c>
      <c r="G5" s="78">
        <v>17.958602897147539</v>
      </c>
      <c r="H5" s="50">
        <v>10.5</v>
      </c>
      <c r="I5" s="215" t="s">
        <v>123</v>
      </c>
      <c r="J5" s="80" t="s">
        <v>15</v>
      </c>
    </row>
    <row r="6" spans="1:13" x14ac:dyDescent="0.2">
      <c r="A6" s="21">
        <v>4</v>
      </c>
      <c r="B6" s="77" t="s">
        <v>115</v>
      </c>
      <c r="C6" s="213" t="s">
        <v>116</v>
      </c>
      <c r="D6" s="214" t="s">
        <v>117</v>
      </c>
      <c r="E6" s="78">
        <v>247237.77</v>
      </c>
      <c r="F6" s="79">
        <v>671</v>
      </c>
      <c r="G6" s="78">
        <v>368.46165424739195</v>
      </c>
      <c r="H6" s="50">
        <v>1000</v>
      </c>
      <c r="I6" s="202" t="s">
        <v>122</v>
      </c>
      <c r="J6" s="80" t="s">
        <v>2</v>
      </c>
    </row>
    <row r="7" spans="1:13" ht="15.75" thickBot="1" x14ac:dyDescent="0.25">
      <c r="A7" s="168" t="s">
        <v>66</v>
      </c>
      <c r="B7" s="169"/>
      <c r="C7" s="104" t="s">
        <v>4</v>
      </c>
      <c r="D7" s="104" t="s">
        <v>4</v>
      </c>
      <c r="E7" s="92">
        <f>SUM(E3:E6)</f>
        <v>3125946.5222999998</v>
      </c>
      <c r="F7" s="93">
        <f>SUM(F3:F6)</f>
        <v>30193</v>
      </c>
      <c r="G7" s="104" t="s">
        <v>4</v>
      </c>
      <c r="H7" s="104" t="s">
        <v>4</v>
      </c>
      <c r="I7" s="104" t="s">
        <v>4</v>
      </c>
      <c r="J7" s="104" t="s">
        <v>4</v>
      </c>
    </row>
    <row r="8" spans="1:13" x14ac:dyDescent="0.2">
      <c r="A8" s="171"/>
      <c r="B8" s="171"/>
      <c r="C8" s="171"/>
      <c r="D8" s="171"/>
      <c r="E8" s="171"/>
      <c r="F8" s="171"/>
      <c r="G8" s="171"/>
      <c r="H8" s="171"/>
    </row>
  </sheetData>
  <mergeCells count="3">
    <mergeCell ref="A1:J1"/>
    <mergeCell ref="A7:B7"/>
    <mergeCell ref="A8:H8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9"/>
  <sheetViews>
    <sheetView zoomScale="85" workbookViewId="0">
      <selection activeCell="B34" sqref="B3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16" t="s">
        <v>124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1" customFormat="1" ht="15.75" customHeight="1" thickBot="1" x14ac:dyDescent="0.25">
      <c r="A2" s="174" t="s">
        <v>41</v>
      </c>
      <c r="B2" s="96"/>
      <c r="C2" s="97"/>
      <c r="D2" s="98"/>
      <c r="E2" s="176" t="s">
        <v>80</v>
      </c>
      <c r="F2" s="176"/>
      <c r="G2" s="176"/>
      <c r="H2" s="176"/>
      <c r="I2" s="176"/>
      <c r="J2" s="176"/>
      <c r="K2" s="176"/>
    </row>
    <row r="3" spans="1:11" customFormat="1" ht="51.75" thickBot="1" x14ac:dyDescent="0.25">
      <c r="A3" s="175"/>
      <c r="B3" s="203" t="s">
        <v>81</v>
      </c>
      <c r="C3" s="204" t="s">
        <v>82</v>
      </c>
      <c r="D3" s="204" t="s">
        <v>83</v>
      </c>
      <c r="E3" s="17" t="s">
        <v>84</v>
      </c>
      <c r="F3" s="17" t="s">
        <v>85</v>
      </c>
      <c r="G3" s="17" t="s">
        <v>86</v>
      </c>
      <c r="H3" s="17" t="s">
        <v>87</v>
      </c>
      <c r="I3" s="18" t="s">
        <v>88</v>
      </c>
      <c r="J3" s="18" t="s">
        <v>89</v>
      </c>
      <c r="K3" s="205" t="s">
        <v>90</v>
      </c>
    </row>
    <row r="4" spans="1:11" customFormat="1" collapsed="1" x14ac:dyDescent="0.2">
      <c r="A4" s="21">
        <v>1</v>
      </c>
      <c r="B4" s="26" t="s">
        <v>115</v>
      </c>
      <c r="C4" s="100">
        <v>38441</v>
      </c>
      <c r="D4" s="100">
        <v>38625</v>
      </c>
      <c r="E4" s="94">
        <v>-6.6354809108477575E-3</v>
      </c>
      <c r="F4" s="94">
        <v>0.1229361875899897</v>
      </c>
      <c r="G4" s="94">
        <v>3.3028332908541014E-2</v>
      </c>
      <c r="H4" s="94">
        <v>-0.27775358951924867</v>
      </c>
      <c r="I4" s="94">
        <v>-0.23894561854979735</v>
      </c>
      <c r="J4" s="101">
        <v>-0.63153834575260881</v>
      </c>
      <c r="K4" s="153">
        <v>-6.8793081949571899E-2</v>
      </c>
    </row>
    <row r="5" spans="1:11" customFormat="1" collapsed="1" x14ac:dyDescent="0.2">
      <c r="A5" s="21">
        <v>2</v>
      </c>
      <c r="B5" s="26" t="s">
        <v>119</v>
      </c>
      <c r="C5" s="100">
        <v>38572</v>
      </c>
      <c r="D5" s="100">
        <v>38888</v>
      </c>
      <c r="E5" s="94" t="s">
        <v>13</v>
      </c>
      <c r="F5" s="94" t="s">
        <v>13</v>
      </c>
      <c r="G5" s="94" t="s">
        <v>13</v>
      </c>
      <c r="H5" s="94" t="s">
        <v>13</v>
      </c>
      <c r="I5" s="94" t="s">
        <v>13</v>
      </c>
      <c r="J5" s="101">
        <v>0.71034313306166808</v>
      </c>
      <c r="K5" s="154">
        <v>4.1217159154331107E-2</v>
      </c>
    </row>
    <row r="6" spans="1:11" customFormat="1" x14ac:dyDescent="0.2">
      <c r="A6" s="21">
        <v>3</v>
      </c>
      <c r="B6" s="26" t="s">
        <v>114</v>
      </c>
      <c r="C6" s="100">
        <v>39048</v>
      </c>
      <c r="D6" s="100">
        <v>39140</v>
      </c>
      <c r="E6" s="94">
        <v>3.7731781486747273E-3</v>
      </c>
      <c r="F6" s="94">
        <v>4.3728141557779043E-2</v>
      </c>
      <c r="G6" s="94">
        <v>7.7766347641212707E-3</v>
      </c>
      <c r="H6" s="94">
        <v>-0.1126058914294602</v>
      </c>
      <c r="I6" s="94">
        <v>-4.9545483082903408E-2</v>
      </c>
      <c r="J6" s="101">
        <v>-0.51338963594540621</v>
      </c>
      <c r="K6" s="154">
        <v>-5.5574458405868499E-2</v>
      </c>
    </row>
    <row r="7" spans="1:11" customFormat="1" x14ac:dyDescent="0.2">
      <c r="A7" s="21">
        <v>4</v>
      </c>
      <c r="B7" s="26" t="s">
        <v>113</v>
      </c>
      <c r="C7" s="100">
        <v>39100</v>
      </c>
      <c r="D7" s="100">
        <v>39268</v>
      </c>
      <c r="E7" s="94">
        <v>-1.8835333061545279E-2</v>
      </c>
      <c r="F7" s="94">
        <v>-7.0800776988838576E-3</v>
      </c>
      <c r="G7" s="94">
        <v>-3.1249007605570922E-2</v>
      </c>
      <c r="H7" s="94">
        <v>-1.1808365250428055E-2</v>
      </c>
      <c r="I7" s="94" t="s">
        <v>13</v>
      </c>
      <c r="J7" s="101">
        <v>1.0781639565218044</v>
      </c>
      <c r="K7" s="154">
        <v>6.1549615939865188E-2</v>
      </c>
    </row>
    <row r="8" spans="1:11" ht="15.75" thickBot="1" x14ac:dyDescent="0.25">
      <c r="A8" s="137"/>
      <c r="B8" s="142" t="s">
        <v>91</v>
      </c>
      <c r="C8" s="143" t="s">
        <v>4</v>
      </c>
      <c r="D8" s="143" t="s">
        <v>4</v>
      </c>
      <c r="E8" s="144">
        <f>AVERAGE(E4:E7)</f>
        <v>-7.2325452745727698E-3</v>
      </c>
      <c r="F8" s="144">
        <f>AVERAGE(F4:F7)</f>
        <v>5.3194750482961628E-2</v>
      </c>
      <c r="G8" s="144">
        <f>AVERAGE(G4:G7)</f>
        <v>3.1853200223637876E-3</v>
      </c>
      <c r="H8" s="144">
        <f>AVERAGE(H4:H7)</f>
        <v>-0.13405594873304563</v>
      </c>
      <c r="I8" s="144">
        <f>AVERAGE(I4:I7)</f>
        <v>-0.14424555081635038</v>
      </c>
      <c r="J8" s="143" t="s">
        <v>4</v>
      </c>
      <c r="K8" s="144">
        <f>AVERAGE(K4:K7)</f>
        <v>-5.4001913153110259E-3</v>
      </c>
    </row>
    <row r="9" spans="1:11" x14ac:dyDescent="0.2">
      <c r="A9" s="217" t="s">
        <v>125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1" ht="15" thickBot="1" x14ac:dyDescent="0.25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x14ac:dyDescent="0.2">
      <c r="B11" s="28"/>
      <c r="C11" s="29"/>
      <c r="D11" s="29"/>
      <c r="E11" s="28"/>
      <c r="F11" s="28"/>
      <c r="G11" s="28"/>
      <c r="H11" s="28"/>
      <c r="I11" s="28"/>
    </row>
    <row r="12" spans="1:11" x14ac:dyDescent="0.2">
      <c r="B12" s="28"/>
      <c r="C12" s="29"/>
      <c r="D12" s="29"/>
      <c r="E12" s="109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17" spans="2:9" x14ac:dyDescent="0.2">
      <c r="B17" s="28"/>
      <c r="C17" s="29"/>
      <c r="D17" s="29"/>
      <c r="E17" s="28"/>
      <c r="F17" s="28"/>
      <c r="G17" s="28"/>
      <c r="H17" s="28"/>
      <c r="I17" s="28"/>
    </row>
    <row r="18" spans="2:9" x14ac:dyDescent="0.2">
      <c r="B18" s="28"/>
      <c r="C18" s="29"/>
      <c r="D18" s="29"/>
      <c r="E18" s="28"/>
      <c r="F18" s="28"/>
      <c r="G18" s="28"/>
      <c r="H18" s="28"/>
      <c r="I18" s="28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  <row r="29" spans="2:9" x14ac:dyDescent="0.2">
      <c r="C29" s="5"/>
    </row>
  </sheetData>
  <mergeCells count="5">
    <mergeCell ref="A10:K10"/>
    <mergeCell ref="A2:A3"/>
    <mergeCell ref="A1:J1"/>
    <mergeCell ref="E2:K2"/>
    <mergeCell ref="A9:K9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8"/>
  <sheetViews>
    <sheetView zoomScale="85" workbookViewId="0">
      <selection activeCell="F45" sqref="F45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 x14ac:dyDescent="0.25">
      <c r="A1" s="173" t="s">
        <v>126</v>
      </c>
      <c r="B1" s="173"/>
      <c r="C1" s="173"/>
      <c r="D1" s="173"/>
      <c r="E1" s="173"/>
      <c r="F1" s="173"/>
      <c r="G1" s="173"/>
    </row>
    <row r="2" spans="1:11" s="30" customFormat="1" ht="15.75" customHeight="1" thickBot="1" x14ac:dyDescent="0.25">
      <c r="A2" s="174" t="s">
        <v>94</v>
      </c>
      <c r="B2" s="84"/>
      <c r="C2" s="207" t="s">
        <v>95</v>
      </c>
      <c r="D2" s="208"/>
      <c r="E2" s="207" t="s">
        <v>96</v>
      </c>
      <c r="F2" s="208"/>
      <c r="G2" s="85"/>
    </row>
    <row r="3" spans="1:11" s="30" customFormat="1" ht="45.75" thickBot="1" x14ac:dyDescent="0.25">
      <c r="A3" s="175"/>
      <c r="B3" s="99" t="s">
        <v>81</v>
      </c>
      <c r="C3" s="99" t="s">
        <v>97</v>
      </c>
      <c r="D3" s="99" t="s">
        <v>98</v>
      </c>
      <c r="E3" s="99" t="s">
        <v>99</v>
      </c>
      <c r="F3" s="99" t="s">
        <v>98</v>
      </c>
      <c r="G3" s="18" t="s">
        <v>100</v>
      </c>
    </row>
    <row r="4" spans="1:11" s="30" customFormat="1" x14ac:dyDescent="0.2">
      <c r="A4" s="21">
        <v>1</v>
      </c>
      <c r="B4" s="35" t="s">
        <v>114</v>
      </c>
      <c r="C4" s="36">
        <v>3.6180899999999676</v>
      </c>
      <c r="D4" s="94">
        <v>3.7731781487013081E-3</v>
      </c>
      <c r="E4" s="37">
        <v>0</v>
      </c>
      <c r="F4" s="94">
        <v>0</v>
      </c>
      <c r="G4" s="38">
        <v>0</v>
      </c>
    </row>
    <row r="5" spans="1:11" s="30" customFormat="1" x14ac:dyDescent="0.2">
      <c r="A5" s="21">
        <v>2</v>
      </c>
      <c r="B5" s="35" t="s">
        <v>115</v>
      </c>
      <c r="C5" s="36">
        <v>-1.6515</v>
      </c>
      <c r="D5" s="94">
        <v>-6.6354809108484271E-3</v>
      </c>
      <c r="E5" s="37">
        <v>0</v>
      </c>
      <c r="F5" s="94">
        <v>0</v>
      </c>
      <c r="G5" s="38">
        <v>0</v>
      </c>
    </row>
    <row r="6" spans="1:11" s="30" customFormat="1" x14ac:dyDescent="0.2">
      <c r="A6" s="21">
        <v>3</v>
      </c>
      <c r="B6" s="35" t="s">
        <v>113</v>
      </c>
      <c r="C6" s="36">
        <v>-27.527090000000086</v>
      </c>
      <c r="D6" s="94">
        <v>-1.8835333061614286E-2</v>
      </c>
      <c r="E6" s="37">
        <v>0</v>
      </c>
      <c r="F6" s="94">
        <v>0</v>
      </c>
      <c r="G6" s="38">
        <v>0</v>
      </c>
    </row>
    <row r="7" spans="1:11" s="30" customFormat="1" x14ac:dyDescent="0.2">
      <c r="A7" s="21">
        <v>4</v>
      </c>
      <c r="B7" s="35" t="s">
        <v>119</v>
      </c>
      <c r="C7" s="36" t="s">
        <v>13</v>
      </c>
      <c r="D7" s="94" t="s">
        <v>13</v>
      </c>
      <c r="E7" s="37" t="s">
        <v>13</v>
      </c>
      <c r="F7" s="94" t="s">
        <v>13</v>
      </c>
      <c r="G7" s="38" t="s">
        <v>13</v>
      </c>
    </row>
    <row r="8" spans="1:11" s="30" customFormat="1" ht="15.75" thickBot="1" x14ac:dyDescent="0.25">
      <c r="A8" s="105"/>
      <c r="B8" s="86" t="s">
        <v>66</v>
      </c>
      <c r="C8" s="106">
        <v>-25.560500000000118</v>
      </c>
      <c r="D8" s="91">
        <v>-9.57592267475409E-3</v>
      </c>
      <c r="E8" s="88">
        <v>0</v>
      </c>
      <c r="F8" s="91">
        <v>0</v>
      </c>
      <c r="G8" s="89">
        <v>0</v>
      </c>
    </row>
    <row r="9" spans="1:11" s="30" customFormat="1" ht="15" customHeight="1" thickBot="1" x14ac:dyDescent="0.25">
      <c r="A9" s="179"/>
      <c r="B9" s="179"/>
      <c r="C9" s="179"/>
      <c r="D9" s="179"/>
      <c r="E9" s="179"/>
      <c r="F9" s="179"/>
      <c r="G9" s="179"/>
      <c r="H9" s="7"/>
      <c r="I9" s="7"/>
      <c r="J9" s="7"/>
      <c r="K9" s="7"/>
    </row>
    <row r="10" spans="1:11" s="30" customFormat="1" x14ac:dyDescent="0.2">
      <c r="D10" s="39"/>
    </row>
    <row r="11" spans="1:11" s="30" customFormat="1" x14ac:dyDescent="0.2">
      <c r="D11" s="39"/>
    </row>
    <row r="12" spans="1:11" s="30" customFormat="1" x14ac:dyDescent="0.2">
      <c r="D12" s="39"/>
    </row>
    <row r="13" spans="1:11" s="30" customFormat="1" x14ac:dyDescent="0.2">
      <c r="D13" s="39"/>
    </row>
    <row r="14" spans="1:11" s="30" customFormat="1" x14ac:dyDescent="0.2">
      <c r="D14" s="39"/>
    </row>
    <row r="15" spans="1:11" s="30" customFormat="1" x14ac:dyDescent="0.2">
      <c r="D15" s="39"/>
    </row>
    <row r="16" spans="1:11" s="30" customFormat="1" x14ac:dyDescent="0.2">
      <c r="D16" s="39"/>
    </row>
    <row r="17" spans="4:9" s="30" customFormat="1" x14ac:dyDescent="0.2">
      <c r="D17" s="39"/>
    </row>
    <row r="18" spans="4:9" s="30" customFormat="1" x14ac:dyDescent="0.2">
      <c r="D18" s="39"/>
    </row>
    <row r="19" spans="4:9" s="30" customFormat="1" x14ac:dyDescent="0.2">
      <c r="D19" s="39"/>
    </row>
    <row r="20" spans="4:9" s="30" customFormat="1" x14ac:dyDescent="0.2">
      <c r="D20" s="39"/>
    </row>
    <row r="21" spans="4:9" s="30" customFormat="1" x14ac:dyDescent="0.2">
      <c r="D21" s="39"/>
    </row>
    <row r="22" spans="4:9" s="30" customFormat="1" x14ac:dyDescent="0.2">
      <c r="D22" s="39"/>
    </row>
    <row r="23" spans="4:9" s="30" customFormat="1" x14ac:dyDescent="0.2">
      <c r="D23" s="39"/>
    </row>
    <row r="24" spans="4:9" s="30" customFormat="1" x14ac:dyDescent="0.2">
      <c r="D24" s="39"/>
    </row>
    <row r="25" spans="4:9" s="30" customFormat="1" x14ac:dyDescent="0.2">
      <c r="D25" s="39"/>
    </row>
    <row r="26" spans="4:9" s="30" customFormat="1" x14ac:dyDescent="0.2">
      <c r="D26" s="39"/>
    </row>
    <row r="27" spans="4:9" s="30" customFormat="1" x14ac:dyDescent="0.2">
      <c r="D27" s="39"/>
    </row>
    <row r="28" spans="4:9" s="30" customFormat="1" x14ac:dyDescent="0.2">
      <c r="D28" s="39"/>
    </row>
    <row r="29" spans="4:9" s="30" customFormat="1" x14ac:dyDescent="0.2"/>
    <row r="30" spans="4:9" s="30" customFormat="1" x14ac:dyDescent="0.2"/>
    <row r="31" spans="4:9" s="30" customFormat="1" x14ac:dyDescent="0.2">
      <c r="H31" s="22"/>
      <c r="I31" s="22"/>
    </row>
    <row r="34" spans="1:5" ht="30.75" thickBot="1" x14ac:dyDescent="0.25">
      <c r="B34" s="40" t="s">
        <v>81</v>
      </c>
      <c r="C34" s="99" t="s">
        <v>127</v>
      </c>
      <c r="D34" s="99" t="s">
        <v>128</v>
      </c>
      <c r="E34" s="34" t="s">
        <v>129</v>
      </c>
    </row>
    <row r="35" spans="1:5" x14ac:dyDescent="0.2">
      <c r="A35" s="22">
        <v>1</v>
      </c>
      <c r="B35" s="35" t="str">
        <f t="shared" ref="B35:D37" si="0">B4</f>
        <v>ТАSК Ukrainskyi Kapital</v>
      </c>
      <c r="C35" s="110">
        <f t="shared" si="0"/>
        <v>3.6180899999999676</v>
      </c>
      <c r="D35" s="94">
        <f t="shared" si="0"/>
        <v>3.7731781487013081E-3</v>
      </c>
      <c r="E35" s="111">
        <f>G4</f>
        <v>0</v>
      </c>
    </row>
    <row r="36" spans="1:5" x14ac:dyDescent="0.2">
      <c r="A36" s="22">
        <v>2</v>
      </c>
      <c r="B36" s="35" t="str">
        <f t="shared" si="0"/>
        <v>Optimum</v>
      </c>
      <c r="C36" s="110">
        <f t="shared" si="0"/>
        <v>-1.6515</v>
      </c>
      <c r="D36" s="94">
        <f t="shared" si="0"/>
        <v>-6.6354809108484271E-3</v>
      </c>
      <c r="E36" s="111">
        <f>G5</f>
        <v>0</v>
      </c>
    </row>
    <row r="37" spans="1:5" x14ac:dyDescent="0.2">
      <c r="A37" s="22">
        <v>3</v>
      </c>
      <c r="B37" s="35" t="str">
        <f t="shared" si="0"/>
        <v>Zbalansovanyi Fond Parytet</v>
      </c>
      <c r="C37" s="110">
        <f t="shared" si="0"/>
        <v>-27.527090000000086</v>
      </c>
      <c r="D37" s="94">
        <f t="shared" si="0"/>
        <v>-1.8835333061614286E-2</v>
      </c>
      <c r="E37" s="111">
        <f>G6</f>
        <v>0</v>
      </c>
    </row>
    <row r="38" spans="1:5" x14ac:dyDescent="0.2">
      <c r="B38" s="35"/>
      <c r="C38" s="110"/>
      <c r="D38" s="94"/>
      <c r="E38" s="111"/>
    </row>
  </sheetData>
  <mergeCells count="5">
    <mergeCell ref="A9:G9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4"/>
  <sheetViews>
    <sheetView zoomScale="85" workbookViewId="0">
      <selection activeCell="A15" sqref="A15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3" t="s">
        <v>81</v>
      </c>
      <c r="B1" s="64" t="s">
        <v>104</v>
      </c>
      <c r="C1" s="10"/>
      <c r="D1" s="10"/>
    </row>
    <row r="2" spans="1:4" ht="14.25" x14ac:dyDescent="0.2">
      <c r="A2" s="26" t="s">
        <v>113</v>
      </c>
      <c r="B2" s="130">
        <v>-1.8835333061545279E-2</v>
      </c>
      <c r="C2" s="10"/>
      <c r="D2" s="10"/>
    </row>
    <row r="3" spans="1:4" ht="14.25" x14ac:dyDescent="0.2">
      <c r="A3" s="26" t="s">
        <v>115</v>
      </c>
      <c r="B3" s="130">
        <v>-6.6354809108477575E-3</v>
      </c>
      <c r="C3" s="10"/>
      <c r="D3" s="10"/>
    </row>
    <row r="4" spans="1:4" ht="14.25" x14ac:dyDescent="0.2">
      <c r="A4" s="26" t="s">
        <v>114</v>
      </c>
      <c r="B4" s="130">
        <v>3.7731781486747273E-3</v>
      </c>
      <c r="C4" s="10"/>
      <c r="D4" s="10"/>
    </row>
    <row r="5" spans="1:4" ht="14.25" x14ac:dyDescent="0.2">
      <c r="A5" s="191" t="s">
        <v>105</v>
      </c>
      <c r="B5" s="131">
        <v>-7.2325452745727698E-3</v>
      </c>
      <c r="C5" s="10"/>
      <c r="D5" s="10"/>
    </row>
    <row r="6" spans="1:4" ht="14.25" x14ac:dyDescent="0.2">
      <c r="A6" s="191" t="s">
        <v>19</v>
      </c>
      <c r="B6" s="131">
        <v>1.562713385488812E-2</v>
      </c>
      <c r="C6" s="10"/>
      <c r="D6" s="10"/>
    </row>
    <row r="7" spans="1:4" ht="14.25" x14ac:dyDescent="0.2">
      <c r="A7" s="191" t="s">
        <v>18</v>
      </c>
      <c r="B7" s="131">
        <v>-4.7592862966684413E-3</v>
      </c>
      <c r="C7" s="10"/>
      <c r="D7" s="10"/>
    </row>
    <row r="8" spans="1:4" ht="14.25" x14ac:dyDescent="0.2">
      <c r="A8" s="191" t="s">
        <v>106</v>
      </c>
      <c r="B8" s="131">
        <v>-5.536464338037872E-2</v>
      </c>
      <c r="C8" s="10"/>
      <c r="D8" s="10"/>
    </row>
    <row r="9" spans="1:4" ht="14.25" x14ac:dyDescent="0.2">
      <c r="A9" s="191" t="s">
        <v>107</v>
      </c>
      <c r="B9" s="131">
        <v>-4.1908487348336965E-2</v>
      </c>
      <c r="C9" s="10"/>
      <c r="D9" s="10"/>
    </row>
    <row r="10" spans="1:4" ht="14.25" x14ac:dyDescent="0.2">
      <c r="A10" s="191" t="s">
        <v>108</v>
      </c>
      <c r="B10" s="131">
        <v>1.4438356164383563E-2</v>
      </c>
      <c r="C10" s="10"/>
      <c r="D10" s="10"/>
    </row>
    <row r="11" spans="1:4" ht="15" thickBot="1" x14ac:dyDescent="0.25">
      <c r="A11" s="218" t="s">
        <v>109</v>
      </c>
      <c r="B11" s="132">
        <v>-6.8886468912444765E-2</v>
      </c>
      <c r="C11" s="10"/>
      <c r="D11" s="10"/>
    </row>
    <row r="12" spans="1:4" x14ac:dyDescent="0.2">
      <c r="B12" s="10"/>
      <c r="C12" s="10"/>
      <c r="D12" s="10"/>
    </row>
    <row r="13" spans="1:4" ht="14.25" x14ac:dyDescent="0.2">
      <c r="A13" s="52"/>
      <c r="B13" s="53"/>
      <c r="C13" s="10"/>
      <c r="D13" s="10"/>
    </row>
    <row r="14" spans="1:4" ht="14.25" x14ac:dyDescent="0.2">
      <c r="A14" s="52"/>
      <c r="B14" s="53"/>
      <c r="C14" s="10"/>
      <c r="D14" s="10"/>
    </row>
    <row r="15" spans="1:4" ht="14.25" x14ac:dyDescent="0.2">
      <c r="A15" s="52"/>
      <c r="B15" s="53"/>
      <c r="C15" s="10"/>
      <c r="D15" s="10"/>
    </row>
    <row r="16" spans="1:4" ht="14.25" x14ac:dyDescent="0.2">
      <c r="A16" s="52"/>
      <c r="B16" s="53"/>
      <c r="C16" s="10"/>
      <c r="D16" s="10"/>
    </row>
    <row r="17" spans="1:4" ht="14.25" x14ac:dyDescent="0.2">
      <c r="A17" s="52"/>
      <c r="B17" s="53"/>
      <c r="C17" s="10"/>
      <c r="D17" s="10"/>
    </row>
    <row r="18" spans="1:4" x14ac:dyDescent="0.2">
      <c r="B18" s="10"/>
    </row>
    <row r="22" spans="1:4" x14ac:dyDescent="0.2">
      <c r="A22" s="7"/>
      <c r="B22" s="8"/>
    </row>
    <row r="23" spans="1:4" x14ac:dyDescent="0.2">
      <c r="B23" s="8"/>
    </row>
    <row r="24" spans="1:4" x14ac:dyDescent="0.2">
      <c r="B24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2019-10-10T20:59:05Z</dcterms:modified>
</cp:coreProperties>
</file>