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6795" tabRatio="904"/>
  </bookViews>
  <sheets>
    <sheet name="IDX+RoR" sheetId="1" r:id="rId1"/>
    <sheet name="O_NAV" sheetId="12" r:id="rId2"/>
    <sheet name="O_RoR" sheetId="21" r:id="rId3"/>
    <sheet name="O_dynamics NAV" sheetId="14" r:id="rId4"/>
    <sheet name="O_diagram(RoR)" sheetId="25" r:id="rId5"/>
    <sheet name="І_NAV" sheetId="22" r:id="rId6"/>
    <sheet name="І_RoR" sheetId="16" r:id="rId7"/>
    <sheet name="І_dynamics(NAV)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 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12" hidden="1">'C_diagram (RoR)'!$A$1:$B$1</definedName>
    <definedName name="_xlnm._FilterDatabase" localSheetId="11" hidden="1">'C_dynamics NAV'!$B$34:$E$34</definedName>
    <definedName name="_xlnm._FilterDatabase" localSheetId="9" hidden="1">C_NAV!$A$2:$J$2</definedName>
    <definedName name="_xlnm._FilterDatabase" localSheetId="0" hidden="1">'IDX+RoR'!$A$27:$C$27</definedName>
    <definedName name="_xlnm._FilterDatabase" localSheetId="4" hidden="1">'O_diagram(RoR)'!$A$1:$B$1</definedName>
    <definedName name="_xlnm._FilterDatabase" localSheetId="3" hidden="1">'O_dynamics NAV'!$B$3:$G$18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'І_dynamics(NAV)'!$B$31:$E$31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52511"/>
</workbook>
</file>

<file path=xl/calcChain.xml><?xml version="1.0" encoding="utf-8"?>
<calcChain xmlns="http://schemas.openxmlformats.org/spreadsheetml/2006/main">
  <c r="B25" i="12"/>
  <c r="C32"/>
  <c r="D32"/>
  <c r="C18"/>
  <c r="B32"/>
  <c r="B31"/>
  <c r="C31"/>
  <c r="D31"/>
  <c r="C30"/>
  <c r="D30"/>
  <c r="B30"/>
  <c r="B65" i="14"/>
  <c r="B64"/>
  <c r="B63"/>
  <c r="B62"/>
  <c r="D65"/>
  <c r="D64"/>
  <c r="D63"/>
  <c r="D62"/>
  <c r="C65"/>
  <c r="C64"/>
  <c r="C63"/>
  <c r="C62"/>
  <c r="E65"/>
  <c r="E64"/>
  <c r="E63"/>
  <c r="E62"/>
  <c r="E61"/>
  <c r="D61"/>
  <c r="C61"/>
  <c r="B61"/>
  <c r="C22" i="12"/>
  <c r="K5" i="24"/>
  <c r="K19" i="21"/>
  <c r="C25" i="12"/>
  <c r="D25"/>
  <c r="C26"/>
  <c r="D26"/>
  <c r="C27"/>
  <c r="D27"/>
  <c r="C28"/>
  <c r="D28"/>
  <c r="C29"/>
  <c r="D29"/>
  <c r="B26"/>
  <c r="B27"/>
  <c r="B28"/>
  <c r="B29"/>
  <c r="C24"/>
  <c r="D24"/>
  <c r="B24"/>
  <c r="C23"/>
  <c r="B23"/>
  <c r="E35" i="20"/>
  <c r="D35"/>
  <c r="C35"/>
  <c r="B35"/>
  <c r="I5" i="24"/>
  <c r="H5"/>
  <c r="G5"/>
  <c r="E5"/>
  <c r="E32" i="17"/>
  <c r="D32"/>
  <c r="C32"/>
  <c r="B32"/>
  <c r="E4" i="22"/>
  <c r="E60" i="14"/>
  <c r="E59"/>
  <c r="E58"/>
  <c r="E57"/>
  <c r="E66"/>
  <c r="E56"/>
  <c r="D60"/>
  <c r="D59"/>
  <c r="D58"/>
  <c r="D57"/>
  <c r="D56"/>
  <c r="C60"/>
  <c r="C59"/>
  <c r="C67"/>
  <c r="C58"/>
  <c r="C57"/>
  <c r="C56"/>
  <c r="B60"/>
  <c r="B59"/>
  <c r="B58"/>
  <c r="B57"/>
  <c r="B56"/>
  <c r="I19" i="21"/>
  <c r="H19"/>
  <c r="G19"/>
  <c r="F19"/>
  <c r="E19"/>
  <c r="C66" i="14"/>
  <c r="D22" i="12"/>
  <c r="D23"/>
  <c r="F4" i="23"/>
  <c r="E4"/>
  <c r="F4" i="22"/>
  <c r="D18" i="12"/>
  <c r="E67" i="14"/>
</calcChain>
</file>

<file path=xl/sharedStrings.xml><?xml version="1.0" encoding="utf-8"?>
<sst xmlns="http://schemas.openxmlformats.org/spreadsheetml/2006/main" count="355" uniqueCount="122">
  <si>
    <t>http://www.task.ua/</t>
  </si>
  <si>
    <t>http://univer.ua/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</si>
  <si>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</si>
  <si>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</si>
  <si>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</si>
  <si>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</si>
  <si>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</si>
  <si>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</si>
  <si>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</si>
  <si>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</si>
  <si>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</si>
  <si>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</si>
  <si>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</si>
  <si>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</si>
  <si>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</si>
  <si>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</si>
  <si>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</si>
  <si>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</si>
  <si>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no data</t>
  </si>
  <si>
    <t>August</t>
  </si>
  <si>
    <t>September</t>
  </si>
  <si>
    <t>YTD 2022</t>
  </si>
  <si>
    <t>Index*</t>
  </si>
  <si>
    <t>Monthly change</t>
  </si>
  <si>
    <t>YTD change</t>
  </si>
  <si>
    <t>HANG SENG (Hong Kong)</t>
  </si>
  <si>
    <t>WIG20 (Poland)</t>
  </si>
  <si>
    <t>S&amp;P 500 (USA)</t>
  </si>
  <si>
    <t>DJI (USA)</t>
  </si>
  <si>
    <t>NIKKEI 225 (Japan)</t>
  </si>
  <si>
    <t>CAC 40 (France)</t>
  </si>
  <si>
    <t>DAX (Germany)</t>
  </si>
  <si>
    <t>SHANGHAI SE COMPOSITE (China)</t>
  </si>
  <si>
    <t>FTSE 100  (UK)</t>
  </si>
  <si>
    <t>UX index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</si>
  <si>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</si>
  <si>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</si>
  <si>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</si>
  <si>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</si>
  <si>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</si>
  <si>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</si>
  <si>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</si>
  <si>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</si>
  <si>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</si>
  <si>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Total</t>
  </si>
  <si>
    <t>(*) All funds are diversified unit funds.</t>
  </si>
  <si>
    <t>Others</t>
  </si>
  <si>
    <t>ОТP Klasychnyi</t>
  </si>
  <si>
    <t>КІNТО-Кlasychnyi</t>
  </si>
  <si>
    <t>ОТP Fond Aktsii</t>
  </si>
  <si>
    <t>UNIVER.UA/Yaroslav Mudryi: Fond Aktsii</t>
  </si>
  <si>
    <t>Altus – Depozyt</t>
  </si>
  <si>
    <t>KINTO-Kaznacheiskyi</t>
  </si>
  <si>
    <t>UNIVER.UA/Мykhailo Hrushevskyi: Fond Derzhavnykh Paperiv</t>
  </si>
  <si>
    <t>Altus – Zbalansovanyi</t>
  </si>
  <si>
    <t>Sofiivskyi</t>
  </si>
  <si>
    <t>VSI</t>
  </si>
  <si>
    <t>КІNTO-Ekviti</t>
  </si>
  <si>
    <t>UNIVER.UA/Volodymyr Velykyi: Fond Zbalansovanyi</t>
  </si>
  <si>
    <t>UNIVER.UA/Taras Shevchenko: Fond Zaoshchadzhen</t>
  </si>
  <si>
    <t>ТАSK Resurs</t>
  </si>
  <si>
    <t>Nadbannia</t>
  </si>
  <si>
    <t>LLC AMC "OTP Kapital"</t>
  </si>
  <si>
    <t>PrJSC “KINTO”</t>
  </si>
  <si>
    <t>LLC AMC “Univer Menedzhment”</t>
  </si>
  <si>
    <t>LLC AMC "Altus Assets Activitis"</t>
  </si>
  <si>
    <t>LLC AMC "Altus Essets Activitis"</t>
  </si>
  <si>
    <t>LLC AMC "Iveks Esset Menedzhment "</t>
  </si>
  <si>
    <t>LLC AMC "Vsesvit"</t>
  </si>
  <si>
    <t>LLC AMC "TASK-Invest"</t>
  </si>
  <si>
    <t>LLC AMC “ART-KAPITAL Menedzhment”</t>
  </si>
  <si>
    <t>Rate of Return of Open-Ended CII. Ranking by Date of Reaching Compliance with Standards</t>
  </si>
  <si>
    <t>Rate of Return on Investment Certificates</t>
  </si>
  <si>
    <t>Fund</t>
  </si>
  <si>
    <t>Registration date</t>
  </si>
  <si>
    <t>Date of reaching compliance with standards</t>
  </si>
  <si>
    <t xml:space="preserve">3 months </t>
  </si>
  <si>
    <t xml:space="preserve">6 months </t>
  </si>
  <si>
    <t>1 year</t>
  </si>
  <si>
    <t>1 month</t>
  </si>
  <si>
    <t xml:space="preserve"> YTD</t>
  </si>
  <si>
    <t>Since fund's inception</t>
  </si>
  <si>
    <t>Since fund's inception, % per annum (average)*</t>
  </si>
  <si>
    <t>Average</t>
  </si>
  <si>
    <t xml:space="preserve">*The indicator "since the fund's inception, % per annum (average)" is calculated based on compound interest formula.         </t>
  </si>
  <si>
    <t>OTP Fond Aktsii</t>
  </si>
  <si>
    <t>Dynamics of Open-Ended Funds.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</si>
  <si>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</si>
  <si>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</si>
  <si>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</si>
  <si>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</si>
  <si>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</si>
  <si>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Change, units</t>
  </si>
  <si>
    <t>Net inflow/ outflow of capital during the month, UAH, k</t>
  </si>
  <si>
    <t>КINТО-Кlasychnyi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</si>
  <si>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</si>
  <si>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</si>
  <si>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</si>
  <si>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</si>
  <si>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</si>
  <si>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</si>
  <si>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</si>
  <si>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</si>
  <si>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</si>
  <si>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</si>
  <si>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</si>
  <si>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</si>
  <si>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Rate of Return of Interval CII. Ranking by Date of Reaching Compliance with Standards</t>
  </si>
  <si>
    <t xml:space="preserve">*The indicator "since the fund's inception, % per annum (average)" is calculated based on compound interest formula. </t>
  </si>
  <si>
    <t>Rate of Return of Closed-End CII. Ranking by Date of Reaching Compliance with Standards</t>
  </si>
  <si>
    <t>Іndeks Ukrainskoi Birzhi</t>
  </si>
  <si>
    <t>Dynamics of Interval Funds. Ranking by Net Inflow</t>
  </si>
  <si>
    <t>Net inflow/ outflow of capital during month, UAH, k</t>
  </si>
  <si>
    <t>Closed-End Funds. Ranking by NAV</t>
  </si>
  <si>
    <t>Number of securities in circulation</t>
  </si>
  <si>
    <t>NAV per one security, UAH</t>
  </si>
  <si>
    <t>Security nominal, UAH</t>
  </si>
  <si>
    <t>unit</t>
  </si>
  <si>
    <t>non-diversified</t>
  </si>
  <si>
    <t>Dynamics of Closed-End Funds. Ranking by Net Inflow</t>
  </si>
  <si>
    <t>Number of Securities in Circulation</t>
  </si>
  <si>
    <t>Indeks Ukrainskoi Birzhi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</si>
</sst>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23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0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38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9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5" applyFont="1" applyFill="1" applyBorder="1" applyAlignment="1">
      <alignment vertical="center" wrapText="1"/>
    </xf>
    <xf numFmtId="10" fontId="14" fillId="0" borderId="7" xfId="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 shrinkToFit="1"/>
    </xf>
    <xf numFmtId="4" fontId="9" fillId="0" borderId="10" xfId="0" applyNumberFormat="1" applyFont="1" applyFill="1" applyBorder="1" applyAlignment="1">
      <alignment horizontal="right" vertical="center" indent="1"/>
    </xf>
    <xf numFmtId="3" fontId="9" fillId="0" borderId="10" xfId="0" applyNumberFormat="1" applyFont="1" applyFill="1" applyBorder="1" applyAlignment="1">
      <alignment horizontal="right" vertical="center" indent="1"/>
    </xf>
    <xf numFmtId="4" fontId="9" fillId="0" borderId="11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vertical="center" wrapText="1"/>
    </xf>
    <xf numFmtId="10" fontId="14" fillId="0" borderId="0" xfId="6" applyNumberFormat="1" applyFont="1" applyFill="1" applyBorder="1" applyAlignment="1">
      <alignment horizontal="center" vertical="center" wrapText="1"/>
    </xf>
    <xf numFmtId="4" fontId="17" fillId="0" borderId="13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7" xfId="6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19" xfId="5" applyFont="1" applyFill="1" applyBorder="1" applyAlignment="1">
      <alignment vertical="center" wrapText="1"/>
    </xf>
    <xf numFmtId="10" fontId="14" fillId="0" borderId="20" xfId="6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horizontal="right" vertical="center"/>
    </xf>
    <xf numFmtId="0" fontId="14" fillId="0" borderId="7" xfId="3" applyFont="1" applyFill="1" applyBorder="1" applyAlignment="1">
      <alignment vertical="center" wrapText="1"/>
    </xf>
    <xf numFmtId="4" fontId="14" fillId="0" borderId="7" xfId="3" applyNumberFormat="1" applyFont="1" applyFill="1" applyBorder="1" applyAlignment="1">
      <alignment horizontal="right" vertical="center" wrapText="1" indent="1"/>
    </xf>
    <xf numFmtId="3" fontId="14" fillId="0" borderId="7" xfId="3" applyNumberFormat="1" applyFont="1" applyFill="1" applyBorder="1" applyAlignment="1">
      <alignment horizontal="right" vertical="center" wrapText="1" indent="1"/>
    </xf>
    <xf numFmtId="0" fontId="15" fillId="0" borderId="17" xfId="1" applyFont="1" applyFill="1" applyBorder="1" applyAlignment="1" applyProtection="1">
      <alignment vertical="center" wrapText="1"/>
    </xf>
    <xf numFmtId="0" fontId="14" fillId="0" borderId="22" xfId="5" applyFont="1" applyFill="1" applyBorder="1" applyAlignment="1">
      <alignment vertical="center" wrapText="1"/>
    </xf>
    <xf numFmtId="10" fontId="14" fillId="0" borderId="23" xfId="6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 wrapText="1" shrinkToFit="1"/>
    </xf>
    <xf numFmtId="4" fontId="10" fillId="0" borderId="26" xfId="0" applyNumberFormat="1" applyFont="1" applyFill="1" applyBorder="1" applyAlignment="1">
      <alignment horizontal="right" vertical="center" indent="1"/>
    </xf>
    <xf numFmtId="3" fontId="10" fillId="0" borderId="27" xfId="0" applyNumberFormat="1" applyFont="1" applyFill="1" applyBorder="1" applyAlignment="1">
      <alignment horizontal="right" vertical="center" indent="1"/>
    </xf>
    <xf numFmtId="4" fontId="10" fillId="0" borderId="28" xfId="0" applyNumberFormat="1" applyFont="1" applyFill="1" applyBorder="1" applyAlignment="1">
      <alignment horizontal="right" vertical="center" indent="1"/>
    </xf>
    <xf numFmtId="10" fontId="9" fillId="0" borderId="10" xfId="10" applyNumberFormat="1" applyFont="1" applyFill="1" applyBorder="1" applyAlignment="1">
      <alignment horizontal="right" vertical="center" indent="1"/>
    </xf>
    <xf numFmtId="10" fontId="10" fillId="0" borderId="13" xfId="0" applyNumberFormat="1" applyFont="1" applyFill="1" applyBorder="1" applyAlignment="1">
      <alignment horizontal="right" vertical="center" indent="1"/>
    </xf>
    <xf numFmtId="4" fontId="20" fillId="0" borderId="13" xfId="7" applyNumberFormat="1" applyFont="1" applyFill="1" applyBorder="1" applyAlignment="1">
      <alignment horizontal="right" vertical="center" wrapText="1" indent="1"/>
    </xf>
    <xf numFmtId="3" fontId="20" fillId="0" borderId="13" xfId="7" applyNumberFormat="1" applyFont="1" applyFill="1" applyBorder="1" applyAlignment="1">
      <alignment horizontal="right" vertical="center" wrapText="1" indent="1"/>
    </xf>
    <xf numFmtId="10" fontId="14" fillId="0" borderId="7" xfId="6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vertical="center"/>
    </xf>
    <xf numFmtId="14" fontId="9" fillId="0" borderId="29" xfId="0" applyNumberFormat="1" applyFont="1" applyBorder="1" applyAlignment="1">
      <alignment horizontal="center" vertical="center"/>
    </xf>
    <xf numFmtId="14" fontId="9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14" fontId="14" fillId="0" borderId="7" xfId="5" applyNumberFormat="1" applyFont="1" applyFill="1" applyBorder="1" applyAlignment="1">
      <alignment horizontal="center" vertical="center" wrapText="1"/>
    </xf>
    <xf numFmtId="10" fontId="14" fillId="0" borderId="32" xfId="8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7" xfId="3" applyNumberFormat="1" applyFont="1" applyFill="1" applyBorder="1" applyAlignment="1">
      <alignment horizontal="center" vertical="center" wrapText="1"/>
    </xf>
    <xf numFmtId="3" fontId="14" fillId="0" borderId="7" xfId="3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4" fontId="10" fillId="0" borderId="27" xfId="0" applyNumberFormat="1" applyFont="1" applyFill="1" applyBorder="1" applyAlignment="1">
      <alignment horizontal="right" vertical="center" indent="1"/>
    </xf>
    <xf numFmtId="0" fontId="9" fillId="0" borderId="33" xfId="0" applyFont="1" applyFill="1" applyBorder="1" applyAlignment="1">
      <alignment vertical="center"/>
    </xf>
    <xf numFmtId="4" fontId="10" fillId="0" borderId="2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10" fontId="9" fillId="0" borderId="34" xfId="0" applyNumberFormat="1" applyFont="1" applyBorder="1" applyAlignment="1">
      <alignment horizontal="right" vertical="center" indent="1"/>
    </xf>
    <xf numFmtId="10" fontId="9" fillId="0" borderId="17" xfId="0" applyNumberFormat="1" applyFont="1" applyBorder="1" applyAlignment="1">
      <alignment horizontal="right" vertical="center" indent="1"/>
    </xf>
    <xf numFmtId="0" fontId="9" fillId="0" borderId="35" xfId="0" applyFont="1" applyFill="1" applyBorder="1" applyAlignment="1">
      <alignment horizontal="left" vertical="center" wrapText="1" shrinkToFit="1"/>
    </xf>
    <xf numFmtId="0" fontId="9" fillId="0" borderId="36" xfId="0" applyFont="1" applyFill="1" applyBorder="1" applyAlignment="1">
      <alignment horizontal="left" vertical="center" wrapText="1" shrinkToFit="1"/>
    </xf>
    <xf numFmtId="4" fontId="9" fillId="0" borderId="37" xfId="0" applyNumberFormat="1" applyFont="1" applyFill="1" applyBorder="1" applyAlignment="1">
      <alignment horizontal="right" vertical="center" indent="1"/>
    </xf>
    <xf numFmtId="10" fontId="9" fillId="0" borderId="37" xfId="10" applyNumberFormat="1" applyFont="1" applyFill="1" applyBorder="1" applyAlignment="1">
      <alignment horizontal="right" vertical="center" indent="1"/>
    </xf>
    <xf numFmtId="4" fontId="9" fillId="0" borderId="38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43" xfId="10" applyNumberFormat="1" applyFont="1" applyFill="1" applyBorder="1" applyAlignment="1">
      <alignment horizontal="right" vertical="center" indent="1"/>
    </xf>
    <xf numFmtId="0" fontId="14" fillId="0" borderId="9" xfId="5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10" fontId="14" fillId="0" borderId="7" xfId="6" applyNumberFormat="1" applyFont="1" applyFill="1" applyBorder="1" applyAlignment="1">
      <alignment horizontal="right" vertical="center" indent="1"/>
    </xf>
    <xf numFmtId="10" fontId="14" fillId="0" borderId="17" xfId="6" applyNumberFormat="1" applyFont="1" applyFill="1" applyBorder="1" applyAlignment="1">
      <alignment horizontal="right" vertical="center" indent="1"/>
    </xf>
    <xf numFmtId="10" fontId="14" fillId="0" borderId="20" xfId="6" applyNumberFormat="1" applyFont="1" applyFill="1" applyBorder="1" applyAlignment="1">
      <alignment horizontal="right" vertical="center" indent="1"/>
    </xf>
    <xf numFmtId="10" fontId="14" fillId="0" borderId="11" xfId="6" applyNumberFormat="1" applyFont="1" applyFill="1" applyBorder="1" applyAlignment="1">
      <alignment horizontal="right" vertical="center" indent="1"/>
    </xf>
    <xf numFmtId="10" fontId="14" fillId="0" borderId="44" xfId="6" applyNumberFormat="1" applyFont="1" applyFill="1" applyBorder="1" applyAlignment="1">
      <alignment horizontal="right" vertical="center" indent="1"/>
    </xf>
    <xf numFmtId="10" fontId="19" fillId="0" borderId="44" xfId="0" applyNumberFormat="1" applyFont="1" applyBorder="1" applyAlignment="1">
      <alignment horizontal="right" vertical="center" indent="1"/>
    </xf>
    <xf numFmtId="10" fontId="14" fillId="0" borderId="28" xfId="6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5" applyFont="1" applyFill="1" applyBorder="1" applyAlignment="1">
      <alignment vertical="center" wrapText="1"/>
    </xf>
    <xf numFmtId="14" fontId="21" fillId="0" borderId="7" xfId="5" applyNumberFormat="1" applyFont="1" applyFill="1" applyBorder="1" applyAlignment="1">
      <alignment horizontal="center" vertical="center" wrapText="1"/>
    </xf>
    <xf numFmtId="10" fontId="21" fillId="0" borderId="7" xfId="6" applyNumberFormat="1" applyFont="1" applyFill="1" applyBorder="1" applyAlignment="1">
      <alignment horizontal="right" vertical="center" wrapText="1" indent="1"/>
    </xf>
    <xf numFmtId="10" fontId="21" fillId="0" borderId="32" xfId="8" applyNumberFormat="1" applyFont="1" applyFill="1" applyBorder="1" applyAlignment="1">
      <alignment horizontal="right" vertical="center" wrapText="1" indent="1"/>
    </xf>
    <xf numFmtId="10" fontId="20" fillId="0" borderId="0" xfId="6" applyNumberFormat="1" applyFont="1" applyFill="1" applyBorder="1" applyAlignment="1">
      <alignment horizontal="center" vertical="center" wrapText="1"/>
    </xf>
    <xf numFmtId="10" fontId="20" fillId="0" borderId="0" xfId="6" applyNumberFormat="1" applyFont="1" applyFill="1" applyBorder="1" applyAlignment="1">
      <alignment horizontal="right" vertical="center" wrapText="1" indent="1"/>
    </xf>
    <xf numFmtId="10" fontId="20" fillId="0" borderId="0" xfId="8" applyNumberFormat="1" applyFont="1" applyFill="1" applyBorder="1" applyAlignment="1">
      <alignment horizontal="center" vertical="center" wrapText="1"/>
    </xf>
    <xf numFmtId="10" fontId="14" fillId="0" borderId="40" xfId="6" applyNumberFormat="1" applyFont="1" applyFill="1" applyBorder="1" applyAlignment="1">
      <alignment horizontal="right" vertical="center" wrapText="1" indent="1"/>
    </xf>
    <xf numFmtId="0" fontId="9" fillId="0" borderId="45" xfId="0" applyFont="1" applyFill="1" applyBorder="1" applyAlignment="1">
      <alignment horizontal="left" vertical="center" wrapText="1" shrinkToFit="1"/>
    </xf>
    <xf numFmtId="4" fontId="9" fillId="0" borderId="46" xfId="0" applyNumberFormat="1" applyFont="1" applyFill="1" applyBorder="1" applyAlignment="1">
      <alignment horizontal="right" vertical="center" indent="1"/>
    </xf>
    <xf numFmtId="10" fontId="14" fillId="0" borderId="46" xfId="6" applyNumberFormat="1" applyFont="1" applyFill="1" applyBorder="1" applyAlignment="1">
      <alignment horizontal="right" vertical="center" wrapText="1" indent="1"/>
    </xf>
    <xf numFmtId="4" fontId="9" fillId="0" borderId="47" xfId="0" applyNumberFormat="1" applyFont="1" applyFill="1" applyBorder="1" applyAlignment="1">
      <alignment horizontal="right" vertical="center" indent="1"/>
    </xf>
    <xf numFmtId="4" fontId="9" fillId="0" borderId="15" xfId="0" applyNumberFormat="1" applyFont="1" applyFill="1" applyBorder="1" applyAlignment="1">
      <alignment horizontal="right" vertical="center" indent="1"/>
    </xf>
    <xf numFmtId="10" fontId="12" fillId="0" borderId="34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3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20" fillId="0" borderId="48" xfId="5" applyFont="1" applyFill="1" applyBorder="1" applyAlignment="1">
      <alignment vertical="center" wrapText="1"/>
    </xf>
    <xf numFmtId="10" fontId="20" fillId="0" borderId="48" xfId="6" applyNumberFormat="1" applyFont="1" applyFill="1" applyBorder="1" applyAlignment="1">
      <alignment horizontal="center" vertical="center" wrapText="1"/>
    </xf>
    <xf numFmtId="10" fontId="20" fillId="0" borderId="48" xfId="6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center" vertical="center"/>
    </xf>
    <xf numFmtId="10" fontId="14" fillId="0" borderId="41" xfId="6" applyNumberFormat="1" applyFont="1" applyFill="1" applyBorder="1" applyAlignment="1">
      <alignment horizontal="right" vertical="center" indent="1"/>
    </xf>
    <xf numFmtId="0" fontId="10" fillId="0" borderId="18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1" fillId="0" borderId="0" xfId="5" applyFont="1" applyFill="1" applyBorder="1" applyAlignment="1">
      <alignment vertical="center" wrapText="1"/>
    </xf>
    <xf numFmtId="0" fontId="9" fillId="0" borderId="5" xfId="5" applyFont="1" applyFill="1" applyBorder="1" applyAlignment="1">
      <alignment vertical="center" wrapText="1"/>
    </xf>
    <xf numFmtId="0" fontId="21" fillId="0" borderId="22" xfId="5" applyFont="1" applyFill="1" applyBorder="1" applyAlignment="1">
      <alignment vertical="center" wrapText="1"/>
    </xf>
    <xf numFmtId="0" fontId="9" fillId="0" borderId="52" xfId="0" applyFont="1" applyBorder="1" applyAlignment="1">
      <alignment vertical="center"/>
    </xf>
    <xf numFmtId="0" fontId="21" fillId="0" borderId="7" xfId="3" applyFont="1" applyFill="1" applyBorder="1" applyAlignment="1">
      <alignment vertical="center" wrapText="1"/>
    </xf>
    <xf numFmtId="0" fontId="21" fillId="0" borderId="53" xfId="4" applyFont="1" applyBorder="1" applyAlignment="1">
      <alignment vertical="center" wrapText="1"/>
    </xf>
    <xf numFmtId="0" fontId="21" fillId="0" borderId="7" xfId="4" applyFont="1" applyFill="1" applyBorder="1" applyAlignment="1">
      <alignment vertical="center" wrapText="1"/>
    </xf>
    <xf numFmtId="0" fontId="21" fillId="0" borderId="0" xfId="0" applyFont="1"/>
    <xf numFmtId="0" fontId="21" fillId="0" borderId="7" xfId="4" applyFont="1" applyBorder="1" applyAlignment="1">
      <alignment vertical="center" wrapText="1"/>
    </xf>
    <xf numFmtId="14" fontId="17" fillId="0" borderId="31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5" xfId="5" applyFont="1" applyFill="1" applyBorder="1" applyAlignment="1">
      <alignment vertical="center" wrapText="1"/>
    </xf>
    <xf numFmtId="0" fontId="0" fillId="0" borderId="30" xfId="0" applyBorder="1"/>
    <xf numFmtId="0" fontId="10" fillId="0" borderId="54" xfId="0" applyFont="1" applyBorder="1" applyAlignment="1">
      <alignment horizontal="center" vertical="center" wrapText="1"/>
    </xf>
    <xf numFmtId="0" fontId="21" fillId="0" borderId="9" xfId="5" applyFont="1" applyFill="1" applyBorder="1" applyAlignment="1">
      <alignment horizontal="left" vertical="center" wrapText="1"/>
    </xf>
    <xf numFmtId="0" fontId="24" fillId="0" borderId="0" xfId="0" applyFont="1"/>
    <xf numFmtId="0" fontId="21" fillId="0" borderId="9" xfId="5" applyFont="1" applyBorder="1" applyAlignment="1">
      <alignment vertical="center" wrapText="1"/>
    </xf>
    <xf numFmtId="0" fontId="21" fillId="0" borderId="55" xfId="5" applyFont="1" applyBorder="1" applyAlignment="1">
      <alignment vertical="center" wrapText="1"/>
    </xf>
    <xf numFmtId="4" fontId="21" fillId="0" borderId="7" xfId="4" applyNumberFormat="1" applyFont="1" applyBorder="1" applyAlignment="1">
      <alignment horizontal="center" vertical="center" wrapText="1"/>
    </xf>
    <xf numFmtId="3" fontId="21" fillId="0" borderId="7" xfId="4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/>
    </xf>
    <xf numFmtId="0" fontId="20" fillId="0" borderId="21" xfId="7" applyFont="1" applyFill="1" applyBorder="1" applyAlignment="1">
      <alignment horizontal="center" vertical="center" wrapText="1"/>
    </xf>
    <xf numFmtId="0" fontId="20" fillId="0" borderId="56" xfId="7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9" xfId="0" applyFont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9" xfId="0" applyBorder="1" applyAlignment="1"/>
    <xf numFmtId="0" fontId="5" fillId="0" borderId="0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</cellXfs>
  <cellStyles count="11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1 2" xfId="4"/>
    <cellStyle name="Обычный_Відкр_2" xfId="5"/>
    <cellStyle name="Обычный_З_2_28.10" xfId="6"/>
    <cellStyle name="Обычный_Лист2" xfId="7"/>
    <cellStyle name="Обычный_Лист5" xfId="8"/>
    <cellStyle name="Процентный" xfId="9" builtinId="5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>
                <a:effectLst/>
              </a:rPr>
              <a:t>Dynamics of Ukrainian Equity Indexes and Rate of Return </a:t>
            </a:r>
            <a:endParaRPr lang="ru-RU" sz="1200">
              <a:effectLst/>
            </a:endParaRPr>
          </a:p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>
                <a:effectLst/>
              </a:rPr>
              <a:t>of Funds with Public  Issue 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24871812818269509"/>
          <c:y val="1.40845070422535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75E-2"/>
          <c:y val="0.25070457018124198"/>
          <c:w val="0.94700933744769766"/>
          <c:h val="0.42535269772323087"/>
        </c:manualLayout>
      </c:layout>
      <c:barChart>
        <c:barDir val="col"/>
        <c:grouping val="clustered"/>
        <c:ser>
          <c:idx val="0"/>
          <c:order val="0"/>
          <c:tx>
            <c:strRef>
              <c:f>'IDX+RoR'!$B$2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1.1179043247734335E-3"/>
                  <c:y val="2.591490672030788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'IDX+RoR'!$A$3:$A$5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2022</c:v>
                </c:pt>
              </c:strCache>
            </c:strRef>
          </c:cat>
          <c:val>
            <c:numRef>
              <c:f>'IDX+RoR'!$B$3:$B$5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-6.82006602569174E-3</c:v>
                </c:pt>
              </c:numCache>
            </c:numRef>
          </c:val>
        </c:ser>
        <c:ser>
          <c:idx val="1"/>
          <c:order val="1"/>
          <c:tx>
            <c:strRef>
              <c:f>'IDX+RoR'!$C$2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7.4620969230393417E-3"/>
                  <c:y val="2.587737906745480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'IDX+RoR'!$A$3:$A$5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2022</c:v>
                </c:pt>
              </c:strCache>
            </c:strRef>
          </c:cat>
          <c:val>
            <c:numRef>
              <c:f>'IDX+RoR'!$C$3:$C$5</c:f>
              <c:numCache>
                <c:formatCode>0.00%</c:formatCode>
                <c:ptCount val="3"/>
                <c:pt idx="0">
                  <c:v>0</c:v>
                </c:pt>
                <c:pt idx="1">
                  <c:v>3.6776821375372748E-3</c:v>
                </c:pt>
                <c:pt idx="2">
                  <c:v>-0.12391844624447723</c:v>
                </c:pt>
              </c:numCache>
            </c:numRef>
          </c:val>
        </c:ser>
        <c:ser>
          <c:idx val="2"/>
          <c:order val="2"/>
          <c:tx>
            <c:strRef>
              <c:f>'IDX+RoR'!$D$2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600623239476067E-4"/>
                  <c:y val="-2.779934437103179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215010601366868E-4"/>
                  <c:y val="-2.205973907362829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9251038122160005E-3"/>
                  <c:y val="-4.6324297456610281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'IDX+RoR'!$A$3:$A$5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2022</c:v>
                </c:pt>
              </c:strCache>
            </c:strRef>
          </c:cat>
          <c:val>
            <c:numRef>
              <c:f>'IDX+RoR'!$D$3:$D$5</c:f>
              <c:numCache>
                <c:formatCode>0.00%</c:formatCode>
                <c:ptCount val="3"/>
                <c:pt idx="0">
                  <c:v>0</c:v>
                </c:pt>
                <c:pt idx="1">
                  <c:v>-0.11172783478543408</c:v>
                </c:pt>
                <c:pt idx="2">
                  <c:v>-8.0164224769439338E-2</c:v>
                </c:pt>
              </c:numCache>
            </c:numRef>
          </c:val>
        </c:ser>
        <c:ser>
          <c:idx val="3"/>
          <c:order val="3"/>
          <c:tx>
            <c:strRef>
              <c:f>'IDX+RoR'!$E$2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8604588779825852E-3"/>
                  <c:y val="-1.607032058986060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5754980514918195E-3"/>
                  <c:y val="-7.6196047410547205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'IDX+RoR'!$A$3:$A$5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2022</c:v>
                </c:pt>
              </c:strCache>
            </c:strRef>
          </c:cat>
          <c:val>
            <c:numRef>
              <c:f>'IDX+RoR'!$E$3:$E$5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'IDX+RoR'!$F$2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'IDX+RoR'!$A$3:$A$5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2022</c:v>
                </c:pt>
              </c:strCache>
            </c:strRef>
          </c:cat>
          <c:val>
            <c:numRef>
              <c:f>'IDX+RoR'!$F$3:$F$5</c:f>
              <c:numCache>
                <c:formatCode>0.00%</c:formatCode>
                <c:ptCount val="3"/>
                <c:pt idx="0">
                  <c:v>0</c:v>
                </c:pt>
                <c:pt idx="1">
                  <c:v>-0.51871337620754498</c:v>
                </c:pt>
                <c:pt idx="2">
                  <c:v>-0.49893193338160757</c:v>
                </c:pt>
              </c:numCache>
            </c:numRef>
          </c:val>
        </c:ser>
        <c:dLbls>
          <c:showVal val="1"/>
        </c:dLbls>
        <c:gapWidth val="400"/>
        <c:overlap val="-10"/>
        <c:axId val="66027904"/>
        <c:axId val="66029440"/>
      </c:barChart>
      <c:catAx>
        <c:axId val="6602790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6029440"/>
        <c:crosses val="autoZero"/>
        <c:auto val="1"/>
        <c:lblAlgn val="ctr"/>
        <c:lblOffset val="0"/>
        <c:tickLblSkip val="1"/>
        <c:tickMarkSkip val="1"/>
      </c:catAx>
      <c:valAx>
        <c:axId val="66029440"/>
        <c:scaling>
          <c:orientation val="minMax"/>
          <c:max val="1.0000000000000002E-2"/>
          <c:min val="-0.60000000000000009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6027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2307769354107699E-2"/>
          <c:y val="0.89295897469049113"/>
          <c:w val="0.64273557920637958"/>
          <c:h val="6.1971916224576672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u="none" strike="noStrike" baseline="0">
                <a:effectLst/>
              </a:rPr>
              <a:t>Dynamics of Ukrainian and Global Equity Indexes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u="none" strike="noStrike" baseline="0">
                <a:effectLst/>
              </a:rPr>
              <a:t>for the Month</a:t>
            </a:r>
            <a:endParaRPr lang="ru-RU"/>
          </a:p>
        </c:rich>
      </c:tx>
      <c:layout>
        <c:manualLayout>
          <c:xMode val="edge"/>
          <c:yMode val="edge"/>
          <c:x val="0.17313949833940659"/>
          <c:y val="1.05263765106284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233076445370099"/>
          <c:y val="0.14526330721968259"/>
          <c:w val="0.54369017952660359"/>
          <c:h val="0.66736910708173014"/>
        </c:manualLayout>
      </c:layout>
      <c:barChart>
        <c:barDir val="bar"/>
        <c:grouping val="clustered"/>
        <c:ser>
          <c:idx val="0"/>
          <c:order val="0"/>
          <c:tx>
            <c:strRef>
              <c:f>'IDX+RoR'!$B$27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'IDX+RoR'!$A$28:$A$38</c:f>
              <c:strCache>
                <c:ptCount val="11"/>
                <c:pt idx="0">
                  <c:v>HANG SENG (Hong Kong)</c:v>
                </c:pt>
                <c:pt idx="1">
                  <c:v>WIG20 (Poland)</c:v>
                </c:pt>
                <c:pt idx="2">
                  <c:v>S&amp;P 500 (USA)</c:v>
                </c:pt>
                <c:pt idx="3">
                  <c:v>DJI (USA)</c:v>
                </c:pt>
                <c:pt idx="4">
                  <c:v>NIKKEI 225 (Japan)</c:v>
                </c:pt>
                <c:pt idx="5">
                  <c:v>CAC 40 (France)</c:v>
                </c:pt>
                <c:pt idx="6">
                  <c:v>DAX (Germany)</c:v>
                </c:pt>
                <c:pt idx="7">
                  <c:v>SHANGHAI SE COMPOSITE (China)</c:v>
                </c:pt>
                <c:pt idx="8">
                  <c:v>FTSE 100  (UK)</c:v>
                </c:pt>
                <c:pt idx="9">
                  <c:v>PFTS Index</c:v>
                </c:pt>
                <c:pt idx="10">
                  <c:v>UX index</c:v>
                </c:pt>
              </c:strCache>
            </c:strRef>
          </c:cat>
          <c:val>
            <c:numRef>
              <c:f>'IDX+RoR'!$B$28:$B$38</c:f>
              <c:numCache>
                <c:formatCode>0.00%</c:formatCode>
                <c:ptCount val="11"/>
                <c:pt idx="0">
                  <c:v>-0.13689017805104531</c:v>
                </c:pt>
                <c:pt idx="1">
                  <c:v>-9.8356257606889042E-2</c:v>
                </c:pt>
                <c:pt idx="2">
                  <c:v>-9.3395701643489315E-2</c:v>
                </c:pt>
                <c:pt idx="3">
                  <c:v>-8.838089483386935E-2</c:v>
                </c:pt>
                <c:pt idx="4">
                  <c:v>-7.668930812953223E-2</c:v>
                </c:pt>
                <c:pt idx="5">
                  <c:v>-5.9225155507665161E-2</c:v>
                </c:pt>
                <c:pt idx="6">
                  <c:v>-5.6143532975560406E-2</c:v>
                </c:pt>
                <c:pt idx="7">
                  <c:v>-5.5509752852779704E-2</c:v>
                </c:pt>
                <c:pt idx="8">
                  <c:v>-5.3587584000878485E-2</c:v>
                </c:pt>
                <c:pt idx="9">
                  <c:v>0</c:v>
                </c:pt>
                <c:pt idx="10">
                  <c:v>3.6776821375372748E-3</c:v>
                </c:pt>
              </c:numCache>
            </c:numRef>
          </c:val>
        </c:ser>
        <c:ser>
          <c:idx val="1"/>
          <c:order val="1"/>
          <c:tx>
            <c:strRef>
              <c:f>'IDX+RoR'!$C$27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'IDX+RoR'!$A$28:$A$38</c:f>
              <c:strCache>
                <c:ptCount val="11"/>
                <c:pt idx="0">
                  <c:v>HANG SENG (Hong Kong)</c:v>
                </c:pt>
                <c:pt idx="1">
                  <c:v>WIG20 (Poland)</c:v>
                </c:pt>
                <c:pt idx="2">
                  <c:v>S&amp;P 500 (USA)</c:v>
                </c:pt>
                <c:pt idx="3">
                  <c:v>DJI (USA)</c:v>
                </c:pt>
                <c:pt idx="4">
                  <c:v>NIKKEI 225 (Japan)</c:v>
                </c:pt>
                <c:pt idx="5">
                  <c:v>CAC 40 (France)</c:v>
                </c:pt>
                <c:pt idx="6">
                  <c:v>DAX (Germany)</c:v>
                </c:pt>
                <c:pt idx="7">
                  <c:v>SHANGHAI SE COMPOSITE (China)</c:v>
                </c:pt>
                <c:pt idx="8">
                  <c:v>FTSE 100  (UK)</c:v>
                </c:pt>
                <c:pt idx="9">
                  <c:v>PFTS Index</c:v>
                </c:pt>
                <c:pt idx="10">
                  <c:v>UX index</c:v>
                </c:pt>
              </c:strCache>
            </c:strRef>
          </c:cat>
          <c:val>
            <c:numRef>
              <c:f>'IDX+RoR'!$C$28:$C$38</c:f>
              <c:numCache>
                <c:formatCode>0.00%</c:formatCode>
                <c:ptCount val="11"/>
                <c:pt idx="0">
                  <c:v>-0.2548103778079015</c:v>
                </c:pt>
                <c:pt idx="1">
                  <c:v>-0.39216646374816932</c:v>
                </c:pt>
                <c:pt idx="2">
                  <c:v>-0.24967093767590964</c:v>
                </c:pt>
                <c:pt idx="3">
                  <c:v>-0.21079600902025608</c:v>
                </c:pt>
                <c:pt idx="4">
                  <c:v>-9.9143121405432355E-2</c:v>
                </c:pt>
                <c:pt idx="5">
                  <c:v>-0.19668824225627779</c:v>
                </c:pt>
                <c:pt idx="6">
                  <c:v>-0.2373643834443615</c:v>
                </c:pt>
                <c:pt idx="7">
                  <c:v>-0.16434616585479078</c:v>
                </c:pt>
                <c:pt idx="8">
                  <c:v>-6.8782832928768189E-2</c:v>
                </c:pt>
                <c:pt idx="9">
                  <c:v>-6.82006602569174E-3</c:v>
                </c:pt>
                <c:pt idx="10">
                  <c:v>-0.12391844624447723</c:v>
                </c:pt>
              </c:numCache>
            </c:numRef>
          </c:val>
        </c:ser>
        <c:dLbls>
          <c:showVal val="1"/>
        </c:dLbls>
        <c:gapWidth val="100"/>
        <c:overlap val="-20"/>
        <c:axId val="66329984"/>
        <c:axId val="66372736"/>
      </c:barChart>
      <c:catAx>
        <c:axId val="6632998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6372736"/>
        <c:crosses val="autoZero"/>
        <c:lblAlgn val="ctr"/>
        <c:lblOffset val="100"/>
        <c:tickLblSkip val="1"/>
        <c:tickMarkSkip val="1"/>
      </c:catAx>
      <c:valAx>
        <c:axId val="66372736"/>
        <c:scaling>
          <c:orientation val="minMax"/>
          <c:max val="0.05"/>
          <c:min val="-0.4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63299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886754915609382"/>
          <c:y val="0.90109890109890112"/>
          <c:w val="0.57767081574701618"/>
          <c:h val="4.835164835164835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Shares of Funds in the Total NAV of Open-Ended CII</a:t>
            </a:r>
            <a:endParaRPr lang="ru-RU"/>
          </a:p>
        </c:rich>
      </c:tx>
      <c:layout>
        <c:manualLayout>
          <c:xMode val="edge"/>
          <c:yMode val="edge"/>
          <c:x val="0.24798927613941019"/>
          <c:y val="7.236865128701017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04"/>
          <c:y val="0.32017612428069386"/>
          <c:w val="0.34048257372654167"/>
          <c:h val="0.353070931569806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3396667002367098E-2"/>
                  <c:y val="-0.10865067479205899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5.4813606244792937E-2"/>
                  <c:y val="-2.5604442912468221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667681874311399"/>
                  <c:y val="3.922016410796147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5.9479053774078805E-2"/>
                  <c:y val="0.17035567963931061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6.1601528941274797E-2"/>
                  <c:y val="0.12905083339705481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5.409581511450158E-2"/>
                  <c:y val="0.16736795552746148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1.9531401174782807E-2"/>
                  <c:y val="0.1471007021381022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0.10523761536687222"/>
                  <c:y val="7.9604114135522611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6911787172980972E-2"/>
                  <c:y val="-2.1605070573798908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8473806635151248E-2"/>
                  <c:y val="-9.1070927600403084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5072040485769073E-2"/>
                  <c:y val="-0.11653666451265533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ОТP Klasychnyi</c:v>
                </c:pt>
                <c:pt idx="2">
                  <c:v>КІNТО-Кlasychnyi</c:v>
                </c:pt>
                <c:pt idx="3">
                  <c:v>ОТP Fond Aktsii</c:v>
                </c:pt>
                <c:pt idx="4">
                  <c:v>UNIVER.UA/Yaroslav Mudryi: Fond Aktsii</c:v>
                </c:pt>
                <c:pt idx="5">
                  <c:v>Altus – Depozyt</c:v>
                </c:pt>
                <c:pt idx="6">
                  <c:v>KINTO-Kaznacheiskyi</c:v>
                </c:pt>
                <c:pt idx="7">
                  <c:v>UNIVER.UA/Мykhailo Hrushevskyi: Fond Derzhavnykh Paperiv</c:v>
                </c:pt>
                <c:pt idx="8">
                  <c:v>Altus – Zbalansovanyi</c:v>
                </c:pt>
                <c:pt idx="9">
                  <c:v>Sofiivskyi</c:v>
                </c:pt>
                <c:pt idx="10">
                  <c:v>VSI</c:v>
                </c:pt>
              </c:strCache>
            </c:strRef>
          </c:cat>
          <c:val>
            <c:numRef>
              <c:f>O_NAV!$C$22:$C$32</c:f>
              <c:numCache>
                <c:formatCode>#,##0.00</c:formatCode>
                <c:ptCount val="11"/>
                <c:pt idx="0">
                  <c:v>9319015.0101000071</c:v>
                </c:pt>
                <c:pt idx="1">
                  <c:v>98441287.040000007</c:v>
                </c:pt>
                <c:pt idx="2">
                  <c:v>23203593.34</c:v>
                </c:pt>
                <c:pt idx="3">
                  <c:v>12495694.02</c:v>
                </c:pt>
                <c:pt idx="4">
                  <c:v>9660655.3800000008</c:v>
                </c:pt>
                <c:pt idx="5">
                  <c:v>5415049.8899999997</c:v>
                </c:pt>
                <c:pt idx="6">
                  <c:v>4353419.6900000004</c:v>
                </c:pt>
                <c:pt idx="7">
                  <c:v>4268911.13</c:v>
                </c:pt>
                <c:pt idx="8">
                  <c:v>4114610.95</c:v>
                </c:pt>
                <c:pt idx="9">
                  <c:v>3425536.4001000002</c:v>
                </c:pt>
                <c:pt idx="10">
                  <c:v>2635503.2999999998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ОТP Klasychnyi</c:v>
                </c:pt>
                <c:pt idx="2">
                  <c:v>КІNТО-Кlasychnyi</c:v>
                </c:pt>
                <c:pt idx="3">
                  <c:v>ОТP Fond Aktsii</c:v>
                </c:pt>
                <c:pt idx="4">
                  <c:v>UNIVER.UA/Yaroslav Mudryi: Fond Aktsii</c:v>
                </c:pt>
                <c:pt idx="5">
                  <c:v>Altus – Depozyt</c:v>
                </c:pt>
                <c:pt idx="6">
                  <c:v>KINTO-Kaznacheiskyi</c:v>
                </c:pt>
                <c:pt idx="7">
                  <c:v>UNIVER.UA/Мykhailo Hrushevskyi: Fond Derzhavnykh Paperiv</c:v>
                </c:pt>
                <c:pt idx="8">
                  <c:v>Altus – Zbalansovanyi</c:v>
                </c:pt>
                <c:pt idx="9">
                  <c:v>Sofiivskyi</c:v>
                </c:pt>
                <c:pt idx="10">
                  <c:v>VSI</c:v>
                </c:pt>
              </c:strCache>
            </c:strRef>
          </c:cat>
          <c:val>
            <c:numRef>
              <c:f>O_NAV!$D$22:$D$32</c:f>
              <c:numCache>
                <c:formatCode>0.00%</c:formatCode>
                <c:ptCount val="11"/>
                <c:pt idx="0">
                  <c:v>5.3343639464086851E-2</c:v>
                </c:pt>
                <c:pt idx="1">
                  <c:v>0.56349480267508356</c:v>
                </c:pt>
                <c:pt idx="2">
                  <c:v>0.13282134603912005</c:v>
                </c:pt>
                <c:pt idx="3">
                  <c:v>7.1527494690586696E-2</c:v>
                </c:pt>
                <c:pt idx="4">
                  <c:v>5.529924750834591E-2</c:v>
                </c:pt>
                <c:pt idx="5">
                  <c:v>3.0996673865117345E-2</c:v>
                </c:pt>
                <c:pt idx="6">
                  <c:v>2.4919720606472615E-2</c:v>
                </c:pt>
                <c:pt idx="7">
                  <c:v>2.4435979121843244E-2</c:v>
                </c:pt>
                <c:pt idx="8">
                  <c:v>2.355273844004984E-2</c:v>
                </c:pt>
                <c:pt idx="9">
                  <c:v>1.9608357589294127E-2</c:v>
                </c:pt>
                <c:pt idx="10">
                  <c:v>1.5086072690004435E-2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Dynamics of NAV of Open-Ended CII for the Month</a:t>
            </a:r>
            <a:endParaRPr lang="ru-RU"/>
          </a:p>
        </c:rich>
      </c:tx>
      <c:layout>
        <c:manualLayout>
          <c:xMode val="edge"/>
          <c:yMode val="edge"/>
          <c:x val="0.39304642475246149"/>
          <c:y val="3.90143737166324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006049820225268E-2"/>
          <c:y val="0.38398395788945999"/>
          <c:w val="0.8949364126691918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'O_dynamics NAV'!$C$55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7.3404132821730549E-4"/>
                  <c:y val="-3.073074028086654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'O_dynamics NAV'!$B$56:$B$66</c:f>
              <c:strCache>
                <c:ptCount val="11"/>
                <c:pt idx="0">
                  <c:v>Altus – Depozyt</c:v>
                </c:pt>
                <c:pt idx="1">
                  <c:v>Altus – Zbalansovanyi</c:v>
                </c:pt>
                <c:pt idx="2">
                  <c:v>ТАSK Resurs</c:v>
                </c:pt>
                <c:pt idx="3">
                  <c:v>VSI</c:v>
                </c:pt>
                <c:pt idx="4">
                  <c:v>ОТP Klasychnyi</c:v>
                </c:pt>
                <c:pt idx="5">
                  <c:v>UNIVER.UA/Taras Shevchenko: Fond Zaoshchadzhen</c:v>
                </c:pt>
                <c:pt idx="6">
                  <c:v>KINTO-Kaznacheiskyi</c:v>
                </c:pt>
                <c:pt idx="7">
                  <c:v>UNIVER.UA/Мykhailo Hrushevskyi: Fond Derzhavnykh Paperiv</c:v>
                </c:pt>
                <c:pt idx="8">
                  <c:v>КINТО-Кlasychnyi</c:v>
                </c:pt>
                <c:pt idx="9">
                  <c:v>КІNTO-Ekviti</c:v>
                </c:pt>
                <c:pt idx="10">
                  <c:v>Others</c:v>
                </c:pt>
              </c:strCache>
            </c:strRef>
          </c:cat>
          <c:val>
            <c:numRef>
              <c:f>'O_dynamics NAV'!$C$56:$C$66</c:f>
              <c:numCache>
                <c:formatCode>#,##0.00</c:formatCode>
                <c:ptCount val="11"/>
                <c:pt idx="0">
                  <c:v>22.740819999999367</c:v>
                </c:pt>
                <c:pt idx="1">
                  <c:v>22.472820000000297</c:v>
                </c:pt>
                <c:pt idx="2">
                  <c:v>1.5436799999999347</c:v>
                </c:pt>
                <c:pt idx="3">
                  <c:v>-6.5398500000000928</c:v>
                </c:pt>
                <c:pt idx="4">
                  <c:v>-87.001149999991057</c:v>
                </c:pt>
                <c:pt idx="5">
                  <c:v>-182.70481999999984</c:v>
                </c:pt>
                <c:pt idx="6">
                  <c:v>-187.56921999999994</c:v>
                </c:pt>
                <c:pt idx="7">
                  <c:v>-863.12673999999924</c:v>
                </c:pt>
                <c:pt idx="8">
                  <c:v>-1229.4952900000001</c:v>
                </c:pt>
                <c:pt idx="9">
                  <c:v>-8367.9842499999995</c:v>
                </c:pt>
                <c:pt idx="10">
                  <c:v>-3309.3095599999997</c:v>
                </c:pt>
              </c:numCache>
            </c:numRef>
          </c:val>
        </c:ser>
        <c:ser>
          <c:idx val="0"/>
          <c:order val="1"/>
          <c:tx>
            <c:strRef>
              <c:f>'O_dynamics NAV'!$E$55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7265465395248163E-3"/>
                  <c:y val="-6.517604316221892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7338476057952354E-3"/>
                  <c:y val="-2.4108240179389067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4970071287118727E-3"/>
                  <c:y val="3.865697896489100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4.7718835649211431E-3"/>
                  <c:y val="-2.410824017938906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7791052583890927E-3"/>
                  <c:y val="-2.4108240179389067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5422647813058135E-3"/>
                  <c:y val="-2.410824017938906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4.0847165874539071E-3"/>
                  <c:y val="-6.5176043162218922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2.0920176537243544E-3"/>
                  <c:y val="-4.464214167080427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2.366814717131072E-3"/>
                  <c:y val="-1.6784555061929388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2.6416911533404539E-3"/>
                  <c:y val="-4.464214167080427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1.1508045592438789E-3"/>
                  <c:y val="0.1127170461925023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28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63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6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71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0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78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'O_dynamics NAV'!$B$56:$B$66</c:f>
              <c:strCache>
                <c:ptCount val="11"/>
                <c:pt idx="0">
                  <c:v>Altus – Depozyt</c:v>
                </c:pt>
                <c:pt idx="1">
                  <c:v>Altus – Zbalansovanyi</c:v>
                </c:pt>
                <c:pt idx="2">
                  <c:v>ТАSK Resurs</c:v>
                </c:pt>
                <c:pt idx="3">
                  <c:v>VSI</c:v>
                </c:pt>
                <c:pt idx="4">
                  <c:v>ОТP Klasychnyi</c:v>
                </c:pt>
                <c:pt idx="5">
                  <c:v>UNIVER.UA/Taras Shevchenko: Fond Zaoshchadzhen</c:v>
                </c:pt>
                <c:pt idx="6">
                  <c:v>KINTO-Kaznacheiskyi</c:v>
                </c:pt>
                <c:pt idx="7">
                  <c:v>UNIVER.UA/Мykhailo Hrushevskyi: Fond Derzhavnykh Paperiv</c:v>
                </c:pt>
                <c:pt idx="8">
                  <c:v>КINТО-Кlasychnyi</c:v>
                </c:pt>
                <c:pt idx="9">
                  <c:v>КІNTO-Ekviti</c:v>
                </c:pt>
                <c:pt idx="10">
                  <c:v>Others</c:v>
                </c:pt>
              </c:strCache>
            </c:strRef>
          </c:cat>
          <c:val>
            <c:numRef>
              <c:f>'O_dynamics NAV'!$E$56:$E$66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-2.0467236906212447</c:v>
                </c:pt>
              </c:numCache>
            </c:numRef>
          </c:val>
        </c:ser>
        <c:dLbls>
          <c:showVal val="1"/>
        </c:dLbls>
        <c:overlap val="-30"/>
        <c:axId val="67959808"/>
        <c:axId val="67982080"/>
      </c:barChart>
      <c:lineChart>
        <c:grouping val="standard"/>
        <c:ser>
          <c:idx val="2"/>
          <c:order val="2"/>
          <c:tx>
            <c:strRef>
              <c:f>'O_dynamics NAV'!$D$55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272106740527224E-2"/>
                  <c:y val="-9.267493145582679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6217938021086592E-2"/>
                  <c:y val="-5.945440293108456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8727601051220026E-3"/>
                  <c:y val="5.233263721748013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4912326692021804E-2"/>
                  <c:y val="4.91382917862775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172680368492682E-2"/>
                  <c:y val="4.343597901195107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8897803932283411E-2"/>
                  <c:y val="0.115375846342611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8622927496074197E-2"/>
                  <c:y val="9.862145928610278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6080555062728544E-2"/>
                  <c:y val="0.10906076698683091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9584970909750758E-2"/>
                  <c:y val="0.10261113879299311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2181138683404E-2"/>
                  <c:y val="5.579096097904425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0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93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'O_dynamics NAV'!$B$56:$B$65</c:f>
              <c:strCache>
                <c:ptCount val="10"/>
                <c:pt idx="0">
                  <c:v>Altus – Depozyt</c:v>
                </c:pt>
                <c:pt idx="1">
                  <c:v>Altus – Zbalansovanyi</c:v>
                </c:pt>
                <c:pt idx="2">
                  <c:v>ТАSK Resurs</c:v>
                </c:pt>
                <c:pt idx="3">
                  <c:v>VSI</c:v>
                </c:pt>
                <c:pt idx="4">
                  <c:v>ОТP Klasychnyi</c:v>
                </c:pt>
                <c:pt idx="5">
                  <c:v>UNIVER.UA/Taras Shevchenko: Fond Zaoshchadzhen</c:v>
                </c:pt>
                <c:pt idx="6">
                  <c:v>KINTO-Kaznacheiskyi</c:v>
                </c:pt>
                <c:pt idx="7">
                  <c:v>UNIVER.UA/Мykhailo Hrushevskyi: Fond Derzhavnykh Paperiv</c:v>
                </c:pt>
                <c:pt idx="8">
                  <c:v>КINТО-Кlasychnyi</c:v>
                </c:pt>
                <c:pt idx="9">
                  <c:v>КІNTO-Ekviti</c:v>
                </c:pt>
              </c:strCache>
            </c:strRef>
          </c:cat>
          <c:val>
            <c:numRef>
              <c:f>'O_dynamics NAV'!$D$56:$D$65</c:f>
              <c:numCache>
                <c:formatCode>0.00%</c:formatCode>
                <c:ptCount val="10"/>
                <c:pt idx="0">
                  <c:v>4.2172693932767038E-3</c:v>
                </c:pt>
                <c:pt idx="1">
                  <c:v>5.4917061169683194E-3</c:v>
                </c:pt>
                <c:pt idx="2">
                  <c:v>1.4932856124363215E-3</c:v>
                </c:pt>
                <c:pt idx="3">
                  <c:v>-2.4753002236167464E-3</c:v>
                </c:pt>
                <c:pt idx="4">
                  <c:v>-8.8300681558802451E-4</c:v>
                </c:pt>
                <c:pt idx="5">
                  <c:v>-5.06354228709067E-2</c:v>
                </c:pt>
                <c:pt idx="6">
                  <c:v>-0.1232020032307342</c:v>
                </c:pt>
                <c:pt idx="7">
                  <c:v>-0.16545941871354136</c:v>
                </c:pt>
                <c:pt idx="8">
                  <c:v>-0.22360938717221998</c:v>
                </c:pt>
                <c:pt idx="9">
                  <c:v>-0.26504802384821213</c:v>
                </c:pt>
              </c:numCache>
            </c:numRef>
          </c:val>
        </c:ser>
        <c:dLbls>
          <c:showVal val="1"/>
        </c:dLbls>
        <c:marker val="1"/>
        <c:axId val="67983616"/>
        <c:axId val="67997696"/>
      </c:lineChart>
      <c:catAx>
        <c:axId val="6795980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82080"/>
        <c:crosses val="autoZero"/>
        <c:lblAlgn val="ctr"/>
        <c:lblOffset val="40"/>
        <c:tickLblSkip val="2"/>
        <c:tickMarkSkip val="1"/>
      </c:catAx>
      <c:valAx>
        <c:axId val="67982080"/>
        <c:scaling>
          <c:orientation val="minMax"/>
          <c:max val="50"/>
          <c:min val="-30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59808"/>
        <c:crosses val="autoZero"/>
        <c:crossBetween val="between"/>
      </c:valAx>
      <c:catAx>
        <c:axId val="67983616"/>
        <c:scaling>
          <c:orientation val="minMax"/>
        </c:scaling>
        <c:delete val="1"/>
        <c:axPos val="b"/>
        <c:tickLblPos val="none"/>
        <c:crossAx val="67997696"/>
        <c:crosses val="autoZero"/>
        <c:lblAlgn val="ctr"/>
        <c:lblOffset val="100"/>
      </c:catAx>
      <c:valAx>
        <c:axId val="67997696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8361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5585845664627671E-2"/>
          <c:y val="0.75359418473492923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>
                <a:effectLst/>
              </a:rPr>
              <a:t>Rate of Return: Open-Ended Funds, Bank Deposits, and Indexes for the Month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3345656192236599"/>
          <c:y val="6.097560975609756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1256931608133085E-2"/>
          <c:y val="9.4512288919875148E-2"/>
          <c:w val="0.96025878003696863"/>
          <c:h val="0.8699195625313239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'O_diagram(RoR)'!$A$2:$A$23</c:f>
              <c:strCache>
                <c:ptCount val="22"/>
                <c:pt idx="0">
                  <c:v>КІNTO-Ekviti</c:v>
                </c:pt>
                <c:pt idx="1">
                  <c:v>КINТО-Кlasychnyi</c:v>
                </c:pt>
                <c:pt idx="2">
                  <c:v>UNIVER.UA/Мykhailo Hrushevskyi: Fond Derzhavnykh Paperiv</c:v>
                </c:pt>
                <c:pt idx="3">
                  <c:v>KINTO-Kaznacheiskyi</c:v>
                </c:pt>
                <c:pt idx="4">
                  <c:v>Nadbannia</c:v>
                </c:pt>
                <c:pt idx="5">
                  <c:v>UNIVER.UA/Taras Shevchenko: Fond Zaoshchadzhen</c:v>
                </c:pt>
                <c:pt idx="6">
                  <c:v>UNIVER.UA/Volodymyr Velykyi: Fond Zbalansovanyi</c:v>
                </c:pt>
                <c:pt idx="7">
                  <c:v>Sofiivskyi</c:v>
                </c:pt>
                <c:pt idx="8">
                  <c:v>UNIVER.UA/Yaroslav Mudryi: Fond Aktsii</c:v>
                </c:pt>
                <c:pt idx="9">
                  <c:v>ОТP Fond Aktsii</c:v>
                </c:pt>
                <c:pt idx="10">
                  <c:v>VSI</c:v>
                </c:pt>
                <c:pt idx="11">
                  <c:v>ОТP Klasychnyi</c:v>
                </c:pt>
                <c:pt idx="12">
                  <c:v>ТАSK Resurs</c:v>
                </c:pt>
                <c:pt idx="13">
                  <c:v>Altus – Depozyt</c:v>
                </c:pt>
                <c:pt idx="14">
                  <c:v>Altus – Zbalansovanyi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'O_diagram(RoR)'!$B$2:$B$23</c:f>
              <c:numCache>
                <c:formatCode>0.00%</c:formatCode>
                <c:ptCount val="22"/>
                <c:pt idx="0">
                  <c:v>-0.57028424567552705</c:v>
                </c:pt>
                <c:pt idx="1">
                  <c:v>-0.26504799122412759</c:v>
                </c:pt>
                <c:pt idx="2">
                  <c:v>-0.22360939003775659</c:v>
                </c:pt>
                <c:pt idx="3">
                  <c:v>-0.16545939900942996</c:v>
                </c:pt>
                <c:pt idx="4">
                  <c:v>-0.15222647484715779</c:v>
                </c:pt>
                <c:pt idx="5">
                  <c:v>-0.12320200067918685</c:v>
                </c:pt>
                <c:pt idx="6">
                  <c:v>-0.10635819720793194</c:v>
                </c:pt>
                <c:pt idx="7">
                  <c:v>-5.0635455506390703E-2</c:v>
                </c:pt>
                <c:pt idx="8">
                  <c:v>-1.6123845512363455E-2</c:v>
                </c:pt>
                <c:pt idx="9">
                  <c:v>-1.1627906976736546E-2</c:v>
                </c:pt>
                <c:pt idx="10">
                  <c:v>-2.4753042079316279E-3</c:v>
                </c:pt>
                <c:pt idx="11">
                  <c:v>-8.8337059554732811E-4</c:v>
                </c:pt>
                <c:pt idx="12">
                  <c:v>1.4932753747920469E-3</c:v>
                </c:pt>
                <c:pt idx="13">
                  <c:v>4.5408595839513399E-3</c:v>
                </c:pt>
                <c:pt idx="14">
                  <c:v>5.9819247398325004E-3</c:v>
                </c:pt>
                <c:pt idx="15">
                  <c:v>-0.11172783478543408</c:v>
                </c:pt>
                <c:pt idx="16">
                  <c:v>3.6776821375372748E-3</c:v>
                </c:pt>
                <c:pt idx="17">
                  <c:v>0</c:v>
                </c:pt>
                <c:pt idx="18">
                  <c:v>-2.9872211045991914E-2</c:v>
                </c:pt>
                <c:pt idx="19">
                  <c:v>8.2191780822027383E-5</c:v>
                </c:pt>
                <c:pt idx="20">
                  <c:v>1.2739726027397261E-2</c:v>
                </c:pt>
                <c:pt idx="21">
                  <c:v>-4.6486406247085998E-2</c:v>
                </c:pt>
              </c:numCache>
            </c:numRef>
          </c:val>
        </c:ser>
        <c:gapWidth val="60"/>
        <c:axId val="66396544"/>
        <c:axId val="66398080"/>
      </c:barChart>
      <c:catAx>
        <c:axId val="6639654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6398080"/>
        <c:crosses val="autoZero"/>
        <c:lblAlgn val="ctr"/>
        <c:lblOffset val="0"/>
        <c:tickLblSkip val="1"/>
        <c:tickMarkSkip val="1"/>
      </c:catAx>
      <c:valAx>
        <c:axId val="66398080"/>
        <c:scaling>
          <c:orientation val="minMax"/>
          <c:max val="2.0000000000000004E-2"/>
          <c:min val="-0.60000000000000009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639654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>
                <a:effectLst/>
              </a:rPr>
              <a:t>Dynamics of NAV of  Interval CII for the Month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31759999999999999"/>
          <c:y val="6.6666946631671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8E-2"/>
          <c:y val="0.34133422222453702"/>
          <c:w val="0.92400000000000004"/>
          <c:h val="0.43733447222518812"/>
        </c:manualLayout>
      </c:layout>
      <c:barChart>
        <c:barDir val="col"/>
        <c:grouping val="clustered"/>
        <c:ser>
          <c:idx val="1"/>
          <c:order val="0"/>
          <c:tx>
            <c:strRef>
              <c:f>'І_dynamics(NAV)'!$C$31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Mode val="edge"/>
                  <c:yMode val="edge"/>
                  <c:x val="0.63360000000000016"/>
                  <c:y val="0.24533397222388598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9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'І_dynamics(NAV)'!$B$32:$B$32</c:f>
              <c:strCache>
                <c:ptCount val="1"/>
                <c:pt idx="0">
                  <c:v>no data</c:v>
                </c:pt>
              </c:strCache>
            </c:strRef>
          </c:cat>
          <c:val>
            <c:numRef>
              <c:f>'І_dynamics(NAV)'!$C$32:$C$32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'І_dynamics(NAV)'!$E$31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919947755582474E-2"/>
                  <c:y val="-7.0545410790018867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4592"/>
                  <c:y val="0.24000062500162761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72319999999999995"/>
                  <c:y val="0.2320006041682400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7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12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07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'І_dynamics(NAV)'!$B$32:$B$32</c:f>
              <c:strCache>
                <c:ptCount val="1"/>
                <c:pt idx="0">
                  <c:v>no data</c:v>
                </c:pt>
              </c:strCache>
            </c:strRef>
          </c:cat>
          <c:val>
            <c:numRef>
              <c:f>'І_dynamics(NAV)'!$E$32:$E$32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overlap val="-20"/>
        <c:axId val="70004096"/>
        <c:axId val="70018176"/>
      </c:barChart>
      <c:lineChart>
        <c:grouping val="standard"/>
        <c:ser>
          <c:idx val="2"/>
          <c:order val="2"/>
          <c:tx>
            <c:strRef>
              <c:f>'І_dynamics(NAV)'!$D$31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648214316299828E-3"/>
                  <c:y val="-5.518842281850690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42160000000000003"/>
                  <c:y val="0.5786681736150355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720000000000003"/>
                  <c:y val="0.6080015833374566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9120000000000008"/>
                  <c:y val="0.31733415972437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20000000000009"/>
                  <c:y val="0.416001083336154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0000000000007"/>
                  <c:y val="0.42933445139180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07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16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09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'І_dynamics(NAV)'!$D$32:$D$32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marker val="1"/>
        <c:axId val="70019712"/>
        <c:axId val="70029696"/>
      </c:lineChart>
      <c:catAx>
        <c:axId val="700040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18176"/>
        <c:crosses val="autoZero"/>
        <c:lblAlgn val="ctr"/>
        <c:lblOffset val="100"/>
        <c:tickLblSkip val="1"/>
        <c:tickMarkSkip val="1"/>
      </c:catAx>
      <c:valAx>
        <c:axId val="70018176"/>
        <c:scaling>
          <c:orientation val="minMax"/>
          <c:max val="1"/>
          <c:min val="-3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04096"/>
        <c:crosses val="autoZero"/>
        <c:crossBetween val="between"/>
      </c:valAx>
      <c:catAx>
        <c:axId val="70019712"/>
        <c:scaling>
          <c:orientation val="minMax"/>
        </c:scaling>
        <c:delete val="1"/>
        <c:axPos val="b"/>
        <c:tickLblPos val="none"/>
        <c:crossAx val="70029696"/>
        <c:crosses val="autoZero"/>
        <c:lblAlgn val="ctr"/>
        <c:lblOffset val="100"/>
      </c:catAx>
      <c:valAx>
        <c:axId val="7002969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1971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44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>
                <a:effectLst/>
              </a:rPr>
              <a:t>Rate of Return:  Interval Funds, Bank Deposits, and Indexes for the Month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28121838069733668"/>
          <c:y val="6.32111251580278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2768647281921619"/>
          <c:w val="0.92893447064089818"/>
          <c:h val="0.8280657395701644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'І_diagram(RoR)'!$A$2:$A$9</c:f>
              <c:strCache>
                <c:ptCount val="8"/>
                <c:pt idx="0">
                  <c:v>no data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"Gold" deposit (at official rate of gold)</c:v>
                </c:pt>
              </c:strCache>
            </c:strRef>
          </c:cat>
          <c:val>
            <c:numRef>
              <c:f>'І_diagram(RoR)'!$B$2:$B$9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3.6776821375372748E-3</c:v>
                </c:pt>
                <c:pt idx="3">
                  <c:v>0</c:v>
                </c:pt>
                <c:pt idx="4">
                  <c:v>-2.9872211045991914E-2</c:v>
                </c:pt>
                <c:pt idx="5">
                  <c:v>8.2191780822027383E-5</c:v>
                </c:pt>
                <c:pt idx="6">
                  <c:v>1.2739726027397261E-2</c:v>
                </c:pt>
                <c:pt idx="7">
                  <c:v>-4.6486406247085998E-2</c:v>
                </c:pt>
              </c:numCache>
            </c:numRef>
          </c:val>
        </c:ser>
        <c:gapWidth val="60"/>
        <c:axId val="68075520"/>
        <c:axId val="68077056"/>
      </c:barChart>
      <c:catAx>
        <c:axId val="6807552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8077056"/>
        <c:crosses val="autoZero"/>
        <c:lblAlgn val="ctr"/>
        <c:lblOffset val="100"/>
        <c:tickLblSkip val="1"/>
        <c:tickMarkSkip val="1"/>
      </c:catAx>
      <c:valAx>
        <c:axId val="68077056"/>
        <c:scaling>
          <c:orientation val="minMax"/>
          <c:max val="2.0000000000000004E-2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8075520"/>
        <c:crosses val="autoZero"/>
        <c:crossBetween val="between"/>
        <c:majorUnit val="1.0000000000000002E-2"/>
        <c:minorUnit val="1.0000000000000002E-2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>
                <a:effectLst/>
              </a:rPr>
              <a:t>Dynamics of NAV of Closed-End CII for the Month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267425320056898E-2"/>
          <c:y val="0.32840236686390545"/>
          <c:w val="0.92034139402560455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'C_dynamics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1.0398568901557328E-3"/>
                  <c:y val="4.356087521206863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4082503556187786"/>
                  <c:y val="0.21301775147928997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84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NAV'!$B$35:$B$35</c:f>
              <c:strCache>
                <c:ptCount val="1"/>
                <c:pt idx="0">
                  <c:v>Іndeks Ukrainskoi Birzhi</c:v>
                </c:pt>
              </c:strCache>
            </c:strRef>
          </c:cat>
          <c:val>
            <c:numRef>
              <c:f>'C_dynamics NAV'!$C$35:$C$35</c:f>
              <c:numCache>
                <c:formatCode>#,##0.00</c:formatCode>
                <c:ptCount val="1"/>
                <c:pt idx="0">
                  <c:v>-6867.0469399999993</c:v>
                </c:pt>
              </c:numCache>
            </c:numRef>
          </c:val>
        </c:ser>
        <c:ser>
          <c:idx val="0"/>
          <c:order val="1"/>
          <c:tx>
            <c:strRef>
              <c:f>'C_dynamics NAV'!$E$34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NAV'!$B$35:$B$35</c:f>
              <c:strCache>
                <c:ptCount val="1"/>
                <c:pt idx="0">
                  <c:v>Іndeks Ukrainskoi Birzhi</c:v>
                </c:pt>
              </c:strCache>
            </c:strRef>
          </c:cat>
          <c:val>
            <c:numRef>
              <c:f>'C_dynamics NAV'!$E$35:$E$35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overlap val="-20"/>
        <c:axId val="65845888"/>
        <c:axId val="65872256"/>
      </c:barChart>
      <c:lineChart>
        <c:grouping val="standard"/>
        <c:ser>
          <c:idx val="2"/>
          <c:order val="2"/>
          <c:tx>
            <c:strRef>
              <c:f>'C_dynamics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5045045045047395E-3"/>
                  <c:y val="-3.134106757365404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42603129445234711"/>
                  <c:y val="0.5059171597633134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9061166429587495"/>
                  <c:y val="0.5769230769230770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'C_dynamics NAV'!$D$35:$D$35</c:f>
              <c:numCache>
                <c:formatCode>0.00%</c:formatCode>
                <c:ptCount val="1"/>
                <c:pt idx="0">
                  <c:v>-0.51871371417195045</c:v>
                </c:pt>
              </c:numCache>
            </c:numRef>
          </c:val>
        </c:ser>
        <c:dLbls>
          <c:showVal val="1"/>
        </c:dLbls>
        <c:marker val="1"/>
        <c:axId val="65873792"/>
        <c:axId val="65875328"/>
      </c:lineChart>
      <c:catAx>
        <c:axId val="6584588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72256"/>
        <c:crosses val="autoZero"/>
        <c:lblAlgn val="ctr"/>
        <c:lblOffset val="100"/>
        <c:tickLblSkip val="1"/>
        <c:tickMarkSkip val="1"/>
      </c:catAx>
      <c:valAx>
        <c:axId val="65872256"/>
        <c:scaling>
          <c:orientation val="minMax"/>
          <c:max val="2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5888"/>
        <c:crosses val="autoZero"/>
        <c:crossBetween val="between"/>
      </c:valAx>
      <c:catAx>
        <c:axId val="65873792"/>
        <c:scaling>
          <c:orientation val="minMax"/>
        </c:scaling>
        <c:delete val="1"/>
        <c:axPos val="b"/>
        <c:tickLblPos val="none"/>
        <c:crossAx val="65875328"/>
        <c:crosses val="autoZero"/>
        <c:lblAlgn val="ctr"/>
        <c:lblOffset val="100"/>
      </c:catAx>
      <c:valAx>
        <c:axId val="65875328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7379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776671408250356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>
                <a:effectLst/>
              </a:rPr>
              <a:t>Rate of Return: Closed-End Funds, Bank Deposits, and Indexes for the Month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28471528471528473"/>
          <c:y val="8.064516129032257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504507890273552E-2"/>
          <c:y val="0.18166515040515271"/>
          <c:w val="0.95704295704295694"/>
          <c:h val="0.759677419354838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'C_diagram (RoR)'!$A$2:$A$9</c:f>
              <c:strCache>
                <c:ptCount val="8"/>
                <c:pt idx="0">
                  <c:v>Indeks Ukrainskoi Birzhi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"Gold" deposit (at official rate of gold)</c:v>
                </c:pt>
              </c:strCache>
            </c:strRef>
          </c:cat>
          <c:val>
            <c:numRef>
              <c:f>'C_diagram (RoR)'!$B$2:$B$9</c:f>
              <c:numCache>
                <c:formatCode>0.00%</c:formatCode>
                <c:ptCount val="8"/>
                <c:pt idx="0">
                  <c:v>-0.51871337620754498</c:v>
                </c:pt>
                <c:pt idx="1">
                  <c:v>-0.51871337620754498</c:v>
                </c:pt>
                <c:pt idx="2">
                  <c:v>3.6776821375372748E-3</c:v>
                </c:pt>
                <c:pt idx="3">
                  <c:v>0</c:v>
                </c:pt>
                <c:pt idx="4">
                  <c:v>-2.9872211045991914E-2</c:v>
                </c:pt>
                <c:pt idx="5">
                  <c:v>8.2191780822027383E-5</c:v>
                </c:pt>
                <c:pt idx="6">
                  <c:v>1.2739726027397261E-2</c:v>
                </c:pt>
                <c:pt idx="7">
                  <c:v>-4.6486406247085998E-2</c:v>
                </c:pt>
              </c:numCache>
            </c:numRef>
          </c:val>
        </c:ser>
        <c:gapWidth val="60"/>
        <c:axId val="64570496"/>
        <c:axId val="64572032"/>
      </c:barChart>
      <c:catAx>
        <c:axId val="6457049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4572032"/>
        <c:crosses val="autoZero"/>
        <c:lblAlgn val="ctr"/>
        <c:lblOffset val="100"/>
        <c:tickLblSkip val="1"/>
        <c:tickMarkSkip val="1"/>
      </c:catAx>
      <c:valAx>
        <c:axId val="64572032"/>
        <c:scaling>
          <c:orientation val="minMax"/>
          <c:max val="1.0000000000000002E-2"/>
          <c:min val="-0.5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457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24</xdr:row>
      <xdr:rowOff>133350</xdr:rowOff>
    </xdr:to>
    <xdr:graphicFrame macro="">
      <xdr:nvGraphicFramePr>
        <xdr:cNvPr id="2049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19050</xdr:rowOff>
    </xdr:from>
    <xdr:to>
      <xdr:col>12</xdr:col>
      <xdr:colOff>19050</xdr:colOff>
      <xdr:row>50</xdr:row>
      <xdr:rowOff>0</xdr:rowOff>
    </xdr:to>
    <xdr:graphicFrame macro="">
      <xdr:nvGraphicFramePr>
        <xdr:cNvPr id="205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5121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22</xdr:row>
      <xdr:rowOff>152400</xdr:rowOff>
    </xdr:from>
    <xdr:to>
      <xdr:col>7</xdr:col>
      <xdr:colOff>0</xdr:colOff>
      <xdr:row>48</xdr:row>
      <xdr:rowOff>9525</xdr:rowOff>
    </xdr:to>
    <xdr:graphicFrame macro="">
      <xdr:nvGraphicFramePr>
        <xdr:cNvPr id="7169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19</xdr:col>
      <xdr:colOff>581025</xdr:colOff>
      <xdr:row>55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</xdr:rowOff>
    </xdr:from>
    <xdr:to>
      <xdr:col>7</xdr:col>
      <xdr:colOff>9525</xdr:colOff>
      <xdr:row>28</xdr:row>
      <xdr:rowOff>152400</xdr:rowOff>
    </xdr:to>
    <xdr:graphicFrame macro="">
      <xdr:nvGraphicFramePr>
        <xdr:cNvPr id="11265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46</xdr:row>
      <xdr:rowOff>19050</xdr:rowOff>
    </xdr:to>
    <xdr:graphicFrame macro="">
      <xdr:nvGraphicFramePr>
        <xdr:cNvPr id="1331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5361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36</xdr:row>
      <xdr:rowOff>76200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N40"/>
  <sheetViews>
    <sheetView tabSelected="1" zoomScale="85" zoomScaleNormal="85" workbookViewId="0"/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5" t="s">
        <v>11</v>
      </c>
      <c r="B1" s="65"/>
      <c r="C1" s="65"/>
      <c r="D1" s="66"/>
      <c r="E1" s="66"/>
      <c r="F1" s="66"/>
    </row>
    <row r="2" spans="1:14" ht="30.75" thickBot="1">
      <c r="A2" s="25" t="s">
        <v>12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"/>
      <c r="I2" s="1"/>
    </row>
    <row r="3" spans="1:14" ht="14.25">
      <c r="A3" s="78" t="s">
        <v>19</v>
      </c>
      <c r="B3" s="79" t="s">
        <v>18</v>
      </c>
      <c r="C3" s="79" t="s">
        <v>18</v>
      </c>
      <c r="D3" s="79" t="s">
        <v>18</v>
      </c>
      <c r="E3" s="79" t="s">
        <v>18</v>
      </c>
      <c r="F3" s="79" t="s">
        <v>18</v>
      </c>
      <c r="G3" s="53"/>
      <c r="H3" s="53"/>
      <c r="I3" s="2"/>
      <c r="J3" s="2"/>
      <c r="K3" s="2"/>
      <c r="L3" s="2"/>
    </row>
    <row r="4" spans="1:14" ht="14.25">
      <c r="A4" s="78" t="s">
        <v>20</v>
      </c>
      <c r="B4" s="79">
        <v>0</v>
      </c>
      <c r="C4" s="79">
        <v>3.6776821375372748E-3</v>
      </c>
      <c r="D4" s="79">
        <v>-0.11172783478543408</v>
      </c>
      <c r="E4" s="79" t="s">
        <v>18</v>
      </c>
      <c r="F4" s="79">
        <v>-0.51871337620754498</v>
      </c>
      <c r="G4" s="53"/>
      <c r="H4" s="53"/>
      <c r="I4" s="2"/>
      <c r="J4" s="2"/>
      <c r="K4" s="2"/>
      <c r="L4" s="2"/>
    </row>
    <row r="5" spans="1:14" ht="15" thickBot="1">
      <c r="A5" s="69" t="s">
        <v>21</v>
      </c>
      <c r="B5" s="70">
        <v>-6.82006602569174E-3</v>
      </c>
      <c r="C5" s="70">
        <v>-0.12391844624447723</v>
      </c>
      <c r="D5" s="70">
        <v>-8.0164224769439338E-2</v>
      </c>
      <c r="E5" s="70" t="s">
        <v>18</v>
      </c>
      <c r="F5" s="70">
        <v>-0.49893193338160757</v>
      </c>
      <c r="G5" s="53"/>
      <c r="H5" s="53"/>
      <c r="I5" s="2"/>
      <c r="J5" s="2"/>
      <c r="K5" s="2"/>
      <c r="L5" s="2"/>
    </row>
    <row r="6" spans="1:14" ht="14.25">
      <c r="A6" s="63"/>
      <c r="B6" s="62"/>
      <c r="C6" s="62"/>
      <c r="D6" s="64"/>
      <c r="E6" s="64"/>
      <c r="F6" s="64"/>
      <c r="G6" s="10"/>
      <c r="J6" s="2"/>
      <c r="K6" s="2"/>
      <c r="L6" s="2"/>
      <c r="M6" s="2"/>
      <c r="N6" s="2"/>
    </row>
    <row r="7" spans="1:14" ht="14.25">
      <c r="A7" s="63"/>
      <c r="B7" s="64"/>
      <c r="C7" s="64"/>
      <c r="D7" s="64"/>
      <c r="E7" s="64"/>
      <c r="F7" s="64"/>
      <c r="J7" s="4"/>
      <c r="K7" s="4"/>
      <c r="L7" s="4"/>
      <c r="M7" s="4"/>
      <c r="N7" s="4"/>
    </row>
    <row r="8" spans="1:14" ht="14.25">
      <c r="A8" s="63"/>
      <c r="B8" s="64"/>
      <c r="C8" s="64"/>
      <c r="D8" s="64"/>
      <c r="E8" s="64"/>
      <c r="F8" s="64"/>
    </row>
    <row r="9" spans="1:14" ht="14.25">
      <c r="A9" s="63"/>
      <c r="B9" s="64"/>
      <c r="C9" s="64"/>
      <c r="D9" s="64"/>
      <c r="E9" s="64"/>
      <c r="F9" s="64"/>
    </row>
    <row r="10" spans="1:14" ht="14.25">
      <c r="A10" s="63"/>
      <c r="B10" s="64"/>
      <c r="C10" s="64"/>
      <c r="D10" s="64"/>
      <c r="E10" s="64"/>
      <c r="F10" s="64"/>
      <c r="N10" s="10"/>
    </row>
    <row r="11" spans="1:14" ht="14.25">
      <c r="A11" s="63"/>
      <c r="B11" s="64"/>
      <c r="C11" s="64"/>
      <c r="D11" s="64"/>
      <c r="E11" s="64"/>
      <c r="F11" s="64"/>
    </row>
    <row r="12" spans="1:14" ht="14.25">
      <c r="A12" s="63"/>
      <c r="B12" s="64"/>
      <c r="C12" s="64"/>
      <c r="D12" s="64"/>
      <c r="E12" s="64"/>
      <c r="F12" s="64"/>
    </row>
    <row r="13" spans="1:14" ht="14.25">
      <c r="A13" s="63"/>
      <c r="B13" s="64"/>
      <c r="C13" s="64"/>
      <c r="D13" s="64"/>
      <c r="E13" s="64"/>
      <c r="F13" s="64"/>
    </row>
    <row r="14" spans="1:14" ht="14.25">
      <c r="A14" s="63"/>
      <c r="B14" s="64"/>
      <c r="C14" s="64"/>
      <c r="D14" s="64"/>
      <c r="E14" s="64"/>
      <c r="F14" s="64"/>
    </row>
    <row r="15" spans="1:14" ht="14.25">
      <c r="A15" s="63"/>
      <c r="B15" s="64"/>
      <c r="C15" s="64"/>
      <c r="D15" s="64"/>
      <c r="E15" s="64"/>
      <c r="F15" s="64"/>
    </row>
    <row r="16" spans="1:14" ht="14.25">
      <c r="A16" s="63"/>
      <c r="B16" s="64"/>
      <c r="C16" s="64"/>
      <c r="D16" s="64"/>
      <c r="E16" s="64"/>
      <c r="F16" s="64"/>
    </row>
    <row r="17" spans="1:6" ht="14.25">
      <c r="A17" s="63"/>
      <c r="B17" s="64"/>
      <c r="C17" s="64"/>
      <c r="D17" s="64"/>
      <c r="E17" s="64"/>
      <c r="F17" s="64"/>
    </row>
    <row r="18" spans="1:6" ht="14.25">
      <c r="A18" s="63"/>
      <c r="B18" s="64"/>
      <c r="C18" s="64"/>
      <c r="D18" s="64"/>
      <c r="E18" s="64"/>
      <c r="F18" s="64"/>
    </row>
    <row r="19" spans="1:6" ht="14.25">
      <c r="A19" s="63"/>
      <c r="B19" s="64"/>
      <c r="C19" s="64"/>
      <c r="D19" s="64"/>
      <c r="E19" s="64"/>
      <c r="F19" s="64"/>
    </row>
    <row r="20" spans="1:6" ht="14.25">
      <c r="A20" s="63"/>
      <c r="B20" s="64"/>
      <c r="C20" s="64"/>
      <c r="D20" s="64"/>
      <c r="E20" s="64"/>
      <c r="F20" s="64"/>
    </row>
    <row r="21" spans="1:6" ht="14.25">
      <c r="A21" s="63"/>
      <c r="B21" s="64"/>
      <c r="C21" s="64"/>
      <c r="D21" s="64"/>
      <c r="E21" s="64"/>
      <c r="F21" s="64"/>
    </row>
    <row r="22" spans="1:6" ht="14.25">
      <c r="A22" s="63"/>
      <c r="B22" s="64"/>
      <c r="C22" s="64"/>
      <c r="D22" s="64"/>
      <c r="E22" s="64"/>
      <c r="F22" s="64"/>
    </row>
    <row r="23" spans="1:6" ht="14.25">
      <c r="A23" s="63"/>
      <c r="B23" s="64"/>
      <c r="C23" s="64"/>
      <c r="D23" s="64"/>
      <c r="E23" s="64"/>
      <c r="F23" s="64"/>
    </row>
    <row r="24" spans="1:6" ht="14.25">
      <c r="A24" s="63"/>
      <c r="B24" s="64"/>
      <c r="C24" s="64"/>
      <c r="D24" s="64"/>
      <c r="E24" s="64"/>
      <c r="F24" s="64"/>
    </row>
    <row r="25" spans="1:6" ht="14.25">
      <c r="A25" s="63"/>
      <c r="B25" s="64"/>
      <c r="C25" s="64"/>
      <c r="D25" s="64"/>
      <c r="E25" s="64"/>
      <c r="F25" s="64"/>
    </row>
    <row r="26" spans="1:6" ht="15" thickBot="1">
      <c r="A26" s="63"/>
      <c r="B26" s="64"/>
      <c r="C26" s="64"/>
      <c r="D26" s="64"/>
      <c r="E26" s="64"/>
      <c r="F26" s="64"/>
    </row>
    <row r="27" spans="1:6" ht="15.75" thickBot="1">
      <c r="A27" s="25" t="s">
        <v>22</v>
      </c>
      <c r="B27" s="159" t="s">
        <v>23</v>
      </c>
      <c r="C27" s="160" t="s">
        <v>24</v>
      </c>
      <c r="D27" s="68"/>
      <c r="E27" s="64"/>
      <c r="F27" s="64"/>
    </row>
    <row r="28" spans="1:6" ht="14.25">
      <c r="A28" s="26" t="s">
        <v>25</v>
      </c>
      <c r="B28" s="27">
        <v>-0.13689017805104531</v>
      </c>
      <c r="C28" s="59">
        <v>-0.2548103778079015</v>
      </c>
      <c r="D28" s="68"/>
      <c r="E28" s="64"/>
      <c r="F28" s="64"/>
    </row>
    <row r="29" spans="1:6" ht="14.25">
      <c r="A29" s="135" t="s">
        <v>26</v>
      </c>
      <c r="B29" s="27">
        <v>-9.8356257606889042E-2</v>
      </c>
      <c r="C29" s="59">
        <v>-0.39216646374816932</v>
      </c>
      <c r="D29" s="68"/>
      <c r="E29" s="64"/>
      <c r="F29" s="64"/>
    </row>
    <row r="30" spans="1:6" ht="14.25">
      <c r="A30" s="135" t="s">
        <v>27</v>
      </c>
      <c r="B30" s="27">
        <v>-9.3395701643489315E-2</v>
      </c>
      <c r="C30" s="59">
        <v>-0.24967093767590964</v>
      </c>
      <c r="D30" s="68"/>
      <c r="E30" s="64"/>
      <c r="F30" s="64"/>
    </row>
    <row r="31" spans="1:6" ht="14.25">
      <c r="A31" s="135" t="s">
        <v>28</v>
      </c>
      <c r="B31" s="27">
        <v>-8.838089483386935E-2</v>
      </c>
      <c r="C31" s="59">
        <v>-0.21079600902025608</v>
      </c>
      <c r="D31" s="68"/>
      <c r="E31" s="64"/>
      <c r="F31" s="64"/>
    </row>
    <row r="32" spans="1:6" ht="14.25">
      <c r="A32" s="135" t="s">
        <v>29</v>
      </c>
      <c r="B32" s="27">
        <v>-7.668930812953223E-2</v>
      </c>
      <c r="C32" s="59">
        <v>-9.9143121405432355E-2</v>
      </c>
      <c r="D32" s="68"/>
      <c r="E32" s="64"/>
      <c r="F32" s="64"/>
    </row>
    <row r="33" spans="1:6" ht="14.25">
      <c r="A33" s="135" t="s">
        <v>30</v>
      </c>
      <c r="B33" s="27">
        <v>-5.9225155507665161E-2</v>
      </c>
      <c r="C33" s="59">
        <v>-0.19668824225627779</v>
      </c>
      <c r="D33" s="68"/>
      <c r="E33" s="64"/>
      <c r="F33" s="64"/>
    </row>
    <row r="34" spans="1:6" ht="14.25">
      <c r="A34" s="161" t="s">
        <v>31</v>
      </c>
      <c r="B34" s="27">
        <v>-5.6143532975560406E-2</v>
      </c>
      <c r="C34" s="59">
        <v>-0.2373643834443615</v>
      </c>
      <c r="D34" s="68"/>
      <c r="E34" s="64"/>
      <c r="F34" s="64"/>
    </row>
    <row r="35" spans="1:6" ht="28.5">
      <c r="A35" s="135" t="s">
        <v>32</v>
      </c>
      <c r="B35" s="27">
        <v>-5.5509752852779704E-2</v>
      </c>
      <c r="C35" s="59">
        <v>-0.16434616585479078</v>
      </c>
      <c r="D35" s="68"/>
      <c r="E35" s="64"/>
      <c r="F35" s="64"/>
    </row>
    <row r="36" spans="1:6" ht="14.25">
      <c r="A36" s="162" t="s">
        <v>33</v>
      </c>
      <c r="B36" s="27">
        <v>-5.3587584000878485E-2</v>
      </c>
      <c r="C36" s="59">
        <v>-6.8782832928768189E-2</v>
      </c>
      <c r="D36" s="68"/>
      <c r="E36" s="64"/>
      <c r="F36" s="64"/>
    </row>
    <row r="37" spans="1:6" ht="14.25">
      <c r="A37" s="163" t="s">
        <v>13</v>
      </c>
      <c r="B37" s="27">
        <v>0</v>
      </c>
      <c r="C37" s="59">
        <v>-6.82006602569174E-3</v>
      </c>
      <c r="D37" s="68"/>
      <c r="E37" s="64"/>
      <c r="F37" s="64"/>
    </row>
    <row r="38" spans="1:6" ht="14.25">
      <c r="A38" s="135" t="s">
        <v>34</v>
      </c>
      <c r="B38" s="27">
        <v>3.6776821375372748E-3</v>
      </c>
      <c r="C38" s="59">
        <v>-0.12391844624447723</v>
      </c>
      <c r="D38" s="68"/>
      <c r="E38" s="64"/>
      <c r="F38" s="64"/>
    </row>
    <row r="39" spans="1:6" ht="14.25">
      <c r="A39" s="63"/>
      <c r="B39" s="64"/>
      <c r="C39" s="64"/>
      <c r="D39" s="68"/>
      <c r="E39" s="64"/>
      <c r="F39" s="64"/>
    </row>
    <row r="40" spans="1:6" ht="14.25">
      <c r="A40" s="63"/>
      <c r="B40" s="64"/>
      <c r="C40" s="64"/>
      <c r="D40" s="68"/>
      <c r="E40" s="64"/>
      <c r="F40" s="64"/>
    </row>
  </sheetData>
  <autoFilter ref="A27:C27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5"/>
  <sheetViews>
    <sheetView zoomScale="85" workbookViewId="0">
      <selection sqref="A1:J1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81" t="s">
        <v>113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1" ht="45.75" thickBot="1">
      <c r="A2" s="25" t="s">
        <v>36</v>
      </c>
      <c r="B2" s="174" t="s">
        <v>73</v>
      </c>
      <c r="C2" s="15" t="s">
        <v>105</v>
      </c>
      <c r="D2" s="41" t="s">
        <v>106</v>
      </c>
      <c r="E2" s="41" t="s">
        <v>38</v>
      </c>
      <c r="F2" s="41" t="s">
        <v>114</v>
      </c>
      <c r="G2" s="41" t="s">
        <v>115</v>
      </c>
      <c r="H2" s="41" t="s">
        <v>116</v>
      </c>
      <c r="I2" s="17" t="s">
        <v>42</v>
      </c>
      <c r="J2" s="18" t="s">
        <v>43</v>
      </c>
    </row>
    <row r="3" spans="1:11" ht="14.25" customHeight="1">
      <c r="A3" s="21">
        <v>1</v>
      </c>
      <c r="B3" s="167" t="s">
        <v>110</v>
      </c>
      <c r="C3" s="179" t="s">
        <v>117</v>
      </c>
      <c r="D3" s="180" t="s">
        <v>118</v>
      </c>
      <c r="E3" s="75">
        <v>6371559.9299999997</v>
      </c>
      <c r="F3" s="76">
        <v>164425</v>
      </c>
      <c r="G3" s="75">
        <v>38.750599999999999</v>
      </c>
      <c r="H3" s="47">
        <v>100</v>
      </c>
      <c r="I3" s="166" t="s">
        <v>63</v>
      </c>
      <c r="J3" s="77" t="s">
        <v>6</v>
      </c>
      <c r="K3" s="44"/>
    </row>
    <row r="4" spans="1:11" ht="15.75" thickBot="1">
      <c r="A4" s="182" t="s">
        <v>44</v>
      </c>
      <c r="B4" s="183"/>
      <c r="C4" s="101" t="s">
        <v>3</v>
      </c>
      <c r="D4" s="101" t="s">
        <v>3</v>
      </c>
      <c r="E4" s="87">
        <f>SUM(E3:E3)</f>
        <v>6371559.9299999997</v>
      </c>
      <c r="F4" s="88">
        <f>SUM(F3:F3)</f>
        <v>164425</v>
      </c>
      <c r="G4" s="101" t="s">
        <v>3</v>
      </c>
      <c r="H4" s="101" t="s">
        <v>3</v>
      </c>
      <c r="I4" s="101" t="s">
        <v>3</v>
      </c>
      <c r="J4" s="101" t="s">
        <v>3</v>
      </c>
    </row>
    <row r="5" spans="1:11" ht="15" thickBot="1">
      <c r="A5" s="201"/>
      <c r="B5" s="201"/>
      <c r="C5" s="201"/>
      <c r="D5" s="201"/>
      <c r="E5" s="201"/>
      <c r="F5" s="201"/>
      <c r="G5" s="201"/>
      <c r="H5" s="201"/>
      <c r="I5" s="151"/>
      <c r="J5" s="151"/>
    </row>
  </sheetData>
  <mergeCells count="3">
    <mergeCell ref="A1:J1"/>
    <mergeCell ref="A4:B4"/>
    <mergeCell ref="A5:H5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11"/>
  <sheetViews>
    <sheetView zoomScale="85" workbookViewId="0">
      <selection sqref="A1:J1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5" customFormat="1" ht="16.5" thickBot="1">
      <c r="A1" s="197" t="s">
        <v>109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1" s="22" customFormat="1" ht="15.75" customHeight="1" thickBot="1">
      <c r="A2" s="188" t="s">
        <v>36</v>
      </c>
      <c r="B2" s="91"/>
      <c r="C2" s="92"/>
      <c r="D2" s="93"/>
      <c r="E2" s="189" t="s">
        <v>72</v>
      </c>
      <c r="F2" s="189"/>
      <c r="G2" s="189"/>
      <c r="H2" s="189"/>
      <c r="I2" s="189"/>
      <c r="J2" s="189"/>
      <c r="K2" s="189"/>
    </row>
    <row r="3" spans="1:11" s="22" customFormat="1" ht="51.75" thickBot="1">
      <c r="A3" s="188"/>
      <c r="B3" s="94" t="s">
        <v>73</v>
      </c>
      <c r="C3" s="170" t="s">
        <v>74</v>
      </c>
      <c r="D3" s="170" t="s">
        <v>75</v>
      </c>
      <c r="E3" s="17" t="s">
        <v>79</v>
      </c>
      <c r="F3" s="17" t="s">
        <v>76</v>
      </c>
      <c r="G3" s="17" t="s">
        <v>77</v>
      </c>
      <c r="H3" s="17" t="s">
        <v>78</v>
      </c>
      <c r="I3" s="17" t="s">
        <v>80</v>
      </c>
      <c r="J3" s="18" t="s">
        <v>81</v>
      </c>
      <c r="K3" s="171" t="s">
        <v>82</v>
      </c>
    </row>
    <row r="4" spans="1:11" s="22" customFormat="1" collapsed="1">
      <c r="A4" s="21">
        <v>1</v>
      </c>
      <c r="B4" s="167" t="s">
        <v>110</v>
      </c>
      <c r="C4" s="95">
        <v>40555</v>
      </c>
      <c r="D4" s="95">
        <v>40626</v>
      </c>
      <c r="E4" s="89">
        <v>-0.51871337620754498</v>
      </c>
      <c r="F4" s="89" t="s">
        <v>18</v>
      </c>
      <c r="G4" s="89">
        <v>-0.52074967195050015</v>
      </c>
      <c r="H4" s="89">
        <v>-0.51423793573749454</v>
      </c>
      <c r="I4" s="89">
        <v>-0.49893193338160757</v>
      </c>
      <c r="J4" s="96">
        <v>-0.61249400000000009</v>
      </c>
      <c r="K4" s="109">
        <v>-7.8940982113388625E-2</v>
      </c>
    </row>
    <row r="5" spans="1:11" s="22" customFormat="1" ht="15.75" collapsed="1" thickBot="1">
      <c r="A5" s="152"/>
      <c r="B5" s="153" t="s">
        <v>83</v>
      </c>
      <c r="C5" s="154" t="s">
        <v>3</v>
      </c>
      <c r="D5" s="154" t="s">
        <v>3</v>
      </c>
      <c r="E5" s="155">
        <f>AVERAGE(E4:E4)</f>
        <v>-0.51871337620754498</v>
      </c>
      <c r="F5" s="155" t="s">
        <v>18</v>
      </c>
      <c r="G5" s="155">
        <f>AVERAGE(G4:G4)</f>
        <v>-0.52074967195050015</v>
      </c>
      <c r="H5" s="155">
        <f>AVERAGE(H4:H4)</f>
        <v>-0.51423793573749454</v>
      </c>
      <c r="I5" s="155">
        <f>AVERAGE(I4:I4)</f>
        <v>-0.49893193338160757</v>
      </c>
      <c r="J5" s="154" t="s">
        <v>3</v>
      </c>
      <c r="K5" s="155">
        <f>AVERAGE(K4:K4)</f>
        <v>-7.8940982113388625E-2</v>
      </c>
    </row>
    <row r="6" spans="1:11" s="22" customFormat="1" hidden="1">
      <c r="A6" s="204" t="s">
        <v>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</row>
    <row r="7" spans="1:11" s="22" customFormat="1" ht="15" hidden="1" thickBot="1">
      <c r="A7" s="203" t="s">
        <v>9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 s="22" customFormat="1" ht="15.75" hidden="1" customHeight="1">
      <c r="C8" s="58"/>
      <c r="D8" s="58"/>
    </row>
    <row r="9" spans="1:11" ht="15" thickBot="1">
      <c r="A9" s="202"/>
      <c r="B9" s="202"/>
      <c r="C9" s="202"/>
      <c r="D9" s="202"/>
      <c r="E9" s="202"/>
      <c r="F9" s="202"/>
      <c r="G9" s="202"/>
      <c r="H9" s="202"/>
      <c r="I9" s="156"/>
      <c r="J9" s="156"/>
      <c r="K9" s="156"/>
    </row>
    <row r="10" spans="1:11">
      <c r="B10" s="28"/>
      <c r="C10" s="97"/>
      <c r="E10" s="97"/>
    </row>
    <row r="11" spans="1:11">
      <c r="E11" s="97"/>
      <c r="F11" s="97"/>
    </row>
  </sheetData>
  <mergeCells count="6">
    <mergeCell ref="A9:H9"/>
    <mergeCell ref="A7:K7"/>
    <mergeCell ref="A1:J1"/>
    <mergeCell ref="A2:A3"/>
    <mergeCell ref="E2:K2"/>
    <mergeCell ref="A6:K6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3"/>
  </sheetPr>
  <dimension ref="A1:H116"/>
  <sheetViews>
    <sheetView zoomScale="85" workbookViewId="0">
      <selection sqref="A1:G1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6" customWidth="1"/>
    <col min="5" max="7" width="24.7109375" style="20" customWidth="1"/>
    <col min="8" max="16384" width="9.140625" style="20"/>
  </cols>
  <sheetData>
    <row r="1" spans="1:8" s="28" customFormat="1" ht="16.5" thickBot="1">
      <c r="A1" s="199" t="s">
        <v>119</v>
      </c>
      <c r="B1" s="199"/>
      <c r="C1" s="199"/>
      <c r="D1" s="199"/>
      <c r="E1" s="199"/>
      <c r="F1" s="199"/>
      <c r="G1" s="199"/>
    </row>
    <row r="2" spans="1:8" s="28" customFormat="1" ht="15.75" customHeight="1" thickBot="1">
      <c r="A2" s="188" t="s">
        <v>36</v>
      </c>
      <c r="B2" s="91"/>
      <c r="C2" s="200" t="s">
        <v>88</v>
      </c>
      <c r="D2" s="200"/>
      <c r="E2" s="200" t="s">
        <v>120</v>
      </c>
      <c r="F2" s="200"/>
      <c r="G2" s="173"/>
    </row>
    <row r="3" spans="1:8" s="28" customFormat="1" ht="45.75" thickBot="1">
      <c r="A3" s="188"/>
      <c r="B3" s="17" t="s">
        <v>73</v>
      </c>
      <c r="C3" s="94" t="s">
        <v>90</v>
      </c>
      <c r="D3" s="94" t="s">
        <v>91</v>
      </c>
      <c r="E3" s="94" t="s">
        <v>92</v>
      </c>
      <c r="F3" s="94" t="s">
        <v>91</v>
      </c>
      <c r="G3" s="18" t="s">
        <v>112</v>
      </c>
    </row>
    <row r="4" spans="1:8" s="28" customFormat="1">
      <c r="A4" s="21">
        <v>1</v>
      </c>
      <c r="B4" s="35" t="s">
        <v>110</v>
      </c>
      <c r="C4" s="36">
        <v>-6867.0469399999993</v>
      </c>
      <c r="D4" s="89">
        <v>-0.51871371417195045</v>
      </c>
      <c r="E4" s="37">
        <v>0</v>
      </c>
      <c r="F4" s="89">
        <v>0</v>
      </c>
      <c r="G4" s="38">
        <v>0</v>
      </c>
    </row>
    <row r="5" spans="1:8" s="28" customFormat="1" ht="15.75" thickBot="1">
      <c r="A5" s="104"/>
      <c r="B5" s="81" t="s">
        <v>44</v>
      </c>
      <c r="C5" s="82">
        <v>-6867.0469399999993</v>
      </c>
      <c r="D5" s="86">
        <v>-0.51871371417195045</v>
      </c>
      <c r="E5" s="83">
        <v>0</v>
      </c>
      <c r="F5" s="86">
        <v>0</v>
      </c>
      <c r="G5" s="105">
        <v>0</v>
      </c>
    </row>
    <row r="6" spans="1:8" s="28" customFormat="1" ht="15" customHeight="1" thickBot="1">
      <c r="A6" s="184"/>
      <c r="B6" s="184"/>
      <c r="C6" s="184"/>
      <c r="D6" s="184"/>
      <c r="E6" s="184"/>
      <c r="F6" s="184"/>
      <c r="G6" s="184"/>
      <c r="H6" s="7"/>
    </row>
    <row r="7" spans="1:8" s="28" customFormat="1">
      <c r="D7" s="6"/>
    </row>
    <row r="8" spans="1:8" s="28" customFormat="1">
      <c r="D8" s="6"/>
    </row>
    <row r="9" spans="1:8" s="28" customFormat="1">
      <c r="D9" s="6"/>
    </row>
    <row r="10" spans="1:8" s="28" customFormat="1"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 ht="15" thickBot="1">
      <c r="B28" s="72"/>
      <c r="C28" s="72"/>
      <c r="D28" s="73"/>
      <c r="E28" s="72"/>
    </row>
    <row r="29" spans="2:5" s="28" customFormat="1"/>
    <row r="30" spans="2:5" s="28" customFormat="1"/>
    <row r="31" spans="2:5" s="28" customFormat="1"/>
    <row r="32" spans="2:5" s="28" customFormat="1"/>
    <row r="33" spans="2:6" s="28" customFormat="1"/>
    <row r="34" spans="2:6" s="28" customFormat="1" ht="30.75" thickBot="1">
      <c r="B34" s="158" t="s">
        <v>73</v>
      </c>
      <c r="C34" s="94" t="s">
        <v>95</v>
      </c>
      <c r="D34" s="94" t="s">
        <v>96</v>
      </c>
      <c r="E34" s="34" t="s">
        <v>97</v>
      </c>
    </row>
    <row r="35" spans="2:6" s="28" customFormat="1">
      <c r="B35" s="117" t="str">
        <f>B4</f>
        <v>Іndeks Ukrainskoi Birzhi</v>
      </c>
      <c r="C35" s="118">
        <f>C4</f>
        <v>-6867.0469399999993</v>
      </c>
      <c r="D35" s="142">
        <f>D4</f>
        <v>-0.51871371417195045</v>
      </c>
      <c r="E35" s="119">
        <f>G4</f>
        <v>0</v>
      </c>
    </row>
    <row r="36" spans="2:6">
      <c r="B36" s="143"/>
      <c r="C36" s="144"/>
      <c r="D36" s="145"/>
      <c r="E36" s="146"/>
      <c r="F36" s="19"/>
    </row>
    <row r="37" spans="2:6">
      <c r="B37" s="28"/>
      <c r="C37" s="147"/>
      <c r="D37" s="6"/>
      <c r="F37" s="19"/>
    </row>
    <row r="38" spans="2:6">
      <c r="B38" s="28"/>
      <c r="C38" s="28"/>
      <c r="D38" s="6"/>
      <c r="F38" s="19"/>
    </row>
    <row r="39" spans="2:6">
      <c r="B39" s="28"/>
      <c r="C39" s="28"/>
      <c r="D39" s="6"/>
      <c r="F39" s="19"/>
    </row>
    <row r="40" spans="2:6">
      <c r="B40" s="28"/>
      <c r="C40" s="28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</row>
    <row r="45" spans="2:6">
      <c r="B45" s="28"/>
      <c r="C45" s="28"/>
      <c r="D45" s="6"/>
    </row>
    <row r="46" spans="2:6">
      <c r="B46" s="28"/>
      <c r="C46" s="28"/>
      <c r="D46" s="6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</sheetData>
  <mergeCells count="5">
    <mergeCell ref="A1:G1"/>
    <mergeCell ref="A6:G6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3"/>
  </sheetPr>
  <dimension ref="A1:D13"/>
  <sheetViews>
    <sheetView zoomScale="85" workbookViewId="0"/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0" t="s">
        <v>73</v>
      </c>
      <c r="B1" s="61" t="s">
        <v>98</v>
      </c>
      <c r="C1" s="10"/>
      <c r="D1" s="10"/>
    </row>
    <row r="2" spans="1:4" ht="14.25">
      <c r="A2" s="26" t="s">
        <v>121</v>
      </c>
      <c r="B2" s="127">
        <v>-0.51871337620754498</v>
      </c>
      <c r="C2" s="10"/>
      <c r="D2" s="10"/>
    </row>
    <row r="3" spans="1:4" ht="14.25">
      <c r="A3" s="177" t="s">
        <v>99</v>
      </c>
      <c r="B3" s="128">
        <v>-0.51871337620754498</v>
      </c>
      <c r="C3" s="10"/>
      <c r="D3" s="10"/>
    </row>
    <row r="4" spans="1:4" ht="14.25">
      <c r="A4" s="177" t="s">
        <v>14</v>
      </c>
      <c r="B4" s="128">
        <v>3.6776821375372748E-3</v>
      </c>
      <c r="C4" s="10"/>
      <c r="D4" s="10"/>
    </row>
    <row r="5" spans="1:4" ht="14.25">
      <c r="A5" s="177" t="s">
        <v>13</v>
      </c>
      <c r="B5" s="128">
        <v>0</v>
      </c>
      <c r="C5" s="10"/>
      <c r="D5" s="10"/>
    </row>
    <row r="6" spans="1:4" ht="14.25">
      <c r="A6" s="177" t="s">
        <v>100</v>
      </c>
      <c r="B6" s="128">
        <v>-2.9872211045991914E-2</v>
      </c>
      <c r="C6" s="10"/>
      <c r="D6" s="10"/>
    </row>
    <row r="7" spans="1:4" ht="14.25">
      <c r="A7" s="177" t="s">
        <v>101</v>
      </c>
      <c r="B7" s="128">
        <v>8.2191780822027383E-5</v>
      </c>
      <c r="C7" s="10"/>
      <c r="D7" s="10"/>
    </row>
    <row r="8" spans="1:4" ht="14.25">
      <c r="A8" s="177" t="s">
        <v>102</v>
      </c>
      <c r="B8" s="128">
        <v>1.2739726027397261E-2</v>
      </c>
      <c r="C8" s="10"/>
      <c r="D8" s="10"/>
    </row>
    <row r="9" spans="1:4" ht="15" thickBot="1">
      <c r="A9" s="178" t="s">
        <v>103</v>
      </c>
      <c r="B9" s="129">
        <v>-4.6486406247085998E-2</v>
      </c>
      <c r="C9" s="10"/>
      <c r="D9" s="10"/>
    </row>
    <row r="10" spans="1:4">
      <c r="C10" s="10"/>
      <c r="D10" s="10"/>
    </row>
    <row r="11" spans="1:4">
      <c r="A11" s="10"/>
      <c r="B11" s="10"/>
      <c r="C11" s="10"/>
      <c r="D11" s="10"/>
    </row>
    <row r="12" spans="1:4">
      <c r="B12" s="10"/>
      <c r="C12" s="10"/>
      <c r="D12" s="10"/>
    </row>
    <row r="13" spans="1:4">
      <c r="C13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</sheetPr>
  <dimension ref="A1:I32"/>
  <sheetViews>
    <sheetView zoomScale="80" zoomScaleNormal="40" workbookViewId="0">
      <selection sqref="A1:H1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81" t="s">
        <v>35</v>
      </c>
      <c r="B1" s="181"/>
      <c r="C1" s="181"/>
      <c r="D1" s="181"/>
      <c r="E1" s="181"/>
      <c r="F1" s="181"/>
      <c r="G1" s="181"/>
      <c r="H1" s="181"/>
      <c r="I1" s="13"/>
    </row>
    <row r="2" spans="1:9" ht="30.75" thickBot="1">
      <c r="A2" s="15" t="s">
        <v>36</v>
      </c>
      <c r="B2" s="16" t="s">
        <v>37</v>
      </c>
      <c r="C2" s="17" t="s">
        <v>38</v>
      </c>
      <c r="D2" s="17" t="s">
        <v>39</v>
      </c>
      <c r="E2" s="17" t="s">
        <v>40</v>
      </c>
      <c r="F2" s="17" t="s">
        <v>41</v>
      </c>
      <c r="G2" s="17" t="s">
        <v>42</v>
      </c>
      <c r="H2" s="18" t="s">
        <v>43</v>
      </c>
      <c r="I2" s="19"/>
    </row>
    <row r="3" spans="1:9">
      <c r="A3" s="21">
        <v>1</v>
      </c>
      <c r="B3" s="165" t="s">
        <v>47</v>
      </c>
      <c r="C3" s="75">
        <v>98441287.040000007</v>
      </c>
      <c r="D3" s="76">
        <v>18558</v>
      </c>
      <c r="E3" s="75">
        <v>5304.52</v>
      </c>
      <c r="F3" s="76">
        <v>1000</v>
      </c>
      <c r="G3" s="165" t="s">
        <v>62</v>
      </c>
      <c r="H3" s="77" t="s">
        <v>2</v>
      </c>
      <c r="I3" s="19"/>
    </row>
    <row r="4" spans="1:9">
      <c r="A4" s="21">
        <v>2</v>
      </c>
      <c r="B4" s="165" t="s">
        <v>48</v>
      </c>
      <c r="C4" s="75">
        <v>23203593.34</v>
      </c>
      <c r="D4" s="76">
        <v>44757</v>
      </c>
      <c r="E4" s="75">
        <v>518.43499999999995</v>
      </c>
      <c r="F4" s="76">
        <v>100</v>
      </c>
      <c r="G4" s="166" t="s">
        <v>63</v>
      </c>
      <c r="H4" s="77" t="s">
        <v>6</v>
      </c>
      <c r="I4" s="19"/>
    </row>
    <row r="5" spans="1:9" ht="14.25" customHeight="1">
      <c r="A5" s="21">
        <v>3</v>
      </c>
      <c r="B5" s="165" t="s">
        <v>49</v>
      </c>
      <c r="C5" s="75">
        <v>12495694.02</v>
      </c>
      <c r="D5" s="76">
        <v>7348761</v>
      </c>
      <c r="E5" s="75">
        <v>1.7</v>
      </c>
      <c r="F5" s="76">
        <v>1</v>
      </c>
      <c r="G5" s="165" t="s">
        <v>62</v>
      </c>
      <c r="H5" s="77" t="s">
        <v>2</v>
      </c>
      <c r="I5" s="19"/>
    </row>
    <row r="6" spans="1:9">
      <c r="A6" s="21">
        <v>4</v>
      </c>
      <c r="B6" s="165" t="s">
        <v>50</v>
      </c>
      <c r="C6" s="75">
        <v>9660655.3800000008</v>
      </c>
      <c r="D6" s="76">
        <v>9097</v>
      </c>
      <c r="E6" s="75">
        <v>1061.9606000000001</v>
      </c>
      <c r="F6" s="76">
        <v>1000</v>
      </c>
      <c r="G6" s="167" t="s">
        <v>64</v>
      </c>
      <c r="H6" s="77" t="s">
        <v>1</v>
      </c>
      <c r="I6" s="19"/>
    </row>
    <row r="7" spans="1:9" ht="14.25" customHeight="1">
      <c r="A7" s="21">
        <v>5</v>
      </c>
      <c r="B7" s="165" t="s">
        <v>51</v>
      </c>
      <c r="C7" s="75">
        <v>5415049.8899999997</v>
      </c>
      <c r="D7" s="76">
        <v>1256</v>
      </c>
      <c r="E7" s="75">
        <v>4311.3500000000004</v>
      </c>
      <c r="F7" s="76">
        <v>1000</v>
      </c>
      <c r="G7" s="168" t="s">
        <v>65</v>
      </c>
      <c r="H7" s="77" t="s">
        <v>4</v>
      </c>
      <c r="I7" s="19"/>
    </row>
    <row r="8" spans="1:9">
      <c r="A8" s="21">
        <v>6</v>
      </c>
      <c r="B8" s="165" t="s">
        <v>52</v>
      </c>
      <c r="C8" s="75">
        <v>4353419.6900000004</v>
      </c>
      <c r="D8" s="76">
        <v>15657</v>
      </c>
      <c r="E8" s="75">
        <v>278.04939999999999</v>
      </c>
      <c r="F8" s="76">
        <v>100</v>
      </c>
      <c r="G8" s="166" t="s">
        <v>63</v>
      </c>
      <c r="H8" s="77" t="s">
        <v>6</v>
      </c>
      <c r="I8" s="19"/>
    </row>
    <row r="9" spans="1:9">
      <c r="A9" s="21">
        <v>7</v>
      </c>
      <c r="B9" s="165" t="s">
        <v>53</v>
      </c>
      <c r="C9" s="75">
        <v>4268911.13</v>
      </c>
      <c r="D9" s="76">
        <v>1085</v>
      </c>
      <c r="E9" s="75">
        <v>3934.4803000000002</v>
      </c>
      <c r="F9" s="76">
        <v>1000</v>
      </c>
      <c r="G9" s="167" t="s">
        <v>64</v>
      </c>
      <c r="H9" s="77" t="s">
        <v>1</v>
      </c>
      <c r="I9" s="19"/>
    </row>
    <row r="10" spans="1:9">
      <c r="A10" s="21">
        <v>8</v>
      </c>
      <c r="B10" s="165" t="s">
        <v>54</v>
      </c>
      <c r="C10" s="75">
        <v>4114610.95</v>
      </c>
      <c r="D10" s="76">
        <v>675</v>
      </c>
      <c r="E10" s="75">
        <v>6095.72</v>
      </c>
      <c r="F10" s="76">
        <v>1000</v>
      </c>
      <c r="G10" s="168" t="s">
        <v>66</v>
      </c>
      <c r="H10" s="77" t="s">
        <v>4</v>
      </c>
      <c r="I10" s="19"/>
    </row>
    <row r="11" spans="1:9">
      <c r="A11" s="21">
        <v>9</v>
      </c>
      <c r="B11" s="165" t="s">
        <v>55</v>
      </c>
      <c r="C11" s="75">
        <v>3425536.4001000002</v>
      </c>
      <c r="D11" s="76">
        <v>2678</v>
      </c>
      <c r="E11" s="75">
        <v>1279.1397999999999</v>
      </c>
      <c r="F11" s="76">
        <v>1000</v>
      </c>
      <c r="G11" s="169" t="s">
        <v>67</v>
      </c>
      <c r="H11" s="77" t="s">
        <v>7</v>
      </c>
      <c r="I11" s="19"/>
    </row>
    <row r="12" spans="1:9">
      <c r="A12" s="21">
        <v>10</v>
      </c>
      <c r="B12" s="165" t="s">
        <v>56</v>
      </c>
      <c r="C12" s="75">
        <v>2635503.2999999998</v>
      </c>
      <c r="D12" s="76">
        <v>1588</v>
      </c>
      <c r="E12" s="75">
        <v>1659.6368</v>
      </c>
      <c r="F12" s="76">
        <v>1000</v>
      </c>
      <c r="G12" s="169" t="s">
        <v>68</v>
      </c>
      <c r="H12" s="77" t="s">
        <v>5</v>
      </c>
      <c r="I12" s="19"/>
    </row>
    <row r="13" spans="1:9">
      <c r="A13" s="21">
        <v>11</v>
      </c>
      <c r="B13" s="165" t="s">
        <v>57</v>
      </c>
      <c r="C13" s="75">
        <v>2030198.97</v>
      </c>
      <c r="D13" s="76">
        <v>3281</v>
      </c>
      <c r="E13" s="75">
        <v>618.77440000000001</v>
      </c>
      <c r="F13" s="76">
        <v>1000</v>
      </c>
      <c r="G13" s="166" t="s">
        <v>63</v>
      </c>
      <c r="H13" s="77" t="s">
        <v>6</v>
      </c>
      <c r="I13" s="19"/>
    </row>
    <row r="14" spans="1:9">
      <c r="A14" s="21">
        <v>12</v>
      </c>
      <c r="B14" s="165" t="s">
        <v>58</v>
      </c>
      <c r="C14" s="75">
        <v>1468784.28</v>
      </c>
      <c r="D14" s="76">
        <v>529</v>
      </c>
      <c r="E14" s="75">
        <v>2776.5297999999998</v>
      </c>
      <c r="F14" s="76">
        <v>1000</v>
      </c>
      <c r="G14" s="167" t="s">
        <v>64</v>
      </c>
      <c r="H14" s="77" t="s">
        <v>1</v>
      </c>
      <c r="I14" s="19"/>
    </row>
    <row r="15" spans="1:9">
      <c r="A15" s="21">
        <v>13</v>
      </c>
      <c r="B15" s="165" t="s">
        <v>59</v>
      </c>
      <c r="C15" s="75">
        <v>1334883.46</v>
      </c>
      <c r="D15" s="76">
        <v>366</v>
      </c>
      <c r="E15" s="75">
        <v>3647.2226000000001</v>
      </c>
      <c r="F15" s="76">
        <v>1000</v>
      </c>
      <c r="G15" s="167" t="s">
        <v>64</v>
      </c>
      <c r="H15" s="77" t="s">
        <v>1</v>
      </c>
      <c r="I15" s="19"/>
    </row>
    <row r="16" spans="1:9">
      <c r="A16" s="21">
        <v>14</v>
      </c>
      <c r="B16" s="165" t="s">
        <v>60</v>
      </c>
      <c r="C16" s="75">
        <v>1035291.0000999999</v>
      </c>
      <c r="D16" s="76">
        <v>953</v>
      </c>
      <c r="E16" s="75">
        <v>1086.3494000000001</v>
      </c>
      <c r="F16" s="76">
        <v>1000</v>
      </c>
      <c r="G16" s="169" t="s">
        <v>69</v>
      </c>
      <c r="H16" s="77" t="s">
        <v>0</v>
      </c>
      <c r="I16" s="19"/>
    </row>
    <row r="17" spans="1:9">
      <c r="A17" s="21">
        <v>15</v>
      </c>
      <c r="B17" s="165" t="s">
        <v>61</v>
      </c>
      <c r="C17" s="75">
        <v>814354</v>
      </c>
      <c r="D17" s="76">
        <v>7881</v>
      </c>
      <c r="E17" s="75">
        <v>103.3313</v>
      </c>
      <c r="F17" s="76">
        <v>100</v>
      </c>
      <c r="G17" s="169" t="s">
        <v>70</v>
      </c>
      <c r="H17" s="77" t="s">
        <v>10</v>
      </c>
      <c r="I17" s="19"/>
    </row>
    <row r="18" spans="1:9" ht="15" customHeight="1" thickBot="1">
      <c r="A18" s="182" t="s">
        <v>44</v>
      </c>
      <c r="B18" s="183"/>
      <c r="C18" s="87">
        <f>SUM(C3:C17)</f>
        <v>174697772.85019997</v>
      </c>
      <c r="D18" s="88">
        <f>SUM(D3:D17)</f>
        <v>7457122</v>
      </c>
      <c r="E18" s="51" t="s">
        <v>3</v>
      </c>
      <c r="F18" s="51" t="s">
        <v>3</v>
      </c>
      <c r="G18" s="51" t="s">
        <v>3</v>
      </c>
      <c r="H18" s="51" t="s">
        <v>3</v>
      </c>
    </row>
    <row r="19" spans="1:9" ht="15" customHeight="1">
      <c r="A19" s="185" t="s">
        <v>45</v>
      </c>
      <c r="B19" s="185"/>
      <c r="C19" s="185"/>
      <c r="D19" s="185"/>
      <c r="E19" s="185"/>
      <c r="F19" s="185"/>
      <c r="G19" s="185"/>
      <c r="H19" s="185"/>
    </row>
    <row r="20" spans="1:9" ht="15" customHeight="1" thickBot="1">
      <c r="A20" s="184"/>
      <c r="B20" s="184"/>
      <c r="C20" s="184"/>
      <c r="D20" s="184"/>
      <c r="E20" s="184"/>
      <c r="F20" s="184"/>
      <c r="G20" s="184"/>
      <c r="H20" s="184"/>
    </row>
    <row r="22" spans="1:9">
      <c r="B22" s="164" t="s">
        <v>46</v>
      </c>
      <c r="C22" s="23">
        <f>C18-SUM(C3:C11)</f>
        <v>9319015.0101000071</v>
      </c>
      <c r="D22" s="116">
        <f>C22/$C$18</f>
        <v>5.3343639464086851E-2</v>
      </c>
    </row>
    <row r="23" spans="1:9">
      <c r="B23" s="74" t="str">
        <f t="shared" ref="B23:C32" si="0">B3</f>
        <v>ОТP Klasychnyi</v>
      </c>
      <c r="C23" s="75">
        <f t="shared" si="0"/>
        <v>98441287.040000007</v>
      </c>
      <c r="D23" s="116">
        <f>C23/$C$18</f>
        <v>0.56349480267508356</v>
      </c>
      <c r="H23" s="19"/>
    </row>
    <row r="24" spans="1:9">
      <c r="B24" s="74" t="str">
        <f t="shared" si="0"/>
        <v>КІNТО-Кlasychnyi</v>
      </c>
      <c r="C24" s="75">
        <f t="shared" si="0"/>
        <v>23203593.34</v>
      </c>
      <c r="D24" s="116">
        <f t="shared" ref="D24:D32" si="1">C24/$C$18</f>
        <v>0.13282134603912005</v>
      </c>
      <c r="H24" s="19"/>
    </row>
    <row r="25" spans="1:9">
      <c r="B25" s="74" t="str">
        <f t="shared" si="0"/>
        <v>ОТP Fond Aktsii</v>
      </c>
      <c r="C25" s="75">
        <f t="shared" si="0"/>
        <v>12495694.02</v>
      </c>
      <c r="D25" s="116">
        <f t="shared" si="1"/>
        <v>7.1527494690586696E-2</v>
      </c>
      <c r="H25" s="19"/>
    </row>
    <row r="26" spans="1:9">
      <c r="B26" s="74" t="str">
        <f t="shared" si="0"/>
        <v>UNIVER.UA/Yaroslav Mudryi: Fond Aktsii</v>
      </c>
      <c r="C26" s="75">
        <f t="shared" si="0"/>
        <v>9660655.3800000008</v>
      </c>
      <c r="D26" s="116">
        <f t="shared" si="1"/>
        <v>5.529924750834591E-2</v>
      </c>
      <c r="H26" s="19"/>
    </row>
    <row r="27" spans="1:9">
      <c r="B27" s="74" t="str">
        <f t="shared" si="0"/>
        <v>Altus – Depozyt</v>
      </c>
      <c r="C27" s="75">
        <f t="shared" si="0"/>
        <v>5415049.8899999997</v>
      </c>
      <c r="D27" s="116">
        <f t="shared" si="1"/>
        <v>3.0996673865117345E-2</v>
      </c>
      <c r="H27" s="19"/>
    </row>
    <row r="28" spans="1:9">
      <c r="B28" s="74" t="str">
        <f t="shared" si="0"/>
        <v>KINTO-Kaznacheiskyi</v>
      </c>
      <c r="C28" s="75">
        <f t="shared" si="0"/>
        <v>4353419.6900000004</v>
      </c>
      <c r="D28" s="116">
        <f t="shared" si="1"/>
        <v>2.4919720606472615E-2</v>
      </c>
      <c r="H28" s="19"/>
    </row>
    <row r="29" spans="1:9">
      <c r="B29" s="74" t="str">
        <f t="shared" si="0"/>
        <v>UNIVER.UA/Мykhailo Hrushevskyi: Fond Derzhavnykh Paperiv</v>
      </c>
      <c r="C29" s="75">
        <f t="shared" si="0"/>
        <v>4268911.13</v>
      </c>
      <c r="D29" s="116">
        <f t="shared" si="1"/>
        <v>2.4435979121843244E-2</v>
      </c>
      <c r="H29" s="19"/>
    </row>
    <row r="30" spans="1:9">
      <c r="B30" s="74" t="str">
        <f t="shared" si="0"/>
        <v>Altus – Zbalansovanyi</v>
      </c>
      <c r="C30" s="75">
        <f t="shared" si="0"/>
        <v>4114610.95</v>
      </c>
      <c r="D30" s="116">
        <f t="shared" si="1"/>
        <v>2.355273844004984E-2</v>
      </c>
      <c r="H30" s="19"/>
    </row>
    <row r="31" spans="1:9">
      <c r="B31" s="74" t="str">
        <f t="shared" si="0"/>
        <v>Sofiivskyi</v>
      </c>
      <c r="C31" s="75">
        <f t="shared" si="0"/>
        <v>3425536.4001000002</v>
      </c>
      <c r="D31" s="116">
        <f t="shared" si="1"/>
        <v>1.9608357589294127E-2</v>
      </c>
    </row>
    <row r="32" spans="1:9">
      <c r="B32" s="74" t="str">
        <f t="shared" si="0"/>
        <v>VSI</v>
      </c>
      <c r="C32" s="75">
        <f t="shared" si="0"/>
        <v>2635503.2999999998</v>
      </c>
      <c r="D32" s="116">
        <f t="shared" si="1"/>
        <v>1.5086072690004435E-2</v>
      </c>
    </row>
  </sheetData>
  <mergeCells count="4">
    <mergeCell ref="A1:H1"/>
    <mergeCell ref="A18:B18"/>
    <mergeCell ref="A20:H20"/>
    <mergeCell ref="A19:H19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L60"/>
  <sheetViews>
    <sheetView zoomScale="80" workbookViewId="0">
      <selection sqref="A1:I1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87" t="s">
        <v>71</v>
      </c>
      <c r="B1" s="187"/>
      <c r="C1" s="187"/>
      <c r="D1" s="187"/>
      <c r="E1" s="187"/>
      <c r="F1" s="187"/>
      <c r="G1" s="187"/>
      <c r="H1" s="187"/>
      <c r="I1" s="187"/>
      <c r="J1" s="90"/>
    </row>
    <row r="2" spans="1:11" s="20" customFormat="1" ht="15.75" customHeight="1" thickBot="1">
      <c r="A2" s="188" t="s">
        <v>36</v>
      </c>
      <c r="B2" s="91"/>
      <c r="C2" s="92"/>
      <c r="D2" s="93"/>
      <c r="E2" s="189" t="s">
        <v>72</v>
      </c>
      <c r="F2" s="189"/>
      <c r="G2" s="189"/>
      <c r="H2" s="189"/>
      <c r="I2" s="189"/>
      <c r="J2" s="189"/>
      <c r="K2" s="189"/>
    </row>
    <row r="3" spans="1:11" s="22" customFormat="1" ht="51.75" thickBot="1">
      <c r="A3" s="188"/>
      <c r="B3" s="94" t="s">
        <v>73</v>
      </c>
      <c r="C3" s="170" t="s">
        <v>74</v>
      </c>
      <c r="D3" s="170" t="s">
        <v>75</v>
      </c>
      <c r="E3" s="17" t="s">
        <v>79</v>
      </c>
      <c r="F3" s="17" t="s">
        <v>76</v>
      </c>
      <c r="G3" s="17" t="s">
        <v>77</v>
      </c>
      <c r="H3" s="17" t="s">
        <v>78</v>
      </c>
      <c r="I3" s="17" t="s">
        <v>80</v>
      </c>
      <c r="J3" s="18" t="s">
        <v>81</v>
      </c>
      <c r="K3" s="171" t="s">
        <v>82</v>
      </c>
    </row>
    <row r="4" spans="1:11" s="20" customFormat="1" collapsed="1">
      <c r="A4" s="21">
        <v>1</v>
      </c>
      <c r="B4" s="135" t="s">
        <v>48</v>
      </c>
      <c r="C4" s="136">
        <v>38118</v>
      </c>
      <c r="D4" s="136">
        <v>38182</v>
      </c>
      <c r="E4" s="137">
        <v>-0.26504799122412759</v>
      </c>
      <c r="F4" s="137" t="s">
        <v>18</v>
      </c>
      <c r="G4" s="137">
        <v>-0.25762933403349364</v>
      </c>
      <c r="H4" s="137">
        <v>-0.28021830793337588</v>
      </c>
      <c r="I4" s="137">
        <v>-0.2640437977944633</v>
      </c>
      <c r="J4" s="138">
        <v>4.1843499999999265</v>
      </c>
      <c r="K4" s="109">
        <v>9.450005668396888E-2</v>
      </c>
    </row>
    <row r="5" spans="1:11" s="20" customFormat="1" collapsed="1">
      <c r="A5" s="21">
        <v>2</v>
      </c>
      <c r="B5" s="135" t="s">
        <v>54</v>
      </c>
      <c r="C5" s="136">
        <v>38828</v>
      </c>
      <c r="D5" s="136">
        <v>39028</v>
      </c>
      <c r="E5" s="137">
        <v>5.9819247398325004E-3</v>
      </c>
      <c r="F5" s="137">
        <v>1.2194575467961544E-2</v>
      </c>
      <c r="G5" s="137">
        <v>3.8611402987597243E-2</v>
      </c>
      <c r="H5" s="137">
        <v>5.7248381717033281E-2</v>
      </c>
      <c r="I5" s="137">
        <v>4.2421088076006308E-2</v>
      </c>
      <c r="J5" s="138">
        <v>5.0986950000002507</v>
      </c>
      <c r="K5" s="110">
        <v>0.12037834073776743</v>
      </c>
    </row>
    <row r="6" spans="1:11" s="20" customFormat="1" collapsed="1">
      <c r="A6" s="21">
        <v>3</v>
      </c>
      <c r="B6" s="167" t="s">
        <v>58</v>
      </c>
      <c r="C6" s="136">
        <v>38919</v>
      </c>
      <c r="D6" s="136">
        <v>39092</v>
      </c>
      <c r="E6" s="137">
        <v>-0.10635819720793194</v>
      </c>
      <c r="F6" s="137">
        <v>-0.10075133500466682</v>
      </c>
      <c r="G6" s="137">
        <v>-7.9290797897633047E-2</v>
      </c>
      <c r="H6" s="137">
        <v>-0.10493668941683165</v>
      </c>
      <c r="I6" s="137">
        <v>-0.10355021943951248</v>
      </c>
      <c r="J6" s="138">
        <v>1.7765298000003726</v>
      </c>
      <c r="K6" s="110">
        <v>6.7067716540909705E-2</v>
      </c>
    </row>
    <row r="7" spans="1:11" s="20" customFormat="1" collapsed="1">
      <c r="A7" s="21">
        <v>4</v>
      </c>
      <c r="B7" s="167" t="s">
        <v>50</v>
      </c>
      <c r="C7" s="136">
        <v>38919</v>
      </c>
      <c r="D7" s="136">
        <v>39092</v>
      </c>
      <c r="E7" s="137">
        <v>-1.6123845512363455E-2</v>
      </c>
      <c r="F7" s="137">
        <v>-2.4772165193719942E-2</v>
      </c>
      <c r="G7" s="137">
        <v>0.15487478006811384</v>
      </c>
      <c r="H7" s="137">
        <v>0.23173336599483307</v>
      </c>
      <c r="I7" s="137">
        <v>0.13281271084359259</v>
      </c>
      <c r="J7" s="138">
        <v>6.1960599999912436E-2</v>
      </c>
      <c r="K7" s="110">
        <v>3.82873906556358E-3</v>
      </c>
    </row>
    <row r="8" spans="1:11" s="20" customFormat="1" collapsed="1">
      <c r="A8" s="21">
        <v>5</v>
      </c>
      <c r="B8" s="135" t="s">
        <v>47</v>
      </c>
      <c r="C8" s="136">
        <v>39413</v>
      </c>
      <c r="D8" s="136">
        <v>39589</v>
      </c>
      <c r="E8" s="137">
        <v>-8.8337059554732811E-4</v>
      </c>
      <c r="F8" s="137">
        <v>8.0231077669714601E-3</v>
      </c>
      <c r="G8" s="137">
        <v>4.517412935346532E-2</v>
      </c>
      <c r="H8" s="137">
        <v>9.4051574607344923E-2</v>
      </c>
      <c r="I8" s="137">
        <v>6.6597497441456488E-2</v>
      </c>
      <c r="J8" s="138">
        <v>4.3045200000011743</v>
      </c>
      <c r="K8" s="110">
        <v>0.12312523069304904</v>
      </c>
    </row>
    <row r="9" spans="1:11" s="20" customFormat="1" collapsed="1">
      <c r="A9" s="21">
        <v>6</v>
      </c>
      <c r="B9" s="167" t="s">
        <v>60</v>
      </c>
      <c r="C9" s="136">
        <v>39429</v>
      </c>
      <c r="D9" s="136">
        <v>39618</v>
      </c>
      <c r="E9" s="137">
        <v>1.4932753747920469E-3</v>
      </c>
      <c r="F9" s="137" t="s">
        <v>18</v>
      </c>
      <c r="G9" s="137">
        <v>-2.4795011650941001E-3</v>
      </c>
      <c r="H9" s="137">
        <v>-1.2963005195227417E-2</v>
      </c>
      <c r="I9" s="137">
        <v>-3.1345281410988246E-3</v>
      </c>
      <c r="J9" s="138">
        <v>8.634940000000535E-2</v>
      </c>
      <c r="K9" s="110">
        <v>5.8125251764340469E-3</v>
      </c>
    </row>
    <row r="10" spans="1:11" s="20" customFormat="1" collapsed="1">
      <c r="A10" s="21">
        <v>7</v>
      </c>
      <c r="B10" s="167" t="s">
        <v>61</v>
      </c>
      <c r="C10" s="136">
        <v>39560</v>
      </c>
      <c r="D10" s="136">
        <v>39770</v>
      </c>
      <c r="E10" s="137">
        <v>-0.15222647484715779</v>
      </c>
      <c r="F10" s="137">
        <v>-0.15426992961196861</v>
      </c>
      <c r="G10" s="137">
        <v>-0.15590175156543506</v>
      </c>
      <c r="H10" s="137">
        <v>-0.16629108685768035</v>
      </c>
      <c r="I10" s="137">
        <v>-0.17191336654288447</v>
      </c>
      <c r="J10" s="138">
        <v>3.3313000000066761E-2</v>
      </c>
      <c r="K10" s="110">
        <v>2.3647788538581072E-3</v>
      </c>
    </row>
    <row r="11" spans="1:11" s="20" customFormat="1" collapsed="1">
      <c r="A11" s="21">
        <v>8</v>
      </c>
      <c r="B11" s="167" t="s">
        <v>57</v>
      </c>
      <c r="C11" s="136">
        <v>39884</v>
      </c>
      <c r="D11" s="136">
        <v>40001</v>
      </c>
      <c r="E11" s="137">
        <v>-0.57028424567552705</v>
      </c>
      <c r="F11" s="137" t="s">
        <v>18</v>
      </c>
      <c r="G11" s="137">
        <v>-0.57565212238949748</v>
      </c>
      <c r="H11" s="137">
        <v>-0.58082976920012364</v>
      </c>
      <c r="I11" s="137">
        <v>-0.57381433970199747</v>
      </c>
      <c r="J11" s="138">
        <v>-0.38122559999992489</v>
      </c>
      <c r="K11" s="110">
        <v>-3.5602643124994837E-2</v>
      </c>
    </row>
    <row r="12" spans="1:11" s="20" customFormat="1" collapsed="1">
      <c r="A12" s="21">
        <v>9</v>
      </c>
      <c r="B12" s="167" t="s">
        <v>85</v>
      </c>
      <c r="C12" s="136">
        <v>40253</v>
      </c>
      <c r="D12" s="136">
        <v>40366</v>
      </c>
      <c r="E12" s="137">
        <v>-1.1627906976736546E-2</v>
      </c>
      <c r="F12" s="137">
        <v>-0.16256157635474278</v>
      </c>
      <c r="G12" s="137">
        <v>-0.150000000000027</v>
      </c>
      <c r="H12" s="137">
        <v>-0.14141414141408015</v>
      </c>
      <c r="I12" s="137">
        <v>-0.1191709844559562</v>
      </c>
      <c r="J12" s="138">
        <v>0.699999999999946</v>
      </c>
      <c r="K12" s="110">
        <v>4.4301353083801676E-2</v>
      </c>
    </row>
    <row r="13" spans="1:11" s="20" customFormat="1">
      <c r="A13" s="21">
        <v>10</v>
      </c>
      <c r="B13" s="167" t="s">
        <v>55</v>
      </c>
      <c r="C13" s="136">
        <v>40114</v>
      </c>
      <c r="D13" s="136">
        <v>40401</v>
      </c>
      <c r="E13" s="137">
        <v>-5.0635455506390703E-2</v>
      </c>
      <c r="F13" s="137">
        <v>-0.20878965222342483</v>
      </c>
      <c r="G13" s="137">
        <v>-0.20380560489470534</v>
      </c>
      <c r="H13" s="137">
        <v>-0.27164339321505626</v>
      </c>
      <c r="I13" s="137">
        <v>-0.20838485644214733</v>
      </c>
      <c r="J13" s="138">
        <v>0.27913980000000405</v>
      </c>
      <c r="K13" s="110">
        <v>2.047721016073667E-2</v>
      </c>
    </row>
    <row r="14" spans="1:11" s="20" customFormat="1">
      <c r="A14" s="21">
        <v>11</v>
      </c>
      <c r="B14" s="167" t="s">
        <v>51</v>
      </c>
      <c r="C14" s="136">
        <v>40226</v>
      </c>
      <c r="D14" s="136">
        <v>40430</v>
      </c>
      <c r="E14" s="137">
        <v>4.5408595839513399E-3</v>
      </c>
      <c r="F14" s="137">
        <v>8.3810899976393127E-3</v>
      </c>
      <c r="G14" s="137">
        <v>7.6778553987229436E-2</v>
      </c>
      <c r="H14" s="137">
        <v>0.11384632470128975</v>
      </c>
      <c r="I14" s="137">
        <v>9.5570453090732865E-2</v>
      </c>
      <c r="J14" s="138">
        <v>3.3127350000003961</v>
      </c>
      <c r="K14" s="110">
        <v>0.1287760925918735</v>
      </c>
    </row>
    <row r="15" spans="1:11" s="20" customFormat="1" collapsed="1">
      <c r="A15" s="21">
        <v>12</v>
      </c>
      <c r="B15" s="167" t="s">
        <v>59</v>
      </c>
      <c r="C15" s="136">
        <v>40427</v>
      </c>
      <c r="D15" s="136">
        <v>40543</v>
      </c>
      <c r="E15" s="137">
        <v>-0.12320200067918685</v>
      </c>
      <c r="F15" s="137">
        <v>-0.11354927837753492</v>
      </c>
      <c r="G15" s="137">
        <v>-9.8421406772252307E-2</v>
      </c>
      <c r="H15" s="137">
        <v>-7.7459180692523666E-2</v>
      </c>
      <c r="I15" s="137">
        <v>-9.0976575270180882E-2</v>
      </c>
      <c r="J15" s="138">
        <v>2.6472226000008079</v>
      </c>
      <c r="K15" s="110">
        <v>0.1163528827034328</v>
      </c>
    </row>
    <row r="16" spans="1:11" s="20" customFormat="1">
      <c r="A16" s="21">
        <v>13</v>
      </c>
      <c r="B16" s="167" t="s">
        <v>56</v>
      </c>
      <c r="C16" s="136">
        <v>40444</v>
      </c>
      <c r="D16" s="136">
        <v>40638</v>
      </c>
      <c r="E16" s="137">
        <v>-2.4753042079316279E-3</v>
      </c>
      <c r="F16" s="137">
        <v>-4.4908487889158133E-3</v>
      </c>
      <c r="G16" s="137">
        <v>0.18260267291063581</v>
      </c>
      <c r="H16" s="137">
        <v>0.25084491962164446</v>
      </c>
      <c r="I16" s="137">
        <v>0.23374394775629348</v>
      </c>
      <c r="J16" s="138">
        <v>0.65963679999998526</v>
      </c>
      <c r="K16" s="110">
        <v>4.5053223802297815E-2</v>
      </c>
    </row>
    <row r="17" spans="1:12" s="20" customFormat="1">
      <c r="A17" s="21">
        <v>14</v>
      </c>
      <c r="B17" s="135" t="s">
        <v>53</v>
      </c>
      <c r="C17" s="136">
        <v>40427</v>
      </c>
      <c r="D17" s="136">
        <v>40708</v>
      </c>
      <c r="E17" s="137">
        <v>-0.22360939003775659</v>
      </c>
      <c r="F17" s="137">
        <v>-0.1961977604069316</v>
      </c>
      <c r="G17" s="137">
        <v>-0.17553119830064512</v>
      </c>
      <c r="H17" s="137">
        <v>-0.15671179911836974</v>
      </c>
      <c r="I17" s="137">
        <v>-0.16440066510154916</v>
      </c>
      <c r="J17" s="138">
        <v>2.9344803000008</v>
      </c>
      <c r="K17" s="110">
        <v>0.12882277079713766</v>
      </c>
    </row>
    <row r="18" spans="1:12" s="20" customFormat="1">
      <c r="A18" s="21">
        <v>15</v>
      </c>
      <c r="B18" s="167" t="s">
        <v>52</v>
      </c>
      <c r="C18" s="136">
        <v>41026</v>
      </c>
      <c r="D18" s="136">
        <v>41242</v>
      </c>
      <c r="E18" s="137">
        <v>-0.16545939900942996</v>
      </c>
      <c r="F18" s="137" t="s">
        <v>18</v>
      </c>
      <c r="G18" s="137">
        <v>-0.12731992009180026</v>
      </c>
      <c r="H18" s="137">
        <v>-6.1105119309640132E-2</v>
      </c>
      <c r="I18" s="137">
        <v>-7.4219735859881952E-2</v>
      </c>
      <c r="J18" s="138">
        <v>1.780493999999988</v>
      </c>
      <c r="K18" s="110">
        <v>0.10950514289744162</v>
      </c>
    </row>
    <row r="19" spans="1:12" s="20" customFormat="1" ht="15.75" thickBot="1">
      <c r="A19" s="134"/>
      <c r="B19" s="172" t="s">
        <v>83</v>
      </c>
      <c r="C19" s="139" t="s">
        <v>3</v>
      </c>
      <c r="D19" s="139" t="s">
        <v>3</v>
      </c>
      <c r="E19" s="140">
        <f>AVERAGE(E4:E18)</f>
        <v>-0.11172783478543408</v>
      </c>
      <c r="F19" s="140">
        <f>AVERAGE(F4:F18)</f>
        <v>-8.5162161157212091E-2</v>
      </c>
      <c r="G19" s="140">
        <f>AVERAGE(G4:G18)</f>
        <v>-8.8532673186902777E-2</v>
      </c>
      <c r="H19" s="140">
        <f>AVERAGE(H4:H18)</f>
        <v>-7.3723195047384213E-2</v>
      </c>
      <c r="I19" s="140">
        <f>AVERAGE(I4:I18)</f>
        <v>-8.0164224769439338E-2</v>
      </c>
      <c r="J19" s="139" t="s">
        <v>3</v>
      </c>
      <c r="K19" s="140">
        <f>AVERAGE(K4:K18)</f>
        <v>6.4984228044218509E-2</v>
      </c>
      <c r="L19" s="141"/>
    </row>
    <row r="20" spans="1:12" s="20" customFormat="1">
      <c r="A20" s="190" t="s">
        <v>84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2" s="20" customFormat="1" ht="15" collapsed="1" thickBot="1">
      <c r="A21" s="186"/>
      <c r="B21" s="186"/>
      <c r="C21" s="186"/>
      <c r="D21" s="186"/>
      <c r="E21" s="186"/>
      <c r="F21" s="186"/>
      <c r="G21" s="186"/>
      <c r="H21" s="186"/>
      <c r="I21" s="150"/>
      <c r="J21" s="150"/>
      <c r="K21" s="150"/>
    </row>
    <row r="22" spans="1:12" s="20" customFormat="1" collapsed="1">
      <c r="E22" s="97"/>
      <c r="J22" s="19"/>
    </row>
    <row r="23" spans="1:12" s="20" customFormat="1" collapsed="1">
      <c r="E23" s="98"/>
      <c r="J23" s="19"/>
    </row>
    <row r="24" spans="1:12" s="20" customFormat="1">
      <c r="E24" s="97"/>
      <c r="F24" s="97"/>
      <c r="J24" s="19"/>
    </row>
    <row r="25" spans="1:12" s="20" customFormat="1" collapsed="1">
      <c r="E25" s="98"/>
      <c r="I25" s="98"/>
      <c r="J25" s="19"/>
    </row>
    <row r="26" spans="1:12" s="20" customFormat="1" collapsed="1"/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/>
    <row r="40" spans="3:8" s="20" customFormat="1"/>
    <row r="41" spans="3:8" s="28" customFormat="1">
      <c r="C41" s="29"/>
      <c r="D41" s="29"/>
      <c r="E41" s="30"/>
      <c r="F41" s="30"/>
      <c r="G41" s="30"/>
      <c r="H41" s="30"/>
    </row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</sheetData>
  <mergeCells count="5">
    <mergeCell ref="A21:H21"/>
    <mergeCell ref="A1:I1"/>
    <mergeCell ref="A2:A3"/>
    <mergeCell ref="E2:K2"/>
    <mergeCell ref="A20:K20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2"/>
  </sheetPr>
  <dimension ref="A1:H67"/>
  <sheetViews>
    <sheetView zoomScale="85" workbookViewId="0">
      <selection sqref="A1:G1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>
      <c r="A1" s="192" t="s">
        <v>86</v>
      </c>
      <c r="B1" s="192"/>
      <c r="C1" s="192"/>
      <c r="D1" s="192"/>
      <c r="E1" s="192"/>
      <c r="F1" s="192"/>
      <c r="G1" s="192"/>
    </row>
    <row r="2" spans="1:8" ht="15.75" customHeight="1" thickBot="1">
      <c r="A2" s="194" t="s">
        <v>87</v>
      </c>
      <c r="B2" s="91"/>
      <c r="C2" s="193" t="s">
        <v>88</v>
      </c>
      <c r="D2" s="188"/>
      <c r="E2" s="193" t="s">
        <v>89</v>
      </c>
      <c r="F2" s="188"/>
      <c r="G2" s="173"/>
    </row>
    <row r="3" spans="1:8" ht="45.75" thickBot="1">
      <c r="A3" s="195"/>
      <c r="B3" s="174" t="s">
        <v>73</v>
      </c>
      <c r="C3" s="94" t="s">
        <v>90</v>
      </c>
      <c r="D3" s="94" t="s">
        <v>91</v>
      </c>
      <c r="E3" s="94" t="s">
        <v>92</v>
      </c>
      <c r="F3" s="94" t="s">
        <v>91</v>
      </c>
      <c r="G3" s="18" t="s">
        <v>93</v>
      </c>
    </row>
    <row r="4" spans="1:8" ht="15" customHeight="1">
      <c r="A4" s="21">
        <v>1</v>
      </c>
      <c r="B4" s="35" t="s">
        <v>51</v>
      </c>
      <c r="C4" s="36">
        <v>22.740819999999367</v>
      </c>
      <c r="D4" s="85">
        <v>4.2172693932767038E-3</v>
      </c>
      <c r="E4" s="37">
        <v>0</v>
      </c>
      <c r="F4" s="85">
        <v>0</v>
      </c>
      <c r="G4" s="38">
        <v>0</v>
      </c>
      <c r="H4" s="48"/>
    </row>
    <row r="5" spans="1:8" ht="14.25" customHeight="1">
      <c r="A5" s="21">
        <v>2</v>
      </c>
      <c r="B5" s="35" t="s">
        <v>54</v>
      </c>
      <c r="C5" s="36">
        <v>22.472820000000297</v>
      </c>
      <c r="D5" s="85">
        <v>5.4917061169683194E-3</v>
      </c>
      <c r="E5" s="37">
        <v>0</v>
      </c>
      <c r="F5" s="85">
        <v>0</v>
      </c>
      <c r="G5" s="38">
        <v>0</v>
      </c>
      <c r="H5" s="48"/>
    </row>
    <row r="6" spans="1:8">
      <c r="A6" s="21">
        <v>3</v>
      </c>
      <c r="B6" s="35" t="s">
        <v>60</v>
      </c>
      <c r="C6" s="36">
        <v>1.5436799999999347</v>
      </c>
      <c r="D6" s="85">
        <v>1.4932856124363215E-3</v>
      </c>
      <c r="E6" s="37">
        <v>0</v>
      </c>
      <c r="F6" s="85">
        <v>0</v>
      </c>
      <c r="G6" s="38">
        <v>0</v>
      </c>
    </row>
    <row r="7" spans="1:8">
      <c r="A7" s="21">
        <v>4</v>
      </c>
      <c r="B7" s="35" t="s">
        <v>56</v>
      </c>
      <c r="C7" s="36">
        <v>-6.5398500000000928</v>
      </c>
      <c r="D7" s="85">
        <v>-2.4753002236167464E-3</v>
      </c>
      <c r="E7" s="37">
        <v>0</v>
      </c>
      <c r="F7" s="85">
        <v>0</v>
      </c>
      <c r="G7" s="38">
        <v>0</v>
      </c>
    </row>
    <row r="8" spans="1:8">
      <c r="A8" s="21">
        <v>5</v>
      </c>
      <c r="B8" s="35" t="s">
        <v>47</v>
      </c>
      <c r="C8" s="36">
        <v>-87.001149999991057</v>
      </c>
      <c r="D8" s="85">
        <v>-8.8300681558802451E-4</v>
      </c>
      <c r="E8" s="37">
        <v>0</v>
      </c>
      <c r="F8" s="85">
        <v>0</v>
      </c>
      <c r="G8" s="38">
        <v>0</v>
      </c>
    </row>
    <row r="9" spans="1:8">
      <c r="A9" s="21">
        <v>6</v>
      </c>
      <c r="B9" s="35" t="s">
        <v>85</v>
      </c>
      <c r="C9" s="36">
        <v>-131.3175700000003</v>
      </c>
      <c r="D9" s="85">
        <v>-1.0399734653288641E-2</v>
      </c>
      <c r="E9" s="37">
        <v>0</v>
      </c>
      <c r="F9" s="85">
        <v>0</v>
      </c>
      <c r="G9" s="38">
        <v>0</v>
      </c>
    </row>
    <row r="10" spans="1:8">
      <c r="A10" s="21">
        <v>7</v>
      </c>
      <c r="B10" s="35" t="s">
        <v>61</v>
      </c>
      <c r="C10" s="36">
        <v>-146.22582999999995</v>
      </c>
      <c r="D10" s="85">
        <v>-0.15222662961807137</v>
      </c>
      <c r="E10" s="37">
        <v>0</v>
      </c>
      <c r="F10" s="85">
        <v>0</v>
      </c>
      <c r="G10" s="38">
        <v>0</v>
      </c>
      <c r="H10" s="48"/>
    </row>
    <row r="11" spans="1:8">
      <c r="A11" s="21">
        <v>8</v>
      </c>
      <c r="B11" s="35" t="s">
        <v>50</v>
      </c>
      <c r="C11" s="36">
        <v>-158.31997999999857</v>
      </c>
      <c r="D11" s="85">
        <v>-1.6123879956451849E-2</v>
      </c>
      <c r="E11" s="37">
        <v>0</v>
      </c>
      <c r="F11" s="85">
        <v>0</v>
      </c>
      <c r="G11" s="38">
        <v>0</v>
      </c>
      <c r="H11" s="48"/>
    </row>
    <row r="12" spans="1:8">
      <c r="A12" s="21">
        <v>9</v>
      </c>
      <c r="B12" s="20" t="s">
        <v>58</v>
      </c>
      <c r="C12" s="36">
        <v>-174.80966999999993</v>
      </c>
      <c r="D12" s="85">
        <v>-0.10635818536567376</v>
      </c>
      <c r="E12" s="37">
        <v>0</v>
      </c>
      <c r="F12" s="85">
        <v>0</v>
      </c>
      <c r="G12" s="38">
        <v>0</v>
      </c>
    </row>
    <row r="13" spans="1:8">
      <c r="A13" s="21">
        <v>10</v>
      </c>
      <c r="B13" s="35" t="s">
        <v>55</v>
      </c>
      <c r="C13" s="36">
        <v>-182.70481999999984</v>
      </c>
      <c r="D13" s="85">
        <v>-5.06354228709067E-2</v>
      </c>
      <c r="E13" s="37">
        <v>0</v>
      </c>
      <c r="F13" s="85">
        <v>0</v>
      </c>
      <c r="G13" s="38">
        <v>0</v>
      </c>
    </row>
    <row r="14" spans="1:8">
      <c r="A14" s="21">
        <v>11</v>
      </c>
      <c r="B14" s="35" t="s">
        <v>59</v>
      </c>
      <c r="C14" s="36">
        <v>-187.56921999999994</v>
      </c>
      <c r="D14" s="85">
        <v>-0.1232020032307342</v>
      </c>
      <c r="E14" s="37">
        <v>0</v>
      </c>
      <c r="F14" s="85">
        <v>0</v>
      </c>
      <c r="G14" s="38">
        <v>0</v>
      </c>
    </row>
    <row r="15" spans="1:8">
      <c r="A15" s="21">
        <v>12</v>
      </c>
      <c r="B15" s="35" t="s">
        <v>52</v>
      </c>
      <c r="C15" s="36">
        <v>-863.12673999999924</v>
      </c>
      <c r="D15" s="85">
        <v>-0.16545941871354136</v>
      </c>
      <c r="E15" s="37">
        <v>0</v>
      </c>
      <c r="F15" s="85">
        <v>0</v>
      </c>
      <c r="G15" s="38">
        <v>0</v>
      </c>
    </row>
    <row r="16" spans="1:8">
      <c r="A16" s="21">
        <v>13</v>
      </c>
      <c r="B16" s="135" t="s">
        <v>53</v>
      </c>
      <c r="C16" s="36">
        <v>-1229.4952900000001</v>
      </c>
      <c r="D16" s="85">
        <v>-0.22360938717221998</v>
      </c>
      <c r="E16" s="37">
        <v>0</v>
      </c>
      <c r="F16" s="85">
        <v>0</v>
      </c>
      <c r="G16" s="38">
        <v>0</v>
      </c>
    </row>
    <row r="17" spans="1:8">
      <c r="A17" s="21">
        <v>14</v>
      </c>
      <c r="B17" s="35" t="s">
        <v>94</v>
      </c>
      <c r="C17" s="36">
        <v>-8367.9842499999995</v>
      </c>
      <c r="D17" s="85">
        <v>-0.26504802384821213</v>
      </c>
      <c r="E17" s="37">
        <v>0</v>
      </c>
      <c r="F17" s="85">
        <v>0</v>
      </c>
      <c r="G17" s="38">
        <v>0</v>
      </c>
    </row>
    <row r="18" spans="1:8">
      <c r="A18" s="21">
        <v>15</v>
      </c>
      <c r="B18" s="35" t="s">
        <v>57</v>
      </c>
      <c r="C18" s="36">
        <v>-2698.6365100000007</v>
      </c>
      <c r="D18" s="85">
        <v>-0.57067675993667699</v>
      </c>
      <c r="E18" s="37">
        <v>-3</v>
      </c>
      <c r="F18" s="85">
        <v>-9.1352009744214368E-4</v>
      </c>
      <c r="G18" s="38">
        <v>-2.0467236906212447</v>
      </c>
    </row>
    <row r="19" spans="1:8" ht="15.75" thickBot="1">
      <c r="A19" s="80"/>
      <c r="B19" s="81" t="s">
        <v>44</v>
      </c>
      <c r="C19" s="82">
        <v>-14186.973559999989</v>
      </c>
      <c r="D19" s="86">
        <v>-7.510915428390505E-2</v>
      </c>
      <c r="E19" s="83">
        <v>-3</v>
      </c>
      <c r="F19" s="86">
        <v>-4.0229981393633606E-7</v>
      </c>
      <c r="G19" s="84">
        <v>-2.0467236906212447</v>
      </c>
      <c r="H19" s="48"/>
    </row>
    <row r="20" spans="1:8" ht="15" customHeight="1" thickBot="1">
      <c r="A20" s="191"/>
      <c r="B20" s="191"/>
      <c r="C20" s="191"/>
      <c r="D20" s="191"/>
      <c r="E20" s="191"/>
      <c r="F20" s="191"/>
      <c r="G20" s="191"/>
      <c r="H20" s="149"/>
    </row>
    <row r="41" spans="2:5" ht="15">
      <c r="B41" s="54"/>
      <c r="C41" s="55"/>
      <c r="D41" s="56"/>
      <c r="E41" s="57"/>
    </row>
    <row r="42" spans="2:5" ht="15">
      <c r="B42" s="54"/>
      <c r="C42" s="55"/>
      <c r="D42" s="56"/>
      <c r="E42" s="57"/>
    </row>
    <row r="43" spans="2:5" ht="15">
      <c r="B43" s="54"/>
      <c r="C43" s="55"/>
      <c r="D43" s="56"/>
      <c r="E43" s="57"/>
    </row>
    <row r="44" spans="2:5" ht="15">
      <c r="B44" s="54"/>
      <c r="C44" s="55"/>
      <c r="D44" s="56"/>
      <c r="E44" s="57"/>
    </row>
    <row r="45" spans="2:5" ht="15">
      <c r="B45" s="54"/>
      <c r="C45" s="55"/>
      <c r="D45" s="56"/>
      <c r="E45" s="57"/>
    </row>
    <row r="46" spans="2:5" ht="15">
      <c r="B46" s="54"/>
      <c r="C46" s="55"/>
      <c r="D46" s="56"/>
      <c r="E46" s="57"/>
    </row>
    <row r="47" spans="2:5" ht="15.75" thickBot="1">
      <c r="B47" s="71"/>
      <c r="C47" s="71"/>
      <c r="D47" s="71"/>
      <c r="E47" s="71"/>
    </row>
    <row r="50" spans="2:6" ht="14.25" customHeight="1"/>
    <row r="51" spans="2:6">
      <c r="F51" s="48"/>
    </row>
    <row r="53" spans="2:6">
      <c r="F53"/>
    </row>
    <row r="54" spans="2:6">
      <c r="F54"/>
    </row>
    <row r="55" spans="2:6" ht="30.75" thickBot="1">
      <c r="B55" s="158" t="s">
        <v>73</v>
      </c>
      <c r="C55" s="94" t="s">
        <v>95</v>
      </c>
      <c r="D55" s="94" t="s">
        <v>96</v>
      </c>
      <c r="E55" s="34" t="s">
        <v>97</v>
      </c>
      <c r="F55"/>
    </row>
    <row r="56" spans="2:6">
      <c r="B56" s="35" t="str">
        <f t="shared" ref="B56:D60" si="0">B4</f>
        <v>Altus – Depozyt</v>
      </c>
      <c r="C56" s="36">
        <f t="shared" si="0"/>
        <v>22.740819999999367</v>
      </c>
      <c r="D56" s="85">
        <f t="shared" si="0"/>
        <v>4.2172693932767038E-3</v>
      </c>
      <c r="E56" s="38">
        <f>G4</f>
        <v>0</v>
      </c>
    </row>
    <row r="57" spans="2:6">
      <c r="B57" s="35" t="str">
        <f t="shared" si="0"/>
        <v>Altus – Zbalansovanyi</v>
      </c>
      <c r="C57" s="36">
        <f t="shared" si="0"/>
        <v>22.472820000000297</v>
      </c>
      <c r="D57" s="85">
        <f t="shared" si="0"/>
        <v>5.4917061169683194E-3</v>
      </c>
      <c r="E57" s="38">
        <f>G5</f>
        <v>0</v>
      </c>
    </row>
    <row r="58" spans="2:6">
      <c r="B58" s="35" t="str">
        <f t="shared" si="0"/>
        <v>ТАSK Resurs</v>
      </c>
      <c r="C58" s="36">
        <f t="shared" si="0"/>
        <v>1.5436799999999347</v>
      </c>
      <c r="D58" s="85">
        <f t="shared" si="0"/>
        <v>1.4932856124363215E-3</v>
      </c>
      <c r="E58" s="38">
        <f>G6</f>
        <v>0</v>
      </c>
    </row>
    <row r="59" spans="2:6">
      <c r="B59" s="35" t="str">
        <f t="shared" si="0"/>
        <v>VSI</v>
      </c>
      <c r="C59" s="36">
        <f t="shared" si="0"/>
        <v>-6.5398500000000928</v>
      </c>
      <c r="D59" s="85">
        <f t="shared" si="0"/>
        <v>-2.4753002236167464E-3</v>
      </c>
      <c r="E59" s="38">
        <f>G7</f>
        <v>0</v>
      </c>
    </row>
    <row r="60" spans="2:6">
      <c r="B60" s="112" t="str">
        <f t="shared" si="0"/>
        <v>ОТP Klasychnyi</v>
      </c>
      <c r="C60" s="113">
        <f t="shared" si="0"/>
        <v>-87.001149999991057</v>
      </c>
      <c r="D60" s="114">
        <f t="shared" si="0"/>
        <v>-8.8300681558802451E-4</v>
      </c>
      <c r="E60" s="115">
        <f>G8</f>
        <v>0</v>
      </c>
    </row>
    <row r="61" spans="2:6">
      <c r="B61" s="111" t="str">
        <f>B14</f>
        <v>UNIVER.UA/Taras Shevchenko: Fond Zaoshchadzhen</v>
      </c>
      <c r="C61" s="36">
        <f t="shared" ref="C61:D65" si="1">C13</f>
        <v>-182.70481999999984</v>
      </c>
      <c r="D61" s="85">
        <f t="shared" si="1"/>
        <v>-5.06354228709067E-2</v>
      </c>
      <c r="E61" s="38">
        <f>G13</f>
        <v>0</v>
      </c>
    </row>
    <row r="62" spans="2:6">
      <c r="B62" s="111" t="str">
        <f>B15</f>
        <v>KINTO-Kaznacheiskyi</v>
      </c>
      <c r="C62" s="36">
        <f t="shared" si="1"/>
        <v>-187.56921999999994</v>
      </c>
      <c r="D62" s="85">
        <f t="shared" si="1"/>
        <v>-0.1232020032307342</v>
      </c>
      <c r="E62" s="38">
        <f>G14</f>
        <v>0</v>
      </c>
    </row>
    <row r="63" spans="2:6">
      <c r="B63" s="111" t="str">
        <f>B16</f>
        <v>UNIVER.UA/Мykhailo Hrushevskyi: Fond Derzhavnykh Paperiv</v>
      </c>
      <c r="C63" s="36">
        <f t="shared" si="1"/>
        <v>-863.12673999999924</v>
      </c>
      <c r="D63" s="85">
        <f t="shared" si="1"/>
        <v>-0.16545941871354136</v>
      </c>
      <c r="E63" s="38">
        <f>G15</f>
        <v>0</v>
      </c>
    </row>
    <row r="64" spans="2:6">
      <c r="B64" s="111" t="str">
        <f>B17</f>
        <v>КINТО-Кlasychnyi</v>
      </c>
      <c r="C64" s="36">
        <f t="shared" si="1"/>
        <v>-1229.4952900000001</v>
      </c>
      <c r="D64" s="85">
        <f t="shared" si="1"/>
        <v>-0.22360938717221998</v>
      </c>
      <c r="E64" s="38">
        <f>G16</f>
        <v>0</v>
      </c>
    </row>
    <row r="65" spans="2:5">
      <c r="B65" s="111" t="str">
        <f>B18</f>
        <v>КІNTO-Ekviti</v>
      </c>
      <c r="C65" s="36">
        <f t="shared" si="1"/>
        <v>-8367.9842499999995</v>
      </c>
      <c r="D65" s="85">
        <f t="shared" si="1"/>
        <v>-0.26504802384821213</v>
      </c>
      <c r="E65" s="38">
        <f>G17</f>
        <v>0</v>
      </c>
    </row>
    <row r="66" spans="2:5">
      <c r="B66" s="122" t="s">
        <v>46</v>
      </c>
      <c r="C66" s="123">
        <f>C19-SUM(C56:C65)</f>
        <v>-3309.3095599999997</v>
      </c>
      <c r="D66" s="124"/>
      <c r="E66" s="123">
        <f>G19-SUM(E56:E65)</f>
        <v>-2.0467236906212447</v>
      </c>
    </row>
    <row r="67" spans="2:5" ht="15">
      <c r="B67" s="120" t="s">
        <v>44</v>
      </c>
      <c r="C67" s="121">
        <f>SUM(C56:C66)</f>
        <v>-14186.973559999989</v>
      </c>
      <c r="D67" s="121"/>
      <c r="E67" s="121">
        <f>SUM(E56:E66)</f>
        <v>-2.0467236906212447</v>
      </c>
    </row>
  </sheetData>
  <mergeCells count="5">
    <mergeCell ref="A20:G20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2"/>
  </sheetPr>
  <dimension ref="A1:C105"/>
  <sheetViews>
    <sheetView zoomScale="80" workbookViewId="0"/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0" t="s">
        <v>73</v>
      </c>
      <c r="B1" s="61" t="s">
        <v>98</v>
      </c>
      <c r="C1" s="10"/>
    </row>
    <row r="2" spans="1:3" ht="14.25">
      <c r="A2" s="175" t="s">
        <v>57</v>
      </c>
      <c r="B2" s="157">
        <v>-0.57028424567552705</v>
      </c>
      <c r="C2" s="10"/>
    </row>
    <row r="3" spans="1:3" ht="14.25">
      <c r="A3" s="20" t="s">
        <v>94</v>
      </c>
      <c r="B3" s="130">
        <v>-0.26504799122412759</v>
      </c>
      <c r="C3" s="10"/>
    </row>
    <row r="4" spans="1:3" ht="14.25">
      <c r="A4" s="176" t="s">
        <v>53</v>
      </c>
      <c r="B4" s="130">
        <v>-0.22360939003775659</v>
      </c>
      <c r="C4" s="10"/>
    </row>
    <row r="5" spans="1:3" ht="14.25">
      <c r="A5" s="126" t="s">
        <v>52</v>
      </c>
      <c r="B5" s="131">
        <v>-0.16545939900942996</v>
      </c>
      <c r="C5" s="10"/>
    </row>
    <row r="6" spans="1:3" ht="14.25">
      <c r="A6" s="175" t="s">
        <v>61</v>
      </c>
      <c r="B6" s="132">
        <v>-0.15222647484715779</v>
      </c>
      <c r="C6" s="10"/>
    </row>
    <row r="7" spans="1:3" ht="14.25">
      <c r="A7" s="175" t="s">
        <v>59</v>
      </c>
      <c r="B7" s="131">
        <v>-0.12320200067918685</v>
      </c>
      <c r="C7" s="10"/>
    </row>
    <row r="8" spans="1:3" ht="14.25">
      <c r="A8" s="175" t="s">
        <v>58</v>
      </c>
      <c r="B8" s="131">
        <v>-0.10635819720793194</v>
      </c>
      <c r="C8" s="10"/>
    </row>
    <row r="9" spans="1:3" ht="14.25">
      <c r="A9" s="125" t="s">
        <v>55</v>
      </c>
      <c r="B9" s="131">
        <v>-5.0635455506390703E-2</v>
      </c>
      <c r="C9" s="10"/>
    </row>
    <row r="10" spans="1:3" ht="14.25">
      <c r="A10" s="175" t="s">
        <v>50</v>
      </c>
      <c r="B10" s="131">
        <v>-1.6123845512363455E-2</v>
      </c>
      <c r="C10" s="10"/>
    </row>
    <row r="11" spans="1:3" ht="14.25">
      <c r="A11" s="175" t="s">
        <v>49</v>
      </c>
      <c r="B11" s="131">
        <v>-1.1627906976736546E-2</v>
      </c>
      <c r="C11" s="10"/>
    </row>
    <row r="12" spans="1:3" ht="14.25">
      <c r="A12" s="125" t="s">
        <v>56</v>
      </c>
      <c r="B12" s="131">
        <v>-2.4753042079316279E-3</v>
      </c>
      <c r="C12" s="10"/>
    </row>
    <row r="13" spans="1:3" ht="14.25">
      <c r="A13" s="175" t="s">
        <v>47</v>
      </c>
      <c r="B13" s="131">
        <v>-8.8337059554732811E-4</v>
      </c>
      <c r="C13" s="10"/>
    </row>
    <row r="14" spans="1:3" ht="14.25">
      <c r="A14" s="126" t="s">
        <v>60</v>
      </c>
      <c r="B14" s="131">
        <v>1.4932753747920469E-3</v>
      </c>
      <c r="C14" s="10"/>
    </row>
    <row r="15" spans="1:3" ht="14.25">
      <c r="A15" s="175" t="s">
        <v>51</v>
      </c>
      <c r="B15" s="131">
        <v>4.5408595839513399E-3</v>
      </c>
      <c r="C15" s="10"/>
    </row>
    <row r="16" spans="1:3" ht="14.25">
      <c r="A16" s="175" t="s">
        <v>54</v>
      </c>
      <c r="B16" s="131">
        <v>5.9819247398325004E-3</v>
      </c>
      <c r="C16" s="10"/>
    </row>
    <row r="17" spans="1:3" ht="14.25">
      <c r="A17" s="177" t="s">
        <v>99</v>
      </c>
      <c r="B17" s="130">
        <v>-0.11172783478543408</v>
      </c>
      <c r="C17" s="10"/>
    </row>
    <row r="18" spans="1:3" ht="14.25">
      <c r="A18" s="177" t="s">
        <v>14</v>
      </c>
      <c r="B18" s="130">
        <v>3.6776821375372748E-3</v>
      </c>
      <c r="C18" s="10"/>
    </row>
    <row r="19" spans="1:3" ht="14.25">
      <c r="A19" s="177" t="s">
        <v>13</v>
      </c>
      <c r="B19" s="130">
        <v>0</v>
      </c>
      <c r="C19" s="52"/>
    </row>
    <row r="20" spans="1:3" ht="14.25">
      <c r="A20" s="177" t="s">
        <v>100</v>
      </c>
      <c r="B20" s="130">
        <v>-2.9872211045991914E-2</v>
      </c>
      <c r="C20" s="9"/>
    </row>
    <row r="21" spans="1:3" ht="14.25">
      <c r="A21" s="177" t="s">
        <v>101</v>
      </c>
      <c r="B21" s="130">
        <v>8.2191780822027383E-5</v>
      </c>
      <c r="C21" s="67"/>
    </row>
    <row r="22" spans="1:3" ht="14.25">
      <c r="A22" s="177" t="s">
        <v>102</v>
      </c>
      <c r="B22" s="130">
        <v>1.2739726027397261E-2</v>
      </c>
      <c r="C22" s="10"/>
    </row>
    <row r="23" spans="1:3" ht="15" thickBot="1">
      <c r="A23" s="178" t="s">
        <v>103</v>
      </c>
      <c r="B23" s="133">
        <v>-4.6486406247085998E-2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22"/>
    <pageSetUpPr fitToPage="1"/>
  </sheetPr>
  <dimension ref="A1:M5"/>
  <sheetViews>
    <sheetView zoomScale="85" workbookViewId="0">
      <selection sqref="A1:J1"/>
    </sheetView>
  </sheetViews>
  <sheetFormatPr defaultRowHeight="14.25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39" customWidth="1"/>
    <col min="6" max="6" width="14.7109375" style="42" customWidth="1"/>
    <col min="7" max="7" width="14.7109375" style="39" customWidth="1"/>
    <col min="8" max="8" width="12.7109375" style="42" customWidth="1"/>
    <col min="9" max="9" width="39.140625" style="28" bestFit="1" customWidth="1"/>
    <col min="10" max="10" width="31.85546875" style="28" bestFit="1" customWidth="1"/>
    <col min="11" max="20" width="4.7109375" style="28" customWidth="1"/>
    <col min="21" max="16384" width="9.140625" style="28"/>
  </cols>
  <sheetData>
    <row r="1" spans="1:13" s="40" customFormat="1" ht="16.5" thickBot="1">
      <c r="A1" s="181" t="s">
        <v>104</v>
      </c>
      <c r="B1" s="181"/>
      <c r="C1" s="181"/>
      <c r="D1" s="181"/>
      <c r="E1" s="181"/>
      <c r="F1" s="181"/>
      <c r="G1" s="181"/>
      <c r="H1" s="181"/>
      <c r="I1" s="181"/>
      <c r="J1" s="181"/>
      <c r="K1" s="13"/>
      <c r="L1" s="14"/>
      <c r="M1" s="14"/>
    </row>
    <row r="2" spans="1:13" ht="30.75" thickBot="1">
      <c r="A2" s="15" t="s">
        <v>87</v>
      </c>
      <c r="B2" s="15" t="s">
        <v>73</v>
      </c>
      <c r="C2" s="41" t="s">
        <v>105</v>
      </c>
      <c r="D2" s="41" t="s">
        <v>106</v>
      </c>
      <c r="E2" s="41" t="s">
        <v>38</v>
      </c>
      <c r="F2" s="41" t="s">
        <v>39</v>
      </c>
      <c r="G2" s="41" t="s">
        <v>40</v>
      </c>
      <c r="H2" s="41" t="s">
        <v>41</v>
      </c>
      <c r="I2" s="17" t="s">
        <v>42</v>
      </c>
      <c r="J2" s="18" t="s">
        <v>43</v>
      </c>
    </row>
    <row r="3" spans="1:13">
      <c r="A3" s="21">
        <v>1</v>
      </c>
      <c r="B3" s="74" t="s">
        <v>18</v>
      </c>
      <c r="C3" s="99" t="s">
        <v>18</v>
      </c>
      <c r="D3" s="100" t="s">
        <v>18</v>
      </c>
      <c r="E3" s="75" t="s">
        <v>18</v>
      </c>
      <c r="F3" s="76" t="s">
        <v>18</v>
      </c>
      <c r="G3" s="75" t="s">
        <v>18</v>
      </c>
      <c r="H3" s="47" t="s">
        <v>18</v>
      </c>
      <c r="I3" s="74" t="s">
        <v>18</v>
      </c>
      <c r="J3" s="77" t="s">
        <v>18</v>
      </c>
    </row>
    <row r="4" spans="1:13" ht="15.75" thickBot="1">
      <c r="A4" s="182" t="s">
        <v>44</v>
      </c>
      <c r="B4" s="183"/>
      <c r="C4" s="101" t="s">
        <v>3</v>
      </c>
      <c r="D4" s="101" t="s">
        <v>3</v>
      </c>
      <c r="E4" s="87">
        <f>SUM(E3:E3)</f>
        <v>0</v>
      </c>
      <c r="F4" s="88">
        <f>SUM(F3:F3)</f>
        <v>0</v>
      </c>
      <c r="G4" s="101" t="s">
        <v>3</v>
      </c>
      <c r="H4" s="101" t="s">
        <v>3</v>
      </c>
      <c r="I4" s="101" t="s">
        <v>3</v>
      </c>
      <c r="J4" s="101" t="s">
        <v>3</v>
      </c>
    </row>
    <row r="5" spans="1:13">
      <c r="A5" s="185"/>
      <c r="B5" s="185"/>
      <c r="C5" s="185"/>
      <c r="D5" s="185"/>
      <c r="E5" s="185"/>
      <c r="F5" s="185"/>
      <c r="G5" s="185"/>
      <c r="H5" s="185"/>
    </row>
  </sheetData>
  <mergeCells count="3">
    <mergeCell ref="A1:J1"/>
    <mergeCell ref="A4:B4"/>
    <mergeCell ref="A5:H5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2"/>
  </sheetPr>
  <dimension ref="A1:K26"/>
  <sheetViews>
    <sheetView zoomScale="85" workbookViewId="0">
      <selection sqref="A1:J1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3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97" t="s">
        <v>107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1" customFormat="1" ht="15.75" customHeight="1" thickBot="1">
      <c r="A2" s="188" t="s">
        <v>36</v>
      </c>
      <c r="B2" s="91"/>
      <c r="C2" s="92"/>
      <c r="D2" s="93"/>
      <c r="E2" s="189" t="s">
        <v>72</v>
      </c>
      <c r="F2" s="189"/>
      <c r="G2" s="189"/>
      <c r="H2" s="189"/>
      <c r="I2" s="189"/>
      <c r="J2" s="189"/>
      <c r="K2" s="189"/>
    </row>
    <row r="3" spans="1:11" customFormat="1" ht="51.75" thickBot="1">
      <c r="A3" s="188"/>
      <c r="B3" s="94" t="s">
        <v>73</v>
      </c>
      <c r="C3" s="170" t="s">
        <v>74</v>
      </c>
      <c r="D3" s="170" t="s">
        <v>75</v>
      </c>
      <c r="E3" s="17" t="s">
        <v>79</v>
      </c>
      <c r="F3" s="17" t="s">
        <v>76</v>
      </c>
      <c r="G3" s="17" t="s">
        <v>77</v>
      </c>
      <c r="H3" s="17" t="s">
        <v>78</v>
      </c>
      <c r="I3" s="17" t="s">
        <v>80</v>
      </c>
      <c r="J3" s="18" t="s">
        <v>81</v>
      </c>
      <c r="K3" s="171" t="s">
        <v>82</v>
      </c>
    </row>
    <row r="4" spans="1:11" customFormat="1" collapsed="1">
      <c r="A4" s="21">
        <v>1</v>
      </c>
      <c r="B4" s="26" t="s">
        <v>18</v>
      </c>
      <c r="C4" s="95" t="s">
        <v>18</v>
      </c>
      <c r="D4" s="95" t="s">
        <v>18</v>
      </c>
      <c r="E4" s="89" t="s">
        <v>18</v>
      </c>
      <c r="F4" s="89" t="s">
        <v>18</v>
      </c>
      <c r="G4" s="89" t="s">
        <v>18</v>
      </c>
      <c r="H4" s="89" t="s">
        <v>18</v>
      </c>
      <c r="I4" s="89" t="s">
        <v>18</v>
      </c>
      <c r="J4" s="96" t="s">
        <v>18</v>
      </c>
      <c r="K4" s="148" t="s">
        <v>18</v>
      </c>
    </row>
    <row r="5" spans="1:11" ht="15.75" thickBot="1">
      <c r="A5" s="134"/>
      <c r="B5" s="172" t="s">
        <v>83</v>
      </c>
      <c r="C5" s="139" t="s">
        <v>3</v>
      </c>
      <c r="D5" s="139" t="s">
        <v>3</v>
      </c>
      <c r="E5" s="140" t="s">
        <v>18</v>
      </c>
      <c r="F5" s="140" t="s">
        <v>18</v>
      </c>
      <c r="G5" s="140" t="s">
        <v>18</v>
      </c>
      <c r="H5" s="140" t="s">
        <v>18</v>
      </c>
      <c r="I5" s="140" t="s">
        <v>18</v>
      </c>
      <c r="J5" s="139" t="s">
        <v>3</v>
      </c>
      <c r="K5" s="140" t="s">
        <v>18</v>
      </c>
    </row>
    <row r="6" spans="1:11">
      <c r="A6" s="198" t="s">
        <v>108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</row>
    <row r="7" spans="1:11" ht="15" thickBot="1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</row>
    <row r="8" spans="1:11">
      <c r="B8" s="28"/>
      <c r="C8" s="29"/>
      <c r="D8" s="29"/>
      <c r="E8" s="28"/>
      <c r="F8" s="28"/>
      <c r="G8" s="28"/>
      <c r="H8" s="28"/>
      <c r="I8" s="28"/>
    </row>
    <row r="9" spans="1:11">
      <c r="B9" s="28"/>
      <c r="C9" s="29"/>
      <c r="D9" s="29"/>
      <c r="E9" s="106"/>
      <c r="F9" s="28"/>
      <c r="G9" s="28"/>
      <c r="H9" s="28"/>
      <c r="I9" s="28"/>
    </row>
    <row r="10" spans="1:11">
      <c r="B10" s="28"/>
      <c r="C10" s="29"/>
      <c r="D10" s="29"/>
      <c r="E10" s="28"/>
      <c r="F10" s="28"/>
      <c r="G10" s="28"/>
      <c r="H10" s="28"/>
      <c r="I10" s="28"/>
    </row>
    <row r="11" spans="1:11">
      <c r="B11" s="28"/>
      <c r="C11" s="29"/>
      <c r="D11" s="29"/>
      <c r="E11" s="28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</sheetData>
  <mergeCells count="5">
    <mergeCell ref="A7:K7"/>
    <mergeCell ref="A2:A3"/>
    <mergeCell ref="A1:J1"/>
    <mergeCell ref="E2:K2"/>
    <mergeCell ref="A6:K6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22"/>
  </sheetPr>
  <dimension ref="A1:K32"/>
  <sheetViews>
    <sheetView zoomScale="85" workbookViewId="0">
      <selection sqref="A1:G1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199" t="s">
        <v>111</v>
      </c>
      <c r="B1" s="199"/>
      <c r="C1" s="199"/>
      <c r="D1" s="199"/>
      <c r="E1" s="199"/>
      <c r="F1" s="199"/>
      <c r="G1" s="199"/>
    </row>
    <row r="2" spans="1:11" s="30" customFormat="1" ht="15.75" customHeight="1" thickBot="1">
      <c r="A2" s="188" t="s">
        <v>87</v>
      </c>
      <c r="B2" s="91"/>
      <c r="C2" s="200" t="s">
        <v>88</v>
      </c>
      <c r="D2" s="200"/>
      <c r="E2" s="200" t="s">
        <v>89</v>
      </c>
      <c r="F2" s="200"/>
      <c r="G2" s="173"/>
    </row>
    <row r="3" spans="1:11" s="30" customFormat="1" ht="45.75" thickBot="1">
      <c r="A3" s="188"/>
      <c r="B3" s="94" t="s">
        <v>73</v>
      </c>
      <c r="C3" s="94" t="s">
        <v>90</v>
      </c>
      <c r="D3" s="94" t="s">
        <v>91</v>
      </c>
      <c r="E3" s="94" t="s">
        <v>92</v>
      </c>
      <c r="F3" s="94" t="s">
        <v>91</v>
      </c>
      <c r="G3" s="18" t="s">
        <v>112</v>
      </c>
    </row>
    <row r="4" spans="1:11" s="30" customFormat="1" ht="15.75" customHeight="1">
      <c r="A4" s="21">
        <v>1</v>
      </c>
      <c r="B4" s="35" t="s">
        <v>18</v>
      </c>
      <c r="C4" s="36" t="s">
        <v>18</v>
      </c>
      <c r="D4" s="89" t="s">
        <v>18</v>
      </c>
      <c r="E4" s="37" t="s">
        <v>18</v>
      </c>
      <c r="F4" s="89" t="s">
        <v>18</v>
      </c>
      <c r="G4" s="38" t="s">
        <v>18</v>
      </c>
    </row>
    <row r="5" spans="1:11" s="30" customFormat="1" ht="15.75" thickBot="1">
      <c r="A5" s="102"/>
      <c r="B5" s="81" t="s">
        <v>44</v>
      </c>
      <c r="C5" s="103" t="s">
        <v>18</v>
      </c>
      <c r="D5" s="86" t="s">
        <v>18</v>
      </c>
      <c r="E5" s="83" t="s">
        <v>18</v>
      </c>
      <c r="F5" s="86" t="s">
        <v>18</v>
      </c>
      <c r="G5" s="84" t="s">
        <v>18</v>
      </c>
    </row>
    <row r="6" spans="1:11" s="30" customFormat="1" ht="15" customHeight="1" thickBot="1">
      <c r="A6" s="196"/>
      <c r="B6" s="196"/>
      <c r="C6" s="196"/>
      <c r="D6" s="196"/>
      <c r="E6" s="196"/>
      <c r="F6" s="196"/>
      <c r="G6" s="196"/>
      <c r="H6" s="7"/>
      <c r="I6" s="7"/>
      <c r="J6" s="7"/>
      <c r="K6" s="7"/>
    </row>
    <row r="7" spans="1:11" s="30" customFormat="1">
      <c r="D7" s="39"/>
    </row>
    <row r="8" spans="1:11" s="30" customFormat="1">
      <c r="D8" s="39"/>
    </row>
    <row r="9" spans="1:11" s="30" customFormat="1">
      <c r="D9" s="39"/>
    </row>
    <row r="10" spans="1:11" s="30" customFormat="1">
      <c r="D10" s="39"/>
    </row>
    <row r="11" spans="1:11" s="30" customFormat="1">
      <c r="D11" s="39"/>
    </row>
    <row r="12" spans="1:11" s="30" customFormat="1">
      <c r="D12" s="39"/>
    </row>
    <row r="13" spans="1:11" s="30" customFormat="1">
      <c r="D13" s="39"/>
    </row>
    <row r="14" spans="1:11" s="30" customFormat="1">
      <c r="D14" s="39"/>
    </row>
    <row r="15" spans="1:11" s="30" customFormat="1">
      <c r="D15" s="39"/>
    </row>
    <row r="16" spans="1:11" s="30" customFormat="1">
      <c r="D16" s="39"/>
    </row>
    <row r="17" spans="1:9" s="30" customFormat="1">
      <c r="D17" s="39"/>
    </row>
    <row r="18" spans="1:9" s="30" customFormat="1">
      <c r="D18" s="39"/>
    </row>
    <row r="19" spans="1:9" s="30" customFormat="1">
      <c r="D19" s="39"/>
    </row>
    <row r="20" spans="1:9" s="30" customFormat="1">
      <c r="D20" s="39"/>
    </row>
    <row r="21" spans="1:9" s="30" customFormat="1">
      <c r="D21" s="39"/>
    </row>
    <row r="22" spans="1:9" s="30" customFormat="1">
      <c r="D22" s="39"/>
    </row>
    <row r="23" spans="1:9" s="30" customFormat="1">
      <c r="D23" s="39"/>
    </row>
    <row r="24" spans="1:9" s="30" customFormat="1">
      <c r="D24" s="39"/>
    </row>
    <row r="25" spans="1:9" s="30" customFormat="1">
      <c r="D25" s="39"/>
    </row>
    <row r="26" spans="1:9" s="30" customFormat="1"/>
    <row r="27" spans="1:9" s="30" customFormat="1"/>
    <row r="28" spans="1:9" s="30" customFormat="1">
      <c r="H28" s="22"/>
      <c r="I28" s="22"/>
    </row>
    <row r="31" spans="1:9" ht="30.75" thickBot="1">
      <c r="B31" s="158" t="s">
        <v>73</v>
      </c>
      <c r="C31" s="94" t="s">
        <v>95</v>
      </c>
      <c r="D31" s="94" t="s">
        <v>96</v>
      </c>
      <c r="E31" s="34" t="s">
        <v>97</v>
      </c>
    </row>
    <row r="32" spans="1:9">
      <c r="A32" s="22">
        <v>1</v>
      </c>
      <c r="B32" s="35" t="str">
        <f>B4</f>
        <v>no data</v>
      </c>
      <c r="C32" s="107" t="str">
        <f>C4</f>
        <v>no data</v>
      </c>
      <c r="D32" s="89" t="str">
        <f>D4</f>
        <v>no data</v>
      </c>
      <c r="E32" s="108" t="str">
        <f>G4</f>
        <v>no data</v>
      </c>
    </row>
  </sheetData>
  <mergeCells count="5">
    <mergeCell ref="A6:G6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22"/>
  </sheetPr>
  <dimension ref="A1:D22"/>
  <sheetViews>
    <sheetView zoomScale="85" workbookViewId="0"/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0" t="s">
        <v>73</v>
      </c>
      <c r="B1" s="61" t="s">
        <v>98</v>
      </c>
      <c r="C1" s="10"/>
      <c r="D1" s="10"/>
    </row>
    <row r="2" spans="1:4" ht="14.25">
      <c r="A2" s="26" t="s">
        <v>18</v>
      </c>
      <c r="B2" s="127" t="s">
        <v>18</v>
      </c>
      <c r="C2" s="10"/>
      <c r="D2" s="10"/>
    </row>
    <row r="3" spans="1:4" ht="14.25">
      <c r="A3" s="177" t="s">
        <v>99</v>
      </c>
      <c r="B3" s="128" t="s">
        <v>18</v>
      </c>
      <c r="C3" s="10"/>
      <c r="D3" s="10"/>
    </row>
    <row r="4" spans="1:4" ht="14.25">
      <c r="A4" s="177" t="s">
        <v>14</v>
      </c>
      <c r="B4" s="128">
        <v>3.6776821375372748E-3</v>
      </c>
      <c r="C4" s="10"/>
      <c r="D4" s="10"/>
    </row>
    <row r="5" spans="1:4" ht="14.25">
      <c r="A5" s="177" t="s">
        <v>13</v>
      </c>
      <c r="B5" s="128">
        <v>0</v>
      </c>
      <c r="C5" s="10"/>
      <c r="D5" s="10"/>
    </row>
    <row r="6" spans="1:4" ht="14.25">
      <c r="A6" s="177" t="s">
        <v>100</v>
      </c>
      <c r="B6" s="128">
        <v>-2.9872211045991914E-2</v>
      </c>
      <c r="C6" s="10"/>
      <c r="D6" s="10"/>
    </row>
    <row r="7" spans="1:4" ht="14.25">
      <c r="A7" s="177" t="s">
        <v>101</v>
      </c>
      <c r="B7" s="128">
        <v>8.2191780822027383E-5</v>
      </c>
      <c r="C7" s="10"/>
      <c r="D7" s="10"/>
    </row>
    <row r="8" spans="1:4" ht="14.25">
      <c r="A8" s="177" t="s">
        <v>102</v>
      </c>
      <c r="B8" s="128">
        <v>1.2739726027397261E-2</v>
      </c>
      <c r="C8" s="10"/>
      <c r="D8" s="10"/>
    </row>
    <row r="9" spans="1:4" ht="15" thickBot="1">
      <c r="A9" s="178" t="s">
        <v>103</v>
      </c>
      <c r="B9" s="129">
        <v>-4.6486406247085998E-2</v>
      </c>
      <c r="C9" s="10"/>
      <c r="D9" s="10"/>
    </row>
    <row r="10" spans="1:4">
      <c r="B10" s="10"/>
      <c r="C10" s="10"/>
      <c r="D10" s="10"/>
    </row>
    <row r="11" spans="1:4" ht="14.25">
      <c r="A11" s="49"/>
      <c r="B11" s="50"/>
      <c r="C11" s="10"/>
      <c r="D11" s="10"/>
    </row>
    <row r="12" spans="1:4" ht="14.25">
      <c r="A12" s="49"/>
      <c r="B12" s="50"/>
      <c r="C12" s="10"/>
      <c r="D12" s="10"/>
    </row>
    <row r="13" spans="1:4" ht="14.25">
      <c r="A13" s="49"/>
      <c r="B13" s="50"/>
      <c r="C13" s="10"/>
      <c r="D13" s="10"/>
    </row>
    <row r="14" spans="1:4" ht="14.25">
      <c r="A14" s="49"/>
      <c r="B14" s="50"/>
      <c r="C14" s="10"/>
      <c r="D14" s="10"/>
    </row>
    <row r="15" spans="1:4" ht="14.25">
      <c r="A15" s="49"/>
      <c r="B15" s="50"/>
      <c r="C15" s="10"/>
      <c r="D15" s="10"/>
    </row>
    <row r="16" spans="1:4">
      <c r="B16" s="10"/>
    </row>
    <row r="20" spans="1:2">
      <c r="A20" s="7"/>
      <c r="B20" s="8"/>
    </row>
    <row r="21" spans="1:2">
      <c r="B21" s="8"/>
    </row>
    <row r="22" spans="1:2">
      <c r="B22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IDX+RoR</vt:lpstr>
      <vt:lpstr>O_NAV</vt:lpstr>
      <vt:lpstr>O_RoR</vt:lpstr>
      <vt:lpstr>O_dynamics NAV</vt:lpstr>
      <vt:lpstr>O_diagram(RoR)</vt:lpstr>
      <vt:lpstr>І_NAV</vt:lpstr>
      <vt:lpstr>І_RoR</vt:lpstr>
      <vt:lpstr>І_dynamics(NAV)</vt:lpstr>
      <vt:lpstr>І_diagram(RoR)</vt:lpstr>
      <vt:lpstr>C_NAV</vt:lpstr>
      <vt:lpstr>C_RoR</vt:lpstr>
      <vt:lpstr>C_dynamics NAV</vt:lpstr>
      <vt:lpstr>C_diagram (RoR)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2022-10-13T07:19:51Z</dcterms:modified>
</cp:coreProperties>
</file>