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2" i="14"/>
  <c r="E63"/>
  <c r="E64"/>
  <c r="E65"/>
  <c r="D62"/>
  <c r="D63"/>
  <c r="D64"/>
  <c r="D65"/>
  <c r="C62"/>
  <c r="C63"/>
  <c r="C64"/>
  <c r="C65"/>
  <c r="B62"/>
  <c r="B63"/>
  <c r="B64"/>
  <c r="B65"/>
  <c r="E66"/>
  <c r="D66"/>
  <c r="C66"/>
  <c r="B66"/>
  <c r="E61"/>
  <c r="D61"/>
  <c r="C61"/>
  <c r="B61"/>
  <c r="C27" i="12"/>
  <c r="C21"/>
  <c r="D27" s="1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I7" i="16"/>
  <c r="H7"/>
  <c r="G7"/>
  <c r="F7"/>
  <c r="E7"/>
  <c r="E38" i="20"/>
  <c r="D38"/>
  <c r="C38"/>
  <c r="B38"/>
  <c r="C37" i="17"/>
  <c r="B37"/>
  <c r="B36"/>
  <c r="C26" i="12"/>
  <c r="B26"/>
  <c r="C25"/>
  <c r="B25"/>
  <c r="E37" i="20"/>
  <c r="D37"/>
  <c r="C37"/>
  <c r="B37"/>
  <c r="E36"/>
  <c r="D36"/>
  <c r="C36"/>
  <c r="B36"/>
  <c r="I7" i="24"/>
  <c r="H7"/>
  <c r="G7"/>
  <c r="F7"/>
  <c r="E7"/>
  <c r="E37" i="17"/>
  <c r="E36"/>
  <c r="D37"/>
  <c r="D36"/>
  <c r="C36"/>
  <c r="E35"/>
  <c r="D35"/>
  <c r="C35"/>
  <c r="B35"/>
  <c r="E6" i="22"/>
  <c r="E60" i="14"/>
  <c r="E59"/>
  <c r="E58"/>
  <c r="E57"/>
  <c r="D60"/>
  <c r="D59"/>
  <c r="D58"/>
  <c r="D57"/>
  <c r="C60"/>
  <c r="C59"/>
  <c r="C58"/>
  <c r="C57"/>
  <c r="B60"/>
  <c r="B59"/>
  <c r="B58"/>
  <c r="B57"/>
  <c r="I22" i="21"/>
  <c r="H22"/>
  <c r="G22"/>
  <c r="F22"/>
  <c r="E22"/>
  <c r="E67" i="14"/>
  <c r="E68"/>
  <c r="C67"/>
  <c r="C68"/>
  <c r="C24" i="12"/>
  <c r="D24"/>
  <c r="D26"/>
  <c r="D25"/>
  <c r="F6" i="23"/>
  <c r="E6"/>
  <c r="F6" i="22"/>
  <c r="D21" i="12"/>
</calcChain>
</file>

<file path=xl/sharedStrings.xml><?xml version="1.0" encoding="utf-8"?>
<sst xmlns="http://schemas.openxmlformats.org/spreadsheetml/2006/main" count="372" uniqueCount="163">
  <si>
    <t>х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</si>
  <si>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</si>
  <si>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 xml:space="preserve">http://www.kinto.com/ </t>
  </si>
  <si>
    <t xml:space="preserve">http://univer.ua/ </t>
  </si>
  <si>
    <t xml:space="preserve">http://www.am.eavex.com.ua/ </t>
  </si>
  <si>
    <t xml:space="preserve">http://www.altus.ua/ </t>
  </si>
  <si>
    <t xml:space="preserve">http://otpcapital.com.ua/ </t>
  </si>
  <si>
    <t xml:space="preserve">http://www.vseswit.com.ua/ </t>
  </si>
  <si>
    <t xml:space="preserve">http://ozoncap.com/ </t>
  </si>
  <si>
    <t xml:space="preserve">http://www.task.ua/ </t>
  </si>
  <si>
    <t xml:space="preserve">http://bonum-group.com/ </t>
  </si>
  <si>
    <t xml:space="preserve">http://am.artcapital.ua/ </t>
  </si>
  <si>
    <t xml:space="preserve">http://www.sem.biz.ua/ 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</si>
  <si>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</si>
  <si>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</si>
  <si>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</si>
  <si>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</si>
  <si>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</si>
  <si>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</si>
  <si>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</si>
  <si>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October</t>
  </si>
  <si>
    <t>November</t>
  </si>
  <si>
    <t>YTD 2016</t>
  </si>
  <si>
    <t>Index</t>
  </si>
  <si>
    <t>Monthly change</t>
  </si>
  <si>
    <t>YTD change</t>
  </si>
  <si>
    <t>FTSE 100 (Great Britain)</t>
  </si>
  <si>
    <t>WIG20 (Poland)</t>
  </si>
  <si>
    <t>HANG SENG (Hong Kong)</t>
  </si>
  <si>
    <t>DAX (Germany)</t>
  </si>
  <si>
    <t>CAC 40 (France)</t>
  </si>
  <si>
    <t>S&amp;P 500 (USA)</t>
  </si>
  <si>
    <t>RTSI (Russia)</t>
  </si>
  <si>
    <t>SHANGHAI SE COMPOSITE (China)</t>
  </si>
  <si>
    <t>NIKKEI 225 (Japan)</t>
  </si>
  <si>
    <t>DJIA (USA)</t>
  </si>
  <si>
    <t>MICEX (Russia)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</si>
  <si>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</si>
  <si>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</si>
  <si>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</si>
  <si>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</si>
  <si>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</si>
  <si>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</si>
  <si>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</si>
  <si>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</si>
  <si>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</si>
  <si>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</si>
  <si>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</si>
  <si>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</si>
  <si>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</si>
  <si>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</si>
  <si>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</si>
  <si>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</si>
  <si>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</si>
  <si>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</si>
  <si>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VSI</t>
  </si>
  <si>
    <t>KINTO-Kaznacheyskyi</t>
  </si>
  <si>
    <t>Аrgentum</t>
  </si>
  <si>
    <t>UNIVER.UA/Volodymyr Velykyi: Fond Zbalansovanyi</t>
  </si>
  <si>
    <t>ТАSK Resurs</t>
  </si>
  <si>
    <t>UNIVER.UA/Iaroslav Mudryi: Fond Aktsii</t>
  </si>
  <si>
    <t>Bonum Optimum</t>
  </si>
  <si>
    <t>Nadbannia</t>
  </si>
  <si>
    <t>Altus-Stratehichnyi</t>
  </si>
  <si>
    <t>Total</t>
  </si>
  <si>
    <t>(*) All funds are diversified unit funds.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</si>
  <si>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</si>
  <si>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</si>
  <si>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</si>
  <si>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</si>
  <si>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</si>
  <si>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</si>
  <si>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</si>
  <si>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LLC AMC "Vsesvit"</t>
  </si>
  <si>
    <t>LLC AMC "OZON"</t>
  </si>
  <si>
    <t>LLC AMC "TASK-Invest"</t>
  </si>
  <si>
    <t>LLC AMC "Bonum Grup"</t>
  </si>
  <si>
    <t>LLC AMC "АRТ - КАPITAL  Menedzhment"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</si>
  <si>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</si>
  <si>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</si>
  <si>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</si>
  <si>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</si>
  <si>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</si>
  <si>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>1 month</t>
  </si>
  <si>
    <t>3 months</t>
  </si>
  <si>
    <t>6 months</t>
  </si>
  <si>
    <t>1 year</t>
  </si>
  <si>
    <t xml:space="preserve"> YTD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</si>
  <si>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</si>
  <si>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</si>
  <si>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</si>
  <si>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</si>
  <si>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</si>
  <si>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</si>
  <si>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</si>
  <si>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</si>
  <si>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</si>
  <si>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</si>
  <si>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</si>
  <si>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</si>
  <si>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</si>
  <si>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</si>
  <si>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</si>
  <si>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</si>
  <si>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t>Altus-Zbalansovanyi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</si>
  <si>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</si>
  <si>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</si>
  <si>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</si>
  <si>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</si>
  <si>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</si>
  <si>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КІNTO-Каznacheiskyi</t>
  </si>
  <si>
    <t>ТАSК Resurs</t>
  </si>
  <si>
    <t>ОТP Кlasychnyi</t>
  </si>
  <si>
    <t>KINTO-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</si>
  <si>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</si>
  <si>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</si>
  <si>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</si>
  <si>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</si>
  <si>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</si>
  <si>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</si>
  <si>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</si>
  <si>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</si>
  <si>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</si>
  <si>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</si>
  <si>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</si>
  <si>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</si>
  <si>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</si>
  <si>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</si>
  <si>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"ART-KAPITAL Menedzhment"</t>
  </si>
  <si>
    <t>LLC AMC "ТАSК-Іnvest"</t>
  </si>
  <si>
    <t>LLC AMC "SЕМ"</t>
  </si>
  <si>
    <t>Interval Funds' Rates of Return. Sorting by the Date of Reaching Compliance with the Standards</t>
  </si>
  <si>
    <t xml:space="preserve">1 month </t>
  </si>
  <si>
    <t xml:space="preserve">3 months </t>
  </si>
  <si>
    <t xml:space="preserve">6 month </t>
  </si>
  <si>
    <t>Оptimum</t>
  </si>
  <si>
    <t>Interval Funds' Dynamics.  Ranking by Net Inflow</t>
  </si>
  <si>
    <t xml:space="preserve">Net inflow/outflow of capital over the month, UAH thsd </t>
  </si>
  <si>
    <t>ТАSК Ukrainckyi Kapital</t>
  </si>
  <si>
    <t>Optimum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</si>
  <si>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</si>
  <si>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</si>
  <si>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</si>
  <si>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</si>
  <si>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</si>
  <si>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</si>
  <si>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</si>
  <si>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</si>
  <si>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</si>
  <si>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</si>
  <si>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</si>
  <si>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</t>
  </si>
  <si>
    <t>AntyBank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</si>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</sst>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/>
      <top/>
      <bottom style="thin">
        <color indexed="10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19" fillId="0" borderId="16" xfId="6" applyNumberFormat="1" applyFont="1" applyFill="1" applyBorder="1" applyAlignment="1">
      <alignment horizontal="right" vertical="center" wrapText="1" indent="1"/>
    </xf>
    <xf numFmtId="3" fontId="19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0" fillId="0" borderId="5" xfId="4" applyFont="1" applyFill="1" applyBorder="1" applyAlignment="1">
      <alignment vertical="center" wrapText="1"/>
    </xf>
    <xf numFmtId="14" fontId="20" fillId="0" borderId="8" xfId="4" applyNumberFormat="1" applyFont="1" applyFill="1" applyBorder="1" applyAlignment="1">
      <alignment horizontal="center" vertical="center" wrapText="1"/>
    </xf>
    <xf numFmtId="10" fontId="20" fillId="0" borderId="8" xfId="5" applyNumberFormat="1" applyFont="1" applyFill="1" applyBorder="1" applyAlignment="1">
      <alignment horizontal="right" vertical="center" wrapText="1" indent="1"/>
    </xf>
    <xf numFmtId="10" fontId="20" fillId="0" borderId="37" xfId="7" applyNumberFormat="1" applyFont="1" applyFill="1" applyBorder="1" applyAlignment="1">
      <alignment horizontal="right" vertical="center" wrapText="1" indent="1"/>
    </xf>
    <xf numFmtId="0" fontId="19" fillId="0" borderId="0" xfId="4" applyFont="1" applyFill="1" applyBorder="1" applyAlignment="1">
      <alignment vertical="center" wrapText="1"/>
    </xf>
    <xf numFmtId="10" fontId="19" fillId="0" borderId="0" xfId="5" applyNumberFormat="1" applyFont="1" applyFill="1" applyBorder="1" applyAlignment="1">
      <alignment horizontal="center" vertical="center" wrapText="1"/>
    </xf>
    <xf numFmtId="10" fontId="19" fillId="0" borderId="0" xfId="5" applyNumberFormat="1" applyFont="1" applyFill="1" applyBorder="1" applyAlignment="1">
      <alignment horizontal="right" vertical="center" wrapText="1" indent="1"/>
    </xf>
    <xf numFmtId="10" fontId="19" fillId="0" borderId="0" xfId="7" applyNumberFormat="1" applyFont="1" applyFill="1" applyBorder="1" applyAlignment="1">
      <alignment horizontal="center" vertical="center" wrapTex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wrapText="1" indent="1"/>
    </xf>
    <xf numFmtId="4" fontId="9" fillId="0" borderId="48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9" fillId="0" borderId="50" xfId="9" applyNumberFormat="1" applyFont="1" applyFill="1" applyBorder="1" applyAlignment="1">
      <alignment horizontal="right" vertical="center" indent="1"/>
    </xf>
    <xf numFmtId="4" fontId="9" fillId="0" borderId="51" xfId="0" applyNumberFormat="1" applyFont="1" applyFill="1" applyBorder="1" applyAlignment="1">
      <alignment horizontal="right" vertical="center" indent="1"/>
    </xf>
    <xf numFmtId="0" fontId="16" fillId="0" borderId="0" xfId="1" applyFont="1" applyAlignment="1" applyProtection="1"/>
    <xf numFmtId="0" fontId="16" fillId="0" borderId="57" xfId="1" applyFont="1" applyFill="1" applyBorder="1" applyAlignment="1" applyProtection="1">
      <alignment wrapText="1"/>
    </xf>
    <xf numFmtId="0" fontId="16" fillId="0" borderId="21" xfId="1" applyFont="1" applyFill="1" applyBorder="1" applyAlignment="1" applyProtection="1">
      <alignment vertical="center" wrapText="1"/>
    </xf>
    <xf numFmtId="0" fontId="15" fillId="0" borderId="0" xfId="1" applyFont="1" applyAlignment="1" applyProtection="1"/>
    <xf numFmtId="0" fontId="5" fillId="0" borderId="25" xfId="0" applyFont="1" applyBorder="1" applyAlignment="1">
      <alignment horizontal="left" vertical="center"/>
    </xf>
    <xf numFmtId="0" fontId="19" fillId="0" borderId="25" xfId="6" applyFont="1" applyFill="1" applyBorder="1" applyAlignment="1">
      <alignment horizontal="center" vertical="center" wrapText="1"/>
    </xf>
    <xf numFmtId="0" fontId="19" fillId="0" borderId="52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5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0" xfId="4" applyFont="1" applyFill="1" applyBorder="1" applyAlignment="1">
      <alignment vertical="center" wrapText="1"/>
    </xf>
    <xf numFmtId="0" fontId="14" fillId="0" borderId="59" xfId="4" applyFont="1" applyFill="1" applyBorder="1" applyAlignment="1">
      <alignment vertical="center" wrapText="1"/>
    </xf>
    <xf numFmtId="0" fontId="20" fillId="0" borderId="8" xfId="3" applyFont="1" applyFill="1" applyBorder="1" applyAlignment="1">
      <alignment vertical="center" wrapText="1"/>
    </xf>
    <xf numFmtId="0" fontId="20" fillId="0" borderId="60" xfId="3" applyFont="1" applyFill="1" applyBorder="1" applyAlignment="1">
      <alignment vertical="center" wrapText="1"/>
    </xf>
    <xf numFmtId="0" fontId="20" fillId="0" borderId="61" xfId="0" applyFont="1" applyBorder="1"/>
    <xf numFmtId="0" fontId="20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2" xfId="0" applyFont="1" applyBorder="1"/>
    <xf numFmtId="0" fontId="10" fillId="0" borderId="6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6" xfId="0" applyFont="1" applyBorder="1" applyAlignment="1">
      <alignment vertical="top" wrapText="1"/>
    </xf>
    <xf numFmtId="0" fontId="9" fillId="0" borderId="67" xfId="0" applyFont="1" applyBorder="1"/>
    <xf numFmtId="0" fontId="14" fillId="0" borderId="10" xfId="4" applyFont="1" applyFill="1" applyBorder="1" applyAlignment="1">
      <alignment horizontal="left" vertical="center" wrapText="1"/>
    </xf>
    <xf numFmtId="0" fontId="20" fillId="0" borderId="10" xfId="4" applyFont="1" applyFill="1" applyBorder="1" applyAlignment="1">
      <alignment horizontal="left" vertical="center" wrapText="1"/>
    </xf>
    <xf numFmtId="0" fontId="9" fillId="0" borderId="68" xfId="0" applyFont="1" applyBorder="1"/>
    <xf numFmtId="0" fontId="20" fillId="0" borderId="69" xfId="4" applyFont="1" applyFill="1" applyBorder="1" applyAlignment="1">
      <alignment vertical="center" wrapText="1"/>
    </xf>
    <xf numFmtId="10" fontId="20" fillId="0" borderId="24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4" fontId="20" fillId="0" borderId="8" xfId="3" applyNumberFormat="1" applyFont="1" applyFill="1" applyBorder="1" applyAlignment="1">
      <alignment horizontal="center" vertical="center" wrapText="1"/>
    </xf>
    <xf numFmtId="3" fontId="20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22" xfId="4" applyFont="1" applyFill="1" applyBorder="1" applyAlignment="1">
      <alignment vertical="center" wrapText="1"/>
    </xf>
    <xf numFmtId="0" fontId="23" fillId="0" borderId="71" xfId="0" applyFont="1" applyBorder="1" applyAlignment="1">
      <alignment horizontal="center" vertical="center" wrapText="1"/>
    </xf>
    <xf numFmtId="0" fontId="9" fillId="0" borderId="61" xfId="0" applyFont="1" applyBorder="1"/>
    <xf numFmtId="0" fontId="19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09E-3"/>
                  <c:y val="1.066933246547445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0.10401467461541669</c:v>
                </c:pt>
                <c:pt idx="1">
                  <c:v>4.4180953100219078E-3</c:v>
                </c:pt>
                <c:pt idx="2">
                  <c:v>0.1050685500623183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1.162383875263661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4.7276363052843218E-2</c:v>
                </c:pt>
                <c:pt idx="1">
                  <c:v>-4.7428780217578237E-2</c:v>
                </c:pt>
                <c:pt idx="2">
                  <c:v>0.17836001516344457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356930477823887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0422901873356462E-4"/>
                  <c:y val="-1.509537185874098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80862141587436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2.2925638098047953E-2</c:v>
                </c:pt>
                <c:pt idx="1">
                  <c:v>-1.0904764819299258E-2</c:v>
                </c:pt>
                <c:pt idx="2">
                  <c:v>0.13964000673631086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69E-3"/>
                  <c:y val="-1.590682437680954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9362656400238517E-4"/>
                  <c:y val="5.0867336940903013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2.8974840472661967E-2</c:v>
                </c:pt>
                <c:pt idx="1">
                  <c:v>-6.7785869581862501E-2</c:v>
                </c:pt>
                <c:pt idx="2">
                  <c:v>-0.15890687989034702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2.2591654697054597E-2</c:v>
                </c:pt>
                <c:pt idx="1">
                  <c:v>-2.9442147160095817E-2</c:v>
                </c:pt>
                <c:pt idx="2">
                  <c:v>2.288039974476419E-2</c:v>
                </c:pt>
              </c:numCache>
            </c:numRef>
          </c:val>
        </c:ser>
        <c:dLbls>
          <c:showVal val="1"/>
        </c:dLbls>
        <c:gapWidth val="400"/>
        <c:overlap val="-10"/>
        <c:axId val="63203968"/>
        <c:axId val="63238528"/>
      </c:barChart>
      <c:catAx>
        <c:axId val="6320396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38528"/>
        <c:crosses val="autoZero"/>
        <c:auto val="1"/>
        <c:lblAlgn val="ctr"/>
        <c:lblOffset val="0"/>
        <c:tickLblSkip val="1"/>
        <c:tickMarkSkip val="1"/>
      </c:catAx>
      <c:valAx>
        <c:axId val="63238528"/>
        <c:scaling>
          <c:orientation val="minMax"/>
          <c:max val="0.2"/>
          <c:min val="-0.08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0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823240589198034"/>
          <c:y val="0.25117428471217701"/>
          <c:w val="0.68739770867430439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FTSE 100 (Great Britain)</c:v>
                </c:pt>
                <c:pt idx="2">
                  <c:v>WIG20 (Poland)</c:v>
                </c:pt>
                <c:pt idx="3">
                  <c:v>HANG SENG (Hong Kong)</c:v>
                </c:pt>
                <c:pt idx="4">
                  <c:v>DAX (Germany)</c:v>
                </c:pt>
                <c:pt idx="5">
                  <c:v>PFTS Index</c:v>
                </c:pt>
                <c:pt idx="6">
                  <c:v>CAC 40 (France)</c:v>
                </c:pt>
                <c:pt idx="7">
                  <c:v>S&amp;P 500 (USA)</c:v>
                </c:pt>
                <c:pt idx="8">
                  <c:v>RTSI (Russia)</c:v>
                </c:pt>
                <c:pt idx="9">
                  <c:v>SHANGHAI SE COMPOSITE (China)</c:v>
                </c:pt>
                <c:pt idx="10">
                  <c:v>NIKKEI 225 (Japan)</c:v>
                </c:pt>
                <c:pt idx="11">
                  <c:v>DJIA (USA)</c:v>
                </c:pt>
                <c:pt idx="12">
                  <c:v>MICEX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-4.7428780217578237E-2</c:v>
                </c:pt>
                <c:pt idx="1">
                  <c:v>-2.4507421393053508E-2</c:v>
                </c:pt>
                <c:pt idx="2">
                  <c:v>-9.0595483451445524E-3</c:v>
                </c:pt>
                <c:pt idx="3">
                  <c:v>-6.3123132184033093E-3</c:v>
                </c:pt>
                <c:pt idx="4">
                  <c:v>-2.3169223470020928E-3</c:v>
                </c:pt>
                <c:pt idx="5">
                  <c:v>4.4180953100219078E-3</c:v>
                </c:pt>
                <c:pt idx="6">
                  <c:v>1.5319586805817353E-2</c:v>
                </c:pt>
                <c:pt idx="7">
                  <c:v>3.4174446769983158E-2</c:v>
                </c:pt>
                <c:pt idx="8">
                  <c:v>4.0769059611222236E-2</c:v>
                </c:pt>
                <c:pt idx="9">
                  <c:v>4.8232022530617646E-2</c:v>
                </c:pt>
                <c:pt idx="10">
                  <c:v>5.0700659167105533E-2</c:v>
                </c:pt>
                <c:pt idx="11">
                  <c:v>5.4080988093099025E-2</c:v>
                </c:pt>
                <c:pt idx="12">
                  <c:v>5.7935103837880142E-2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FTSE 100 (Great Britain)</c:v>
                </c:pt>
                <c:pt idx="2">
                  <c:v>WIG20 (Poland)</c:v>
                </c:pt>
                <c:pt idx="3">
                  <c:v>HANG SENG (Hong Kong)</c:v>
                </c:pt>
                <c:pt idx="4">
                  <c:v>DAX (Germany)</c:v>
                </c:pt>
                <c:pt idx="5">
                  <c:v>PFTS Index</c:v>
                </c:pt>
                <c:pt idx="6">
                  <c:v>CAC 40 (France)</c:v>
                </c:pt>
                <c:pt idx="7">
                  <c:v>S&amp;P 500 (USA)</c:v>
                </c:pt>
                <c:pt idx="8">
                  <c:v>RTSI (Russia)</c:v>
                </c:pt>
                <c:pt idx="9">
                  <c:v>SHANGHAI SE COMPOSITE (China)</c:v>
                </c:pt>
                <c:pt idx="10">
                  <c:v>NIKKEI 225 (Japan)</c:v>
                </c:pt>
                <c:pt idx="11">
                  <c:v>DJIA (USA)</c:v>
                </c:pt>
                <c:pt idx="12">
                  <c:v>MICEX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0.17836001516344457</c:v>
                </c:pt>
                <c:pt idx="1">
                  <c:v>8.1245766291311083E-2</c:v>
                </c:pt>
                <c:pt idx="2">
                  <c:v>-3.2773041443670548E-2</c:v>
                </c:pt>
                <c:pt idx="3">
                  <c:v>4.1477642736202691E-2</c:v>
                </c:pt>
                <c:pt idx="4">
                  <c:v>-9.5606352409614015E-3</c:v>
                </c:pt>
                <c:pt idx="5">
                  <c:v>0.1050685500623183</c:v>
                </c:pt>
                <c:pt idx="6">
                  <c:v>-2.1124020234587815E-2</c:v>
                </c:pt>
                <c:pt idx="7">
                  <c:v>6.5645355148883366E-2</c:v>
                </c:pt>
                <c:pt idx="8">
                  <c:v>0.35930730212406203</c:v>
                </c:pt>
                <c:pt idx="9">
                  <c:v>-9.0358859361478028E-2</c:v>
                </c:pt>
                <c:pt idx="10">
                  <c:v>-3.8102398323816011E-2</c:v>
                </c:pt>
                <c:pt idx="11">
                  <c:v>8.6328176702054948E-2</c:v>
                </c:pt>
                <c:pt idx="12">
                  <c:v>0.19504814461552433</c:v>
                </c:pt>
              </c:numCache>
            </c:numRef>
          </c:val>
        </c:ser>
        <c:dLbls>
          <c:showVal val="1"/>
        </c:dLbls>
        <c:gapWidth val="100"/>
        <c:overlap val="-20"/>
        <c:axId val="65451904"/>
        <c:axId val="65453440"/>
      </c:barChart>
      <c:catAx>
        <c:axId val="6545190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53440"/>
        <c:crosses val="autoZero"/>
        <c:lblAlgn val="ctr"/>
        <c:lblOffset val="100"/>
        <c:tickLblSkip val="1"/>
        <c:tickMarkSkip val="1"/>
      </c:catAx>
      <c:valAx>
        <c:axId val="65453440"/>
        <c:scaling>
          <c:orientation val="minMax"/>
          <c:max val="0.37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51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220949263502456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7736725616733137E-2"/>
                  <c:y val="-0.1314206163347418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143504737298225E-2"/>
                  <c:y val="-9.099085299526113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2444242422779903E-2"/>
                  <c:y val="-2.709455654682399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9133295560665829E-2"/>
                  <c:y val="6.868670037490311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4271163330512787"/>
                  <c:y val="0.1017895704308880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7.3654489244214957E-2"/>
                  <c:y val="9.9291740523648406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1507721151897102E-2"/>
                  <c:y val="7.3897140812595005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358297876805525E-2"/>
                  <c:y val="9.6592126491388333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6913465775860668E-2"/>
                  <c:y val="2.5291030224337006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026137636441304"/>
                  <c:y val="-4.382687766525990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166594816221182E-2"/>
                  <c:y val="-9.809810068778128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4600036.7998999953</c:v>
                </c:pt>
                <c:pt idx="1">
                  <c:v>21672189.09</c:v>
                </c:pt>
                <c:pt idx="2">
                  <c:v>5360076.17</c:v>
                </c:pt>
                <c:pt idx="3">
                  <c:v>4206591.9455000004</c:v>
                </c:pt>
                <c:pt idx="4">
                  <c:v>3554497.22</c:v>
                </c:pt>
                <c:pt idx="5">
                  <c:v>3494833.76</c:v>
                </c:pt>
                <c:pt idx="6">
                  <c:v>3190402.44</c:v>
                </c:pt>
                <c:pt idx="7">
                  <c:v>2775622.95</c:v>
                </c:pt>
                <c:pt idx="8">
                  <c:v>2755855.62</c:v>
                </c:pt>
                <c:pt idx="9">
                  <c:v>2349808.86</c:v>
                </c:pt>
                <c:pt idx="10">
                  <c:v>1442580.64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7.9217612835454324E-2</c:v>
                </c:pt>
                <c:pt idx="1">
                  <c:v>0.37321855439628243</c:v>
                </c:pt>
                <c:pt idx="2">
                  <c:v>9.2306313465326181E-2</c:v>
                </c:pt>
                <c:pt idx="3">
                  <c:v>7.2442066572729197E-2</c:v>
                </c:pt>
                <c:pt idx="4">
                  <c:v>6.1212289563592245E-2</c:v>
                </c:pt>
                <c:pt idx="5">
                  <c:v>6.0184820201867488E-2</c:v>
                </c:pt>
                <c:pt idx="6">
                  <c:v>5.4942183350946951E-2</c:v>
                </c:pt>
                <c:pt idx="7">
                  <c:v>4.7799231570295649E-2</c:v>
                </c:pt>
                <c:pt idx="8">
                  <c:v>4.7458816751274044E-2</c:v>
                </c:pt>
                <c:pt idx="9">
                  <c:v>4.046625203364615E-2</c:v>
                </c:pt>
                <c:pt idx="10">
                  <c:v>2.4842800089322395E-2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3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2E-2"/>
          <c:y val="0.38398395788945983"/>
          <c:w val="0.9177107311877673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9986734291960939E-3"/>
                  <c:y val="-3.5242965769447902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Sofiivskyi</c:v>
                </c:pt>
                <c:pt idx="1">
                  <c:v>UNIVER.UA/Myhailo Hrushevskyi: Fond Derzhavnykh Paperiv   </c:v>
                </c:pt>
                <c:pt idx="2">
                  <c:v>ОТP Klasychnyi</c:v>
                </c:pt>
                <c:pt idx="3">
                  <c:v>Altus – Depozyt</c:v>
                </c:pt>
                <c:pt idx="4">
                  <c:v>Altus-Zbalansovanyi</c:v>
                </c:pt>
                <c:pt idx="5">
                  <c:v>KINTO-Klasychnyi</c:v>
                </c:pt>
                <c:pt idx="6">
                  <c:v>ОТP Fond Aktsii</c:v>
                </c:pt>
                <c:pt idx="7">
                  <c:v>VSI</c:v>
                </c:pt>
                <c:pt idx="8">
                  <c:v>Аrgentum</c:v>
                </c:pt>
                <c:pt idx="9">
                  <c:v>Altus-Stratehichnyi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-111.8325044999998</c:v>
                </c:pt>
                <c:pt idx="1">
                  <c:v>41.658490000000221</c:v>
                </c:pt>
                <c:pt idx="2">
                  <c:v>37.574629999999893</c:v>
                </c:pt>
                <c:pt idx="3">
                  <c:v>32.571089999999849</c:v>
                </c:pt>
                <c:pt idx="4">
                  <c:v>25.360240000000225</c:v>
                </c:pt>
                <c:pt idx="5">
                  <c:v>-84.158710000000895</c:v>
                </c:pt>
                <c:pt idx="6">
                  <c:v>-107.75564000000014</c:v>
                </c:pt>
                <c:pt idx="7">
                  <c:v>-110.02333000000007</c:v>
                </c:pt>
                <c:pt idx="8">
                  <c:v>-204.90629000000007</c:v>
                </c:pt>
                <c:pt idx="9">
                  <c:v>-164.78469000000001</c:v>
                </c:pt>
                <c:pt idx="10">
                  <c:v>-187.62927999999999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6504230899470124E-3"/>
                  <c:y val="-6.865206033307640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319381184985746E-3"/>
                  <c:y val="-1.97513169293334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810085212339268E-3"/>
                  <c:y val="3.90926712898966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23517969278408E-3"/>
                  <c:y val="-1.975131692933341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9949624009553513E-4"/>
                  <c:y val="-1.975131692933341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5635531539944828E-3"/>
                  <c:y val="7.920289165524122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7952782493916901E-4"/>
                  <c:y val="4.929408383308705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8.5884483881253928E-4"/>
                  <c:y val="5.481980847597696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1283999107886866E-3"/>
                  <c:y val="-6.616178849898110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0742287392385892E-3"/>
                  <c:y val="7.097360472093078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2925091873824152E-3"/>
                  <c:y val="-3.8625549221073585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3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1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16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4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096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2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48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44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Sofiivskyi</c:v>
                </c:pt>
                <c:pt idx="1">
                  <c:v>UNIVER.UA/Myhailo Hrushevskyi: Fond Derzhavnykh Paperiv   </c:v>
                </c:pt>
                <c:pt idx="2">
                  <c:v>ОТP Klasychnyi</c:v>
                </c:pt>
                <c:pt idx="3">
                  <c:v>Altus – Depozyt</c:v>
                </c:pt>
                <c:pt idx="4">
                  <c:v>Altus-Zbalansovanyi</c:v>
                </c:pt>
                <c:pt idx="5">
                  <c:v>KINTO-Klasychnyi</c:v>
                </c:pt>
                <c:pt idx="6">
                  <c:v>ОТP Fond Aktsii</c:v>
                </c:pt>
                <c:pt idx="7">
                  <c:v>VSI</c:v>
                </c:pt>
                <c:pt idx="8">
                  <c:v>Аrgentum</c:v>
                </c:pt>
                <c:pt idx="9">
                  <c:v>Altus-Stratehichnyi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1.067686363126896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-21.193803442016989</c:v>
                </c:pt>
                <c:pt idx="6">
                  <c:v>-75.643882022887809</c:v>
                </c:pt>
                <c:pt idx="7">
                  <c:v>-89.917874837570224</c:v>
                </c:pt>
                <c:pt idx="8">
                  <c:v>-128.08074718977687</c:v>
                </c:pt>
                <c:pt idx="9">
                  <c:v>-168.95436493392074</c:v>
                </c:pt>
                <c:pt idx="10">
                  <c:v>-32.124333832169441</c:v>
                </c:pt>
              </c:numCache>
            </c:numRef>
          </c:val>
        </c:ser>
        <c:dLbls>
          <c:showVal val="1"/>
        </c:dLbls>
        <c:overlap val="-30"/>
        <c:axId val="64956288"/>
        <c:axId val="64957824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00366476866113E-2"/>
                  <c:y val="-9.105635876942047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75706449339339E-2"/>
                  <c:y val="-5.877283521812799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8769235379176021E-3"/>
                  <c:y val="5.177888548541915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170998134157425E-2"/>
                  <c:y val="5.050944059838629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94583874420647E-2"/>
                  <c:y val="4.42958701095442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640412702870478E-2"/>
                  <c:y val="0.116508339294552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182482097494446E-2"/>
                  <c:y val="9.8855437982033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46731877351195E-2"/>
                  <c:y val="0.1102806316570121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670380320568208E-2"/>
                  <c:y val="0.1034342347989765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05056253447768E-2"/>
                  <c:y val="5.50030294949452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45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55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3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16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Sofiivskyi</c:v>
                </c:pt>
                <c:pt idx="1">
                  <c:v>UNIVER.UA/Myhailo Hrushevskyi: Fond Derzhavnykh Paperiv   </c:v>
                </c:pt>
                <c:pt idx="2">
                  <c:v>ОТP Klasychnyi</c:v>
                </c:pt>
                <c:pt idx="3">
                  <c:v>Altus – Depozyt</c:v>
                </c:pt>
                <c:pt idx="4">
                  <c:v>Altus-Zbalansovanyi</c:v>
                </c:pt>
                <c:pt idx="5">
                  <c:v>KINTO-Klasychnyi</c:v>
                </c:pt>
                <c:pt idx="6">
                  <c:v>ОТP Fond Aktsii</c:v>
                </c:pt>
                <c:pt idx="7">
                  <c:v>VSI</c:v>
                </c:pt>
                <c:pt idx="8">
                  <c:v>Аrgentum</c:v>
                </c:pt>
                <c:pt idx="9">
                  <c:v>Altus-Stratehichnyi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-2.5896598584699056E-2</c:v>
                </c:pt>
                <c:pt idx="1">
                  <c:v>7.8328729532954298E-3</c:v>
                </c:pt>
                <c:pt idx="2">
                  <c:v>1.3822938150334448E-2</c:v>
                </c:pt>
                <c:pt idx="3">
                  <c:v>9.4074578113970339E-3</c:v>
                </c:pt>
                <c:pt idx="4">
                  <c:v>9.2210245616864087E-3</c:v>
                </c:pt>
                <c:pt idx="5">
                  <c:v>-3.8682370209213559E-3</c:v>
                </c:pt>
                <c:pt idx="6">
                  <c:v>-4.3846515523804218E-2</c:v>
                </c:pt>
                <c:pt idx="7">
                  <c:v>-6.8389071391666084E-2</c:v>
                </c:pt>
                <c:pt idx="8">
                  <c:v>-0.14934772615409489</c:v>
                </c:pt>
                <c:pt idx="9">
                  <c:v>-0.25353314647681424</c:v>
                </c:pt>
              </c:numCache>
            </c:numRef>
          </c:val>
        </c:ser>
        <c:dLbls>
          <c:showVal val="1"/>
        </c:dLbls>
        <c:marker val="1"/>
        <c:axId val="64988288"/>
        <c:axId val="64989824"/>
      </c:lineChart>
      <c:catAx>
        <c:axId val="649562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957824"/>
        <c:crosses val="autoZero"/>
        <c:lblAlgn val="ctr"/>
        <c:lblOffset val="40"/>
        <c:tickLblSkip val="1"/>
        <c:tickMarkSkip val="1"/>
      </c:catAx>
      <c:valAx>
        <c:axId val="64957824"/>
        <c:scaling>
          <c:orientation val="minMax"/>
          <c:max val="70"/>
          <c:min val="-2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956288"/>
        <c:crosses val="autoZero"/>
        <c:crossBetween val="between"/>
      </c:valAx>
      <c:catAx>
        <c:axId val="64988288"/>
        <c:scaling>
          <c:orientation val="minMax"/>
        </c:scaling>
        <c:delete val="1"/>
        <c:axPos val="b"/>
        <c:tickLblPos val="none"/>
        <c:crossAx val="64989824"/>
        <c:crosses val="autoZero"/>
        <c:lblAlgn val="ctr"/>
        <c:lblOffset val="100"/>
      </c:catAx>
      <c:valAx>
        <c:axId val="6498982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9882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47174401818725"/>
          <c:y val="0.75564757488407064"/>
          <c:w val="0.38103778897269874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6.749160062416548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0.10123740093624822"/>
          <c:w val="0.96478920632643828"/>
          <c:h val="0.8593930479477072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'В_діаграма(дох)'!$A$2:$A$26</c:f>
              <c:strCache>
                <c:ptCount val="25"/>
                <c:pt idx="0">
                  <c:v>Аrgentum</c:v>
                </c:pt>
                <c:pt idx="1">
                  <c:v>UNIVER.UA/Iaroslav Mudryi: Fond Aktsii</c:v>
                </c:pt>
                <c:pt idx="2">
                  <c:v>Nadbannia</c:v>
                </c:pt>
                <c:pt idx="3">
                  <c:v>Sofiivskyi</c:v>
                </c:pt>
                <c:pt idx="4">
                  <c:v>UNIVER.UA/Volodymyr Velykyi: Fond Zbalansovanyi</c:v>
                </c:pt>
                <c:pt idx="5">
                  <c:v>КІNTO-Каznacheiskyi</c:v>
                </c:pt>
                <c:pt idx="6">
                  <c:v>KINTO-Ekviti</c:v>
                </c:pt>
                <c:pt idx="7">
                  <c:v>ОТP Fond Aktsii</c:v>
                </c:pt>
                <c:pt idx="8">
                  <c:v>VSI</c:v>
                </c:pt>
                <c:pt idx="9">
                  <c:v>ТАSК Resurs</c:v>
                </c:pt>
                <c:pt idx="10">
                  <c:v>KINTO- Кlasychnyi</c:v>
                </c:pt>
                <c:pt idx="11">
                  <c:v>Bonum Optimum</c:v>
                </c:pt>
                <c:pt idx="12">
                  <c:v>UNIVER.UA/Taras Shevchenko: Fond Zaoshchadzhen</c:v>
                </c:pt>
                <c:pt idx="13">
                  <c:v>UNIVER.UA/Myhailo Hrushevskyi: Fond Derzhavnykh Paperiv   </c:v>
                </c:pt>
                <c:pt idx="14">
                  <c:v>Altus-Stratehichnyi</c:v>
                </c:pt>
                <c:pt idx="15">
                  <c:v>Altus – Zbalansovanyi</c:v>
                </c:pt>
                <c:pt idx="16">
                  <c:v>Altus – Depozyt</c:v>
                </c:pt>
                <c:pt idx="17">
                  <c:v>ОТP Кlasychnyi</c:v>
                </c:pt>
                <c:pt idx="18">
                  <c:v>Funds' average rate of return</c:v>
                </c:pt>
                <c:pt idx="19">
                  <c:v>UX Index</c:v>
                </c:pt>
                <c:pt idx="20">
                  <c:v>PFTS Index</c:v>
                </c:pt>
                <c:pt idx="21">
                  <c:v>EURO Deposits</c:v>
                </c:pt>
                <c:pt idx="22">
                  <c:v>USD Deposits</c:v>
                </c:pt>
                <c:pt idx="23">
                  <c:v>UAH Deposits</c:v>
                </c:pt>
                <c:pt idx="24">
                  <c:v>"Gold" deposit (at official rate of gold)</c:v>
                </c:pt>
              </c:strCache>
            </c:strRef>
          </c:cat>
          <c:val>
            <c:numRef>
              <c:f>'В_діаграма(дох)'!$B$2:$B$26</c:f>
              <c:numCache>
                <c:formatCode>0.00%</c:formatCode>
                <c:ptCount val="25"/>
                <c:pt idx="0">
                  <c:v>-6.1760473902816804E-2</c:v>
                </c:pt>
                <c:pt idx="1">
                  <c:v>-3.9664846905071993E-2</c:v>
                </c:pt>
                <c:pt idx="2">
                  <c:v>-2.6552064281312959E-2</c:v>
                </c:pt>
                <c:pt idx="3">
                  <c:v>-2.6144588249008005E-2</c:v>
                </c:pt>
                <c:pt idx="4">
                  <c:v>-2.398515300175319E-2</c:v>
                </c:pt>
                <c:pt idx="5">
                  <c:v>-2.3830417025676565E-2</c:v>
                </c:pt>
                <c:pt idx="6">
                  <c:v>-1.6764636692247703E-2</c:v>
                </c:pt>
                <c:pt idx="7">
                  <c:v>-1.3133428415476489E-2</c:v>
                </c:pt>
                <c:pt idx="8">
                  <c:v>-1.1656354585389828E-2</c:v>
                </c:pt>
                <c:pt idx="9">
                  <c:v>-9.6100835928306649E-3</c:v>
                </c:pt>
                <c:pt idx="10">
                  <c:v>-2.893898623058222E-3</c:v>
                </c:pt>
                <c:pt idx="11">
                  <c:v>3.6272072457947946E-3</c:v>
                </c:pt>
                <c:pt idx="12">
                  <c:v>7.1797745323405326E-3</c:v>
                </c:pt>
                <c:pt idx="13">
                  <c:v>7.8328729532930463E-3</c:v>
                </c:pt>
                <c:pt idx="14">
                  <c:v>8.6189032723960057E-3</c:v>
                </c:pt>
                <c:pt idx="15">
                  <c:v>9.2210245616772823E-3</c:v>
                </c:pt>
                <c:pt idx="16">
                  <c:v>9.4074578113969576E-3</c:v>
                </c:pt>
                <c:pt idx="17">
                  <c:v>1.3822938150357178E-2</c:v>
                </c:pt>
                <c:pt idx="18">
                  <c:v>-1.0904764819299299E-2</c:v>
                </c:pt>
                <c:pt idx="19">
                  <c:v>-4.7428780217578237E-2</c:v>
                </c:pt>
                <c:pt idx="20">
                  <c:v>4.4180953100219078E-3</c:v>
                </c:pt>
                <c:pt idx="21">
                  <c:v>-2.4554811327353487E-2</c:v>
                </c:pt>
                <c:pt idx="22">
                  <c:v>9.8332111474890294E-3</c:v>
                </c:pt>
                <c:pt idx="23">
                  <c:v>1.5616438356164383E-2</c:v>
                </c:pt>
                <c:pt idx="24">
                  <c:v>-5.7091721680272767E-2</c:v>
                </c:pt>
              </c:numCache>
            </c:numRef>
          </c:val>
        </c:ser>
        <c:gapWidth val="60"/>
        <c:axId val="65025152"/>
        <c:axId val="65026688"/>
      </c:barChart>
      <c:catAx>
        <c:axId val="6502515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26688"/>
        <c:crosses val="autoZero"/>
        <c:lblAlgn val="ctr"/>
        <c:lblOffset val="0"/>
        <c:tickLblSkip val="1"/>
        <c:tickMarkSkip val="1"/>
      </c:catAx>
      <c:valAx>
        <c:axId val="65026688"/>
        <c:scaling>
          <c:orientation val="minMax"/>
          <c:max val="0.02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4133422222453702"/>
          <c:w val="0.93006993006993011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2.0523037425500996E-3"/>
                  <c:y val="2.206007946878358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678321678321677"/>
                  <c:y val="0.597334888892939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56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ТАSК Ukrainckyi Kapital</c:v>
                </c:pt>
                <c:pt idx="2">
                  <c:v>Optimum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-9.2975999999998606</c:v>
                </c:pt>
                <c:pt idx="1">
                  <c:v>-33.51684000000008</c:v>
                </c:pt>
                <c:pt idx="2">
                  <c:v>-94.592109999999977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964503863588803E-2"/>
                  <c:y val="-7.423059823284340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822343988762728E-3"/>
                  <c:y val="-2.089712601025917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387377521576215E-3"/>
                  <c:y val="-1.275640704554270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1468531468531473"/>
                  <c:y val="0.58666819444842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800012500032552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23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21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27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ТАSК Ukrainckyi Kapital</c:v>
                </c:pt>
                <c:pt idx="2">
                  <c:v>Optimum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5300352"/>
        <c:axId val="65301888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310824362961402E-3"/>
                  <c:y val="-5.650080779307058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232155553876103E-3"/>
                  <c:y val="-5.697901249816169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6798296652145083E-3"/>
                  <c:y val="-2.350227464303041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601398601398602"/>
                  <c:y val="1.066669444451678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503496503496504"/>
                  <c:y val="2.666673611129195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874125874125875"/>
                  <c:y val="0.693335138893590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79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-7.1255412210903179E-3</c:v>
                </c:pt>
                <c:pt idx="1">
                  <c:v>-2.9273560932923996E-2</c:v>
                </c:pt>
                <c:pt idx="2">
                  <c:v>-0.16695850659150149</c:v>
                </c:pt>
              </c:numCache>
            </c:numRef>
          </c:val>
        </c:ser>
        <c:dLbls>
          <c:showVal val="1"/>
        </c:dLbls>
        <c:marker val="1"/>
        <c:axId val="65315968"/>
        <c:axId val="65317504"/>
      </c:lineChart>
      <c:catAx>
        <c:axId val="653003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01888"/>
        <c:crosses val="autoZero"/>
        <c:lblAlgn val="ctr"/>
        <c:lblOffset val="100"/>
        <c:tickLblSkip val="1"/>
        <c:tickMarkSkip val="1"/>
      </c:catAx>
      <c:valAx>
        <c:axId val="65301888"/>
        <c:scaling>
          <c:orientation val="minMax"/>
          <c:max val="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00352"/>
        <c:crosses val="autoZero"/>
        <c:crossBetween val="between"/>
      </c:valAx>
      <c:catAx>
        <c:axId val="65315968"/>
        <c:scaling>
          <c:orientation val="minMax"/>
        </c:scaling>
        <c:delete val="1"/>
        <c:axPos val="b"/>
        <c:tickLblPos val="none"/>
        <c:crossAx val="65317504"/>
        <c:crosses val="autoZero"/>
        <c:lblAlgn val="ctr"/>
        <c:lblOffset val="100"/>
      </c:catAx>
      <c:valAx>
        <c:axId val="6531750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159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74825174825174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E-2"/>
          <c:y val="0.12424615279501423"/>
          <c:w val="0.92081263920360046"/>
          <c:h val="0.8335348697218916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ТАSК Ukrainskyi Kapital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-0.16695850659150124</c:v>
                </c:pt>
                <c:pt idx="1">
                  <c:v>-2.9273560932917664E-2</c:v>
                </c:pt>
                <c:pt idx="2">
                  <c:v>-7.1255412211685965E-3</c:v>
                </c:pt>
                <c:pt idx="3">
                  <c:v>-6.7785869581862501E-2</c:v>
                </c:pt>
                <c:pt idx="4">
                  <c:v>-4.7428780217578237E-2</c:v>
                </c:pt>
                <c:pt idx="5">
                  <c:v>4.4180953100219078E-3</c:v>
                </c:pt>
                <c:pt idx="6">
                  <c:v>-2.4554811327353487E-2</c:v>
                </c:pt>
                <c:pt idx="7">
                  <c:v>9.8332111474890294E-3</c:v>
                </c:pt>
                <c:pt idx="8">
                  <c:v>1.5616438356164383E-2</c:v>
                </c:pt>
                <c:pt idx="9">
                  <c:v>-5.7091721680272767E-2</c:v>
                </c:pt>
              </c:numCache>
            </c:numRef>
          </c:val>
        </c:ser>
        <c:gapWidth val="60"/>
        <c:axId val="65352832"/>
        <c:axId val="65354368"/>
      </c:barChart>
      <c:catAx>
        <c:axId val="6535283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54368"/>
        <c:crosses val="autoZero"/>
        <c:lblAlgn val="ctr"/>
        <c:lblOffset val="100"/>
        <c:tickLblSkip val="1"/>
        <c:tickMarkSkip val="1"/>
      </c:catAx>
      <c:valAx>
        <c:axId val="65354368"/>
        <c:scaling>
          <c:orientation val="minMax"/>
          <c:max val="0.02"/>
          <c:min val="-0.17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5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2588957009237022E-3"/>
                  <c:y val="-1.17478238032221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081493930625287E-3"/>
                  <c:y val="1.319540767021717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5887573964497041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ТАSК Universal</c:v>
                </c:pt>
                <c:pt idx="2">
                  <c:v>AntyBank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331.52258999999987</c:v>
                </c:pt>
                <c:pt idx="1">
                  <c:v>-6.1295599999999393</c:v>
                </c:pt>
                <c:pt idx="2">
                  <c:v>-105.96269000000042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Indeks Ukrainskoi Birzhi</c:v>
                </c:pt>
                <c:pt idx="1">
                  <c:v>ТАSК Universal</c:v>
                </c:pt>
                <c:pt idx="2">
                  <c:v>AntyBank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686.34825557406657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4427904"/>
        <c:axId val="64429440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353135730456612E-3"/>
                  <c:y val="-5.583414799459358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3276413664862226E-3"/>
                  <c:y val="3.15568659984798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1300687331840965E-3"/>
                  <c:y val="0.1168590713672933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5.8433569894143181E-2</c:v>
                </c:pt>
                <c:pt idx="1">
                  <c:v>-5.9004116713360496E-3</c:v>
                </c:pt>
                <c:pt idx="2">
                  <c:v>-2.3681388619920567E-2</c:v>
                </c:pt>
              </c:numCache>
            </c:numRef>
          </c:val>
        </c:ser>
        <c:dLbls>
          <c:showVal val="1"/>
        </c:dLbls>
        <c:marker val="1"/>
        <c:axId val="64455808"/>
        <c:axId val="64457344"/>
      </c:lineChart>
      <c:catAx>
        <c:axId val="644279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29440"/>
        <c:crosses val="autoZero"/>
        <c:lblAlgn val="ctr"/>
        <c:lblOffset val="100"/>
        <c:tickLblSkip val="1"/>
        <c:tickMarkSkip val="1"/>
      </c:catAx>
      <c:valAx>
        <c:axId val="6442944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27904"/>
        <c:crosses val="autoZero"/>
        <c:crossBetween val="between"/>
      </c:valAx>
      <c:catAx>
        <c:axId val="64455808"/>
        <c:scaling>
          <c:orientation val="minMax"/>
        </c:scaling>
        <c:delete val="1"/>
        <c:axPos val="b"/>
        <c:tickLblPos val="none"/>
        <c:crossAx val="64457344"/>
        <c:crosses val="autoZero"/>
        <c:lblAlgn val="ctr"/>
        <c:lblOffset val="100"/>
      </c:catAx>
      <c:valAx>
        <c:axId val="64457344"/>
        <c:scaling>
          <c:orientation val="minMax"/>
          <c:max val="0.66"/>
          <c:min val="-0.2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558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59878983335349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4E-2"/>
          <c:y val="0.17629192413380104"/>
          <c:w val="0.965034965034965"/>
          <c:h val="0.770517289102044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Indeks Ukrainskoi Birzhi</c:v>
                </c:pt>
                <c:pt idx="1">
                  <c:v>AntyBank</c:v>
                </c:pt>
                <c:pt idx="2">
                  <c:v>ТАSК Universal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-5.8744641188994695E-2</c:v>
                </c:pt>
                <c:pt idx="1">
                  <c:v>-2.3681388619987254E-2</c:v>
                </c:pt>
                <c:pt idx="2">
                  <c:v>-5.9004116713055055E-3</c:v>
                </c:pt>
                <c:pt idx="3">
                  <c:v>-2.9442147160095817E-2</c:v>
                </c:pt>
                <c:pt idx="4">
                  <c:v>-4.7428780217578237E-2</c:v>
                </c:pt>
                <c:pt idx="5">
                  <c:v>4.4180953100219078E-3</c:v>
                </c:pt>
                <c:pt idx="6">
                  <c:v>-2.4554811327353487E-2</c:v>
                </c:pt>
                <c:pt idx="7">
                  <c:v>9.8332111474890294E-3</c:v>
                </c:pt>
                <c:pt idx="8">
                  <c:v>1.5616438356164383E-2</c:v>
                </c:pt>
                <c:pt idx="9">
                  <c:v>-5.7091721680272767E-2</c:v>
                </c:pt>
              </c:numCache>
            </c:numRef>
          </c:val>
        </c:ser>
        <c:gapWidth val="60"/>
        <c:axId val="65059072"/>
        <c:axId val="65069056"/>
      </c:barChart>
      <c:catAx>
        <c:axId val="6505907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69056"/>
        <c:crosses val="autoZero"/>
        <c:lblAlgn val="ctr"/>
        <c:lblOffset val="100"/>
        <c:tickLblSkip val="1"/>
        <c:tickMarkSkip val="1"/>
      </c:catAx>
      <c:valAx>
        <c:axId val="65069056"/>
        <c:scaling>
          <c:orientation val="minMax"/>
          <c:max val="0.02"/>
          <c:min val="-0.06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5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104775</xdr:rowOff>
    </xdr:from>
    <xdr:to>
      <xdr:col>12</xdr:col>
      <xdr:colOff>342900</xdr:colOff>
      <xdr:row>47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50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19050</xdr:rowOff>
    </xdr:from>
    <xdr:to>
      <xdr:col>9</xdr:col>
      <xdr:colOff>581025</xdr:colOff>
      <xdr:row>27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9</xdr:col>
      <xdr:colOff>571500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am.artcapital.ua/" TargetMode="External"/><Relationship Id="rId2" Type="http://schemas.openxmlformats.org/officeDocument/2006/relationships/hyperlink" Target="http://www.kinto.com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task.ua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tus.ua/" TargetMode="External"/><Relationship Id="rId13" Type="http://schemas.openxmlformats.org/officeDocument/2006/relationships/hyperlink" Target="http://ozoncap.com/" TargetMode="External"/><Relationship Id="rId18" Type="http://schemas.openxmlformats.org/officeDocument/2006/relationships/hyperlink" Target="http://am.artcapital.ua/" TargetMode="External"/><Relationship Id="rId3" Type="http://schemas.openxmlformats.org/officeDocument/2006/relationships/hyperlink" Target="http://univer.ua/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univer.ua/" TargetMode="External"/><Relationship Id="rId12" Type="http://schemas.openxmlformats.org/officeDocument/2006/relationships/hyperlink" Target="http://www.kinto.com/" TargetMode="External"/><Relationship Id="rId17" Type="http://schemas.openxmlformats.org/officeDocument/2006/relationships/hyperlink" Target="http://bonum-group.com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univer.ua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Relationship Id="rId6" Type="http://schemas.openxmlformats.org/officeDocument/2006/relationships/hyperlink" Target="http://www.altus.ua/" TargetMode="External"/><Relationship Id="rId11" Type="http://schemas.openxmlformats.org/officeDocument/2006/relationships/hyperlink" Target="http://www.vseswit.com.ua/" TargetMode="External"/><Relationship Id="rId5" Type="http://schemas.openxmlformats.org/officeDocument/2006/relationships/hyperlink" Target="http://www.kinto.com/" TargetMode="External"/><Relationship Id="rId15" Type="http://schemas.openxmlformats.org/officeDocument/2006/relationships/hyperlink" Target="http://www.task.ua/" TargetMode="External"/><Relationship Id="rId10" Type="http://schemas.openxmlformats.org/officeDocument/2006/relationships/hyperlink" Target="http://otpcapital.com.ua/" TargetMode="External"/><Relationship Id="rId19" Type="http://schemas.openxmlformats.org/officeDocument/2006/relationships/hyperlink" Target="http://www.altus.ua/" TargetMode="External"/><Relationship Id="rId4" Type="http://schemas.openxmlformats.org/officeDocument/2006/relationships/hyperlink" Target="http://www.am.eavex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univer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sk.ua/" TargetMode="External"/><Relationship Id="rId2" Type="http://schemas.openxmlformats.org/officeDocument/2006/relationships/hyperlink" Target="http://am.artcapital.ua/" TargetMode="External"/><Relationship Id="rId1" Type="http://schemas.openxmlformats.org/officeDocument/2006/relationships/hyperlink" Target="http://www.sem.biz.ua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5" t="s">
        <v>13</v>
      </c>
      <c r="B1" s="75"/>
      <c r="C1" s="75"/>
      <c r="D1" s="76"/>
      <c r="E1" s="76"/>
      <c r="F1" s="76"/>
    </row>
    <row r="2" spans="1:14" ht="30.75" thickBot="1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25">
      <c r="A3" s="89" t="s">
        <v>20</v>
      </c>
      <c r="B3" s="90">
        <v>0.10401467461541669</v>
      </c>
      <c r="C3" s="90">
        <v>4.7276363052843218E-2</v>
      </c>
      <c r="D3" s="90">
        <v>2.2925638098047953E-2</v>
      </c>
      <c r="E3" s="90">
        <v>2.8974840472661967E-2</v>
      </c>
      <c r="F3" s="90">
        <v>2.2591654697054597E-2</v>
      </c>
      <c r="G3" s="59"/>
      <c r="H3" s="59"/>
      <c r="I3" s="2"/>
      <c r="J3" s="2"/>
      <c r="K3" s="2"/>
      <c r="L3" s="2"/>
    </row>
    <row r="4" spans="1:14" ht="14.25">
      <c r="A4" s="89" t="s">
        <v>21</v>
      </c>
      <c r="B4" s="90">
        <v>4.4180953100219078E-3</v>
      </c>
      <c r="C4" s="90">
        <v>-4.7428780217578237E-2</v>
      </c>
      <c r="D4" s="90">
        <v>-1.0904764819299258E-2</v>
      </c>
      <c r="E4" s="90">
        <v>-6.7785869581862501E-2</v>
      </c>
      <c r="F4" s="90">
        <v>-2.9442147160095817E-2</v>
      </c>
      <c r="G4" s="59"/>
      <c r="H4" s="59"/>
      <c r="I4" s="2"/>
      <c r="J4" s="2"/>
      <c r="K4" s="2"/>
      <c r="L4" s="2"/>
    </row>
    <row r="5" spans="1:14" ht="15" thickBot="1">
      <c r="A5" s="79" t="s">
        <v>22</v>
      </c>
      <c r="B5" s="81">
        <v>0.1050685500623183</v>
      </c>
      <c r="C5" s="81">
        <v>0.17836001516344457</v>
      </c>
      <c r="D5" s="81">
        <v>0.13964000673631086</v>
      </c>
      <c r="E5" s="81">
        <v>-0.15890687989034702</v>
      </c>
      <c r="F5" s="81">
        <v>2.288039974476419E-2</v>
      </c>
      <c r="G5" s="59"/>
      <c r="H5" s="59"/>
      <c r="I5" s="2"/>
      <c r="J5" s="2"/>
      <c r="K5" s="2"/>
      <c r="L5" s="2"/>
    </row>
    <row r="6" spans="1:14" ht="14.25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>
      <c r="A8" s="73"/>
      <c r="B8" s="74"/>
      <c r="C8" s="74"/>
      <c r="D8" s="74"/>
      <c r="E8" s="74"/>
      <c r="F8" s="74"/>
    </row>
    <row r="9" spans="1:14" ht="14.25">
      <c r="A9" s="73"/>
      <c r="B9" s="74"/>
      <c r="C9" s="74"/>
      <c r="D9" s="74"/>
      <c r="E9" s="74"/>
      <c r="F9" s="74"/>
    </row>
    <row r="10" spans="1:14" ht="14.25">
      <c r="A10" s="73"/>
      <c r="B10" s="74"/>
      <c r="C10" s="74"/>
      <c r="D10" s="74"/>
      <c r="E10" s="74"/>
      <c r="F10" s="74"/>
      <c r="N10" s="10"/>
    </row>
    <row r="11" spans="1:14" ht="14.25">
      <c r="A11" s="73"/>
      <c r="B11" s="74"/>
      <c r="C11" s="74"/>
      <c r="D11" s="74"/>
      <c r="E11" s="74"/>
      <c r="F11" s="74"/>
    </row>
    <row r="12" spans="1:14" ht="14.25">
      <c r="A12" s="73"/>
      <c r="B12" s="74"/>
      <c r="C12" s="74"/>
      <c r="D12" s="74"/>
      <c r="E12" s="74"/>
      <c r="F12" s="74"/>
    </row>
    <row r="13" spans="1:14" ht="14.25">
      <c r="A13" s="73"/>
      <c r="B13" s="74"/>
      <c r="C13" s="74"/>
      <c r="D13" s="74"/>
      <c r="E13" s="74"/>
      <c r="F13" s="74"/>
    </row>
    <row r="14" spans="1:14" ht="14.25">
      <c r="A14" s="73"/>
      <c r="B14" s="74"/>
      <c r="C14" s="74"/>
      <c r="D14" s="74"/>
      <c r="E14" s="74"/>
      <c r="F14" s="74"/>
    </row>
    <row r="15" spans="1:14" ht="14.25">
      <c r="A15" s="73"/>
      <c r="B15" s="74"/>
      <c r="C15" s="74"/>
      <c r="D15" s="74"/>
      <c r="E15" s="74"/>
      <c r="F15" s="74"/>
    </row>
    <row r="16" spans="1:14" ht="14.25">
      <c r="A16" s="73"/>
      <c r="B16" s="74"/>
      <c r="C16" s="74"/>
      <c r="D16" s="74"/>
      <c r="E16" s="74"/>
      <c r="F16" s="74"/>
    </row>
    <row r="17" spans="1:6" ht="14.25">
      <c r="A17" s="73"/>
      <c r="B17" s="74"/>
      <c r="C17" s="74"/>
      <c r="D17" s="74"/>
      <c r="E17" s="74"/>
      <c r="F17" s="74"/>
    </row>
    <row r="18" spans="1:6" ht="14.25">
      <c r="A18" s="73"/>
      <c r="B18" s="74"/>
      <c r="C18" s="74"/>
      <c r="D18" s="74"/>
      <c r="E18" s="74"/>
      <c r="F18" s="74"/>
    </row>
    <row r="19" spans="1:6" ht="14.25">
      <c r="A19" s="73"/>
      <c r="B19" s="74"/>
      <c r="C19" s="74"/>
      <c r="D19" s="74"/>
      <c r="E19" s="74"/>
      <c r="F19" s="74"/>
    </row>
    <row r="20" spans="1:6" ht="14.25">
      <c r="A20" s="73"/>
      <c r="B20" s="74"/>
      <c r="C20" s="74"/>
      <c r="D20" s="74"/>
      <c r="E20" s="74"/>
      <c r="F20" s="74"/>
    </row>
    <row r="21" spans="1:6" ht="15" thickBot="1">
      <c r="A21" s="73"/>
      <c r="B21" s="74"/>
      <c r="C21" s="74"/>
      <c r="D21" s="74"/>
      <c r="E21" s="74"/>
      <c r="F21" s="74"/>
    </row>
    <row r="22" spans="1:6" ht="15.75" thickBot="1">
      <c r="A22" s="180" t="s">
        <v>23</v>
      </c>
      <c r="B22" s="181" t="s">
        <v>24</v>
      </c>
      <c r="C22" s="182" t="s">
        <v>25</v>
      </c>
      <c r="D22" s="78"/>
      <c r="E22" s="74"/>
      <c r="F22" s="74"/>
    </row>
    <row r="23" spans="1:6" ht="14.25">
      <c r="A23" s="54" t="s">
        <v>16</v>
      </c>
      <c r="B23" s="27">
        <v>-4.7428780217578237E-2</v>
      </c>
      <c r="C23" s="65">
        <v>0.17836001516344457</v>
      </c>
      <c r="D23" s="78"/>
      <c r="E23" s="74"/>
      <c r="F23" s="74"/>
    </row>
    <row r="24" spans="1:6" ht="14.25">
      <c r="A24" s="19" t="s">
        <v>26</v>
      </c>
      <c r="B24" s="27">
        <v>-2.4507421393053508E-2</v>
      </c>
      <c r="C24" s="65">
        <v>8.1245766291311083E-2</v>
      </c>
      <c r="D24" s="78"/>
      <c r="E24" s="74"/>
      <c r="F24" s="74"/>
    </row>
    <row r="25" spans="1:6" ht="14.25">
      <c r="A25" s="26" t="s">
        <v>27</v>
      </c>
      <c r="B25" s="27">
        <v>-9.0595483451445524E-3</v>
      </c>
      <c r="C25" s="65">
        <v>-3.2773041443670548E-2</v>
      </c>
      <c r="D25" s="78"/>
      <c r="E25" s="74"/>
      <c r="F25" s="74"/>
    </row>
    <row r="26" spans="1:6" ht="14.25">
      <c r="A26" s="19" t="s">
        <v>28</v>
      </c>
      <c r="B26" s="27">
        <v>-6.3123132184033093E-3</v>
      </c>
      <c r="C26" s="65">
        <v>4.1477642736202691E-2</v>
      </c>
      <c r="D26" s="78"/>
      <c r="E26" s="74"/>
      <c r="F26" s="74"/>
    </row>
    <row r="27" spans="1:6" ht="14.25">
      <c r="A27" s="19" t="s">
        <v>29</v>
      </c>
      <c r="B27" s="27">
        <v>-2.3169223470020928E-3</v>
      </c>
      <c r="C27" s="65">
        <v>-9.5606352409614015E-3</v>
      </c>
      <c r="D27" s="78"/>
      <c r="E27" s="74"/>
      <c r="F27" s="74"/>
    </row>
    <row r="28" spans="1:6" ht="14.25">
      <c r="A28" s="26" t="s">
        <v>15</v>
      </c>
      <c r="B28" s="27">
        <v>4.4180953100219078E-3</v>
      </c>
      <c r="C28" s="65">
        <v>0.1050685500623183</v>
      </c>
      <c r="D28" s="78"/>
      <c r="E28" s="74"/>
      <c r="F28" s="74"/>
    </row>
    <row r="29" spans="1:6" ht="14.25">
      <c r="A29" s="138" t="s">
        <v>30</v>
      </c>
      <c r="B29" s="27">
        <v>1.5319586805817353E-2</v>
      </c>
      <c r="C29" s="65">
        <v>-2.1124020234587815E-2</v>
      </c>
      <c r="D29" s="78"/>
      <c r="E29" s="74"/>
      <c r="F29" s="74"/>
    </row>
    <row r="30" spans="1:6" ht="14.25">
      <c r="A30" s="26" t="s">
        <v>31</v>
      </c>
      <c r="B30" s="27">
        <v>3.4174446769983158E-2</v>
      </c>
      <c r="C30" s="65">
        <v>6.5645355148883366E-2</v>
      </c>
      <c r="D30" s="78"/>
      <c r="E30" s="74"/>
      <c r="F30" s="74"/>
    </row>
    <row r="31" spans="1:6" ht="14.25">
      <c r="A31" s="183" t="s">
        <v>32</v>
      </c>
      <c r="B31" s="27">
        <v>4.0769059611222236E-2</v>
      </c>
      <c r="C31" s="65">
        <v>0.35930730212406203</v>
      </c>
      <c r="D31" s="78"/>
      <c r="E31" s="74"/>
      <c r="F31" s="74"/>
    </row>
    <row r="32" spans="1:6" ht="28.5">
      <c r="A32" s="184" t="s">
        <v>33</v>
      </c>
      <c r="B32" s="27">
        <v>4.8232022530617646E-2</v>
      </c>
      <c r="C32" s="65">
        <v>-9.0358859361478028E-2</v>
      </c>
      <c r="D32" s="78"/>
      <c r="E32" s="74"/>
      <c r="F32" s="74"/>
    </row>
    <row r="33" spans="1:6" ht="14.25">
      <c r="A33" s="183" t="s">
        <v>34</v>
      </c>
      <c r="B33" s="27">
        <v>5.0700659167105533E-2</v>
      </c>
      <c r="C33" s="65">
        <v>-3.8102398323816011E-2</v>
      </c>
      <c r="D33" s="78"/>
      <c r="E33" s="74"/>
      <c r="F33" s="74"/>
    </row>
    <row r="34" spans="1:6" ht="14.25">
      <c r="A34" s="26" t="s">
        <v>35</v>
      </c>
      <c r="B34" s="27">
        <v>5.4080988093099025E-2</v>
      </c>
      <c r="C34" s="65">
        <v>8.6328176702054948E-2</v>
      </c>
      <c r="D34" s="78"/>
      <c r="E34" s="74"/>
      <c r="F34" s="74"/>
    </row>
    <row r="35" spans="1:6" ht="15" thickBot="1">
      <c r="A35" s="79" t="s">
        <v>36</v>
      </c>
      <c r="B35" s="80">
        <v>5.7935103837880142E-2</v>
      </c>
      <c r="C35" s="81">
        <v>0.19504814461552433</v>
      </c>
      <c r="D35" s="78"/>
      <c r="E35" s="74"/>
      <c r="F35" s="74"/>
    </row>
    <row r="36" spans="1:6" ht="14.25">
      <c r="A36" s="73"/>
      <c r="B36" s="74"/>
      <c r="C36" s="74"/>
      <c r="D36" s="78"/>
      <c r="E36" s="74"/>
      <c r="F36" s="74"/>
    </row>
    <row r="37" spans="1:6" ht="14.25">
      <c r="A37" s="73"/>
      <c r="B37" s="74"/>
      <c r="C37" s="74"/>
      <c r="D37" s="78"/>
      <c r="E37" s="74"/>
      <c r="F37" s="74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I3" sqref="I3:I5"/>
    </sheetView>
  </sheetViews>
  <sheetFormatPr defaultRowHeight="14.25"/>
  <cols>
    <col min="1" max="1" width="4.7109375" style="30" customWidth="1"/>
    <col min="2" max="2" width="25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7109375" style="28" bestFit="1" customWidth="1"/>
    <col min="11" max="11" width="35.85546875" style="28" customWidth="1"/>
    <col min="12" max="16384" width="9.140625" style="28"/>
  </cols>
  <sheetData>
    <row r="1" spans="1:11" ht="16.5" thickBot="1">
      <c r="A1" s="163" t="s">
        <v>147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1" ht="60.75" thickBot="1">
      <c r="A2" s="25" t="s">
        <v>38</v>
      </c>
      <c r="B2" s="211" t="s">
        <v>80</v>
      </c>
      <c r="C2" s="15" t="s">
        <v>120</v>
      </c>
      <c r="D2" s="43" t="s">
        <v>121</v>
      </c>
      <c r="E2" s="43" t="s">
        <v>40</v>
      </c>
      <c r="F2" s="43" t="s">
        <v>148</v>
      </c>
      <c r="G2" s="43" t="s">
        <v>149</v>
      </c>
      <c r="H2" s="43" t="s">
        <v>150</v>
      </c>
      <c r="I2" s="17" t="s">
        <v>44</v>
      </c>
      <c r="J2" s="18" t="s">
        <v>45</v>
      </c>
    </row>
    <row r="3" spans="1:11" ht="33" customHeight="1">
      <c r="A3" s="21">
        <v>1</v>
      </c>
      <c r="B3" s="86" t="s">
        <v>151</v>
      </c>
      <c r="C3" s="206" t="s">
        <v>125</v>
      </c>
      <c r="D3" s="207" t="s">
        <v>154</v>
      </c>
      <c r="E3" s="87">
        <v>6005017.9900000002</v>
      </c>
      <c r="F3" s="88">
        <v>218338</v>
      </c>
      <c r="G3" s="87">
        <v>27.503311333803552</v>
      </c>
      <c r="H3" s="52">
        <v>100</v>
      </c>
      <c r="I3" s="78" t="s">
        <v>155</v>
      </c>
      <c r="J3" s="162" t="s">
        <v>2</v>
      </c>
      <c r="K3" s="47"/>
    </row>
    <row r="4" spans="1:11" ht="25.5" customHeight="1">
      <c r="A4" s="21">
        <v>2</v>
      </c>
      <c r="B4" s="185" t="s">
        <v>152</v>
      </c>
      <c r="C4" s="206" t="s">
        <v>125</v>
      </c>
      <c r="D4" s="207" t="s">
        <v>126</v>
      </c>
      <c r="E4" s="87">
        <v>4368550.68</v>
      </c>
      <c r="F4" s="88">
        <v>4806</v>
      </c>
      <c r="G4" s="87">
        <v>908.97850187265908</v>
      </c>
      <c r="H4" s="52">
        <v>1000</v>
      </c>
      <c r="I4" s="185" t="s">
        <v>156</v>
      </c>
      <c r="J4" s="162" t="s">
        <v>11</v>
      </c>
      <c r="K4" s="48"/>
    </row>
    <row r="5" spans="1:11" ht="33" customHeight="1">
      <c r="A5" s="21">
        <v>3</v>
      </c>
      <c r="B5" s="86" t="s">
        <v>153</v>
      </c>
      <c r="C5" s="206" t="s">
        <v>125</v>
      </c>
      <c r="D5" s="207" t="s">
        <v>154</v>
      </c>
      <c r="E5" s="87">
        <v>1032706.43</v>
      </c>
      <c r="F5" s="88">
        <v>648</v>
      </c>
      <c r="G5" s="87">
        <v>1593.6827623456791</v>
      </c>
      <c r="H5" s="52">
        <v>5000</v>
      </c>
      <c r="I5" s="86" t="s">
        <v>129</v>
      </c>
      <c r="J5" s="162" t="s">
        <v>9</v>
      </c>
      <c r="K5" s="49"/>
    </row>
    <row r="6" spans="1:11" ht="15.75" customHeight="1" thickBot="1">
      <c r="A6" s="164" t="s">
        <v>64</v>
      </c>
      <c r="B6" s="165"/>
      <c r="C6" s="111" t="s">
        <v>0</v>
      </c>
      <c r="D6" s="111" t="s">
        <v>0</v>
      </c>
      <c r="E6" s="100">
        <f>SUM(E3:E5)</f>
        <v>11406275.1</v>
      </c>
      <c r="F6" s="101">
        <f>SUM(F3:F5)</f>
        <v>223792</v>
      </c>
      <c r="G6" s="111" t="s">
        <v>0</v>
      </c>
      <c r="H6" s="111" t="s">
        <v>0</v>
      </c>
      <c r="I6" s="111" t="s">
        <v>0</v>
      </c>
      <c r="J6" s="112" t="s">
        <v>0</v>
      </c>
    </row>
  </sheetData>
  <mergeCells count="2">
    <mergeCell ref="A1:J1"/>
    <mergeCell ref="A6:B6"/>
  </mergeCells>
  <phoneticPr fontId="11" type="noConversion"/>
  <hyperlinks>
    <hyperlink ref="J6" r:id="rId1" display="http://www.kinto.com/"/>
    <hyperlink ref="J3" r:id="rId2"/>
    <hyperlink ref="J4" r:id="rId3"/>
    <hyperlink ref="J5" r:id="rId4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3"/>
  <sheetViews>
    <sheetView zoomScale="85" workbookViewId="0">
      <selection activeCell="K42" sqref="K42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50" customFormat="1" ht="16.5" thickBot="1">
      <c r="A1" s="175" t="s">
        <v>157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s="22" customFormat="1" ht="15.75" customHeight="1" thickBot="1">
      <c r="A2" s="168" t="s">
        <v>38</v>
      </c>
      <c r="B2" s="104"/>
      <c r="C2" s="105"/>
      <c r="D2" s="106"/>
      <c r="E2" s="170" t="s">
        <v>79</v>
      </c>
      <c r="F2" s="170"/>
      <c r="G2" s="170"/>
      <c r="H2" s="170"/>
      <c r="I2" s="170"/>
      <c r="J2" s="170"/>
      <c r="K2" s="170"/>
    </row>
    <row r="3" spans="1:11" s="22" customFormat="1" ht="64.5" thickBot="1">
      <c r="A3" s="169"/>
      <c r="B3" s="189" t="s">
        <v>80</v>
      </c>
      <c r="C3" s="190" t="s">
        <v>81</v>
      </c>
      <c r="D3" s="190" t="s">
        <v>82</v>
      </c>
      <c r="E3" s="17" t="s">
        <v>83</v>
      </c>
      <c r="F3" s="209" t="s">
        <v>133</v>
      </c>
      <c r="G3" s="17" t="s">
        <v>158</v>
      </c>
      <c r="H3" s="17" t="s">
        <v>86</v>
      </c>
      <c r="I3" s="17" t="s">
        <v>87</v>
      </c>
      <c r="J3" s="191" t="s">
        <v>88</v>
      </c>
      <c r="K3" s="191" t="s">
        <v>89</v>
      </c>
    </row>
    <row r="4" spans="1:11" s="22" customFormat="1" collapsed="1">
      <c r="A4" s="21">
        <v>1</v>
      </c>
      <c r="B4" s="26" t="s">
        <v>153</v>
      </c>
      <c r="C4" s="107">
        <v>38945</v>
      </c>
      <c r="D4" s="107">
        <v>39016</v>
      </c>
      <c r="E4" s="102">
        <v>-5.9004116713055055E-3</v>
      </c>
      <c r="F4" s="102">
        <v>-2.9822876132129528E-3</v>
      </c>
      <c r="G4" s="102">
        <v>-4.4072279311891061E-2</v>
      </c>
      <c r="H4" s="102">
        <v>-8.0991549393007345E-2</v>
      </c>
      <c r="I4" s="102">
        <v>-7.9737541034256676E-2</v>
      </c>
      <c r="J4" s="108">
        <v>-0.6812634475308561</v>
      </c>
      <c r="K4" s="120">
        <v>-0.10699305720514296</v>
      </c>
    </row>
    <row r="5" spans="1:11" s="22" customFormat="1" collapsed="1">
      <c r="A5" s="21">
        <v>2</v>
      </c>
      <c r="B5" s="185" t="s">
        <v>152</v>
      </c>
      <c r="C5" s="107">
        <v>39205</v>
      </c>
      <c r="D5" s="107">
        <v>39322</v>
      </c>
      <c r="E5" s="102">
        <v>-2.3681388619987254E-2</v>
      </c>
      <c r="F5" s="102">
        <v>-8.1575005730013528E-3</v>
      </c>
      <c r="G5" s="102">
        <v>7.2817627242392824E-2</v>
      </c>
      <c r="H5" s="102">
        <v>8.4890770523161185E-2</v>
      </c>
      <c r="I5" s="102" t="s">
        <v>95</v>
      </c>
      <c r="J5" s="108">
        <v>-9.1021498127366041E-2</v>
      </c>
      <c r="K5" s="121">
        <v>-1.0246770812452177E-2</v>
      </c>
    </row>
    <row r="6" spans="1:11" s="22" customFormat="1" collapsed="1">
      <c r="A6" s="21">
        <v>3</v>
      </c>
      <c r="B6" s="212" t="s">
        <v>151</v>
      </c>
      <c r="C6" s="107">
        <v>40555</v>
      </c>
      <c r="D6" s="107">
        <v>40626</v>
      </c>
      <c r="E6" s="102">
        <v>-5.8744641188994695E-2</v>
      </c>
      <c r="F6" s="102">
        <v>-1.2680462977071483E-2</v>
      </c>
      <c r="G6" s="102">
        <v>0.29426851003807442</v>
      </c>
      <c r="H6" s="102">
        <v>8.6732772130641234E-2</v>
      </c>
      <c r="I6" s="102">
        <v>0.12549834052378506</v>
      </c>
      <c r="J6" s="108">
        <v>-0.7249668866619523</v>
      </c>
      <c r="K6" s="121">
        <v>-0.20287182196719178</v>
      </c>
    </row>
    <row r="7" spans="1:11" s="22" customFormat="1" ht="15.75" collapsed="1" thickBot="1">
      <c r="A7" s="21"/>
      <c r="B7" s="213" t="s">
        <v>93</v>
      </c>
      <c r="C7" s="143" t="s">
        <v>0</v>
      </c>
      <c r="D7" s="143" t="s">
        <v>0</v>
      </c>
      <c r="E7" s="144">
        <f>AVERAGE(E4:E6)</f>
        <v>-2.9442147160095817E-2</v>
      </c>
      <c r="F7" s="144">
        <f>AVERAGE(F4:F6)</f>
        <v>-7.9400837210952622E-3</v>
      </c>
      <c r="G7" s="144">
        <f>AVERAGE(G4:G6)</f>
        <v>0.1076712859895254</v>
      </c>
      <c r="H7" s="144">
        <f>AVERAGE(H4:H6)</f>
        <v>3.0210664420265026E-2</v>
      </c>
      <c r="I7" s="144">
        <f>AVERAGE(I4:I6)</f>
        <v>2.288039974476419E-2</v>
      </c>
      <c r="J7" s="143" t="s">
        <v>0</v>
      </c>
      <c r="K7" s="143" t="s">
        <v>0</v>
      </c>
    </row>
    <row r="8" spans="1:11" s="22" customFormat="1">
      <c r="A8" s="178" t="s">
        <v>94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</row>
    <row r="9" spans="1:11" s="22" customFormat="1" ht="15" hidden="1" thickBot="1">
      <c r="A9" s="177" t="s">
        <v>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spans="1:11" s="22" customFormat="1" ht="15.75" hidden="1" customHeight="1">
      <c r="C10" s="64"/>
      <c r="D10" s="64"/>
    </row>
    <row r="11" spans="1:11">
      <c r="B11" s="28"/>
      <c r="C11" s="109"/>
      <c r="E11" s="109"/>
      <c r="F11" s="109"/>
      <c r="G11" s="109"/>
      <c r="H11" s="109"/>
    </row>
    <row r="12" spans="1:11">
      <c r="B12" s="28"/>
      <c r="C12" s="109"/>
      <c r="E12" s="109"/>
    </row>
    <row r="13" spans="1:11">
      <c r="E13" s="109"/>
      <c r="F13" s="109"/>
    </row>
  </sheetData>
  <mergeCells count="5">
    <mergeCell ref="A9:K9"/>
    <mergeCell ref="A1:J1"/>
    <mergeCell ref="A2:A3"/>
    <mergeCell ref="E2:K2"/>
    <mergeCell ref="A8:K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0"/>
  <sheetViews>
    <sheetView zoomScale="85" workbookViewId="0">
      <selection activeCell="H43" sqref="H43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8" customFormat="1" ht="16.5" thickBot="1">
      <c r="A1" s="172" t="s">
        <v>159</v>
      </c>
      <c r="B1" s="172"/>
      <c r="C1" s="172"/>
      <c r="D1" s="172"/>
      <c r="E1" s="172"/>
      <c r="F1" s="172"/>
      <c r="G1" s="172"/>
    </row>
    <row r="2" spans="1:7" s="28" customFormat="1" ht="15.75" customHeight="1" thickBot="1">
      <c r="A2" s="179" t="s">
        <v>38</v>
      </c>
      <c r="B2" s="92"/>
      <c r="C2" s="173" t="s">
        <v>98</v>
      </c>
      <c r="D2" s="174"/>
      <c r="E2" s="214" t="s">
        <v>160</v>
      </c>
      <c r="F2" s="214"/>
      <c r="G2" s="93"/>
    </row>
    <row r="3" spans="1:7" s="28" customFormat="1" ht="45.75" thickBot="1">
      <c r="A3" s="169"/>
      <c r="B3" s="215" t="s">
        <v>80</v>
      </c>
      <c r="C3" s="34" t="s">
        <v>100</v>
      </c>
      <c r="D3" s="34" t="s">
        <v>101</v>
      </c>
      <c r="E3" s="34" t="s">
        <v>102</v>
      </c>
      <c r="F3" s="34" t="s">
        <v>101</v>
      </c>
      <c r="G3" s="18" t="s">
        <v>161</v>
      </c>
    </row>
    <row r="4" spans="1:7" s="28" customFormat="1">
      <c r="A4" s="21">
        <v>1</v>
      </c>
      <c r="B4" s="212" t="s">
        <v>151</v>
      </c>
      <c r="C4" s="37">
        <v>331.52258999999987</v>
      </c>
      <c r="D4" s="102">
        <v>5.8433569894143181E-2</v>
      </c>
      <c r="E4" s="38">
        <v>24172</v>
      </c>
      <c r="F4" s="102">
        <v>0.12449141456279678</v>
      </c>
      <c r="G4" s="39">
        <v>686.34825557406657</v>
      </c>
    </row>
    <row r="5" spans="1:7" s="28" customFormat="1">
      <c r="A5" s="21">
        <v>2</v>
      </c>
      <c r="B5" s="36" t="s">
        <v>153</v>
      </c>
      <c r="C5" s="37">
        <v>-6.1295599999999393</v>
      </c>
      <c r="D5" s="102">
        <v>-5.9004116713360496E-3</v>
      </c>
      <c r="E5" s="38">
        <v>0</v>
      </c>
      <c r="F5" s="102">
        <v>0</v>
      </c>
      <c r="G5" s="39">
        <v>0</v>
      </c>
    </row>
    <row r="6" spans="1:7" s="44" customFormat="1">
      <c r="A6" s="21">
        <v>3</v>
      </c>
      <c r="B6" s="185" t="s">
        <v>152</v>
      </c>
      <c r="C6" s="37">
        <v>-105.96269000000042</v>
      </c>
      <c r="D6" s="102">
        <v>-2.3681388619920567E-2</v>
      </c>
      <c r="E6" s="38">
        <v>0</v>
      </c>
      <c r="F6" s="102">
        <v>0</v>
      </c>
      <c r="G6" s="39">
        <v>0</v>
      </c>
    </row>
    <row r="7" spans="1:7" s="28" customFormat="1" ht="15.75" thickBot="1">
      <c r="A7" s="115"/>
      <c r="B7" s="94" t="s">
        <v>64</v>
      </c>
      <c r="C7" s="95">
        <v>219.43033999999955</v>
      </c>
      <c r="D7" s="99">
        <v>1.961503397138404E-2</v>
      </c>
      <c r="E7" s="96">
        <v>24172</v>
      </c>
      <c r="F7" s="99">
        <v>0.1210900711351568</v>
      </c>
      <c r="G7" s="116">
        <v>686.34825557406657</v>
      </c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83"/>
      <c r="C29" s="83"/>
      <c r="D29" s="84"/>
      <c r="E29" s="83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195" t="s">
        <v>80</v>
      </c>
      <c r="C35" s="195" t="s">
        <v>106</v>
      </c>
      <c r="D35" s="195" t="s">
        <v>107</v>
      </c>
      <c r="E35" s="216" t="s">
        <v>108</v>
      </c>
    </row>
    <row r="36" spans="2:6" s="28" customFormat="1">
      <c r="B36" s="124" t="str">
        <f t="shared" ref="B36:D38" si="0">B4</f>
        <v>Indeks Ukrainskoi Birzhi</v>
      </c>
      <c r="C36" s="125">
        <f t="shared" si="0"/>
        <v>331.52258999999987</v>
      </c>
      <c r="D36" s="146">
        <f t="shared" si="0"/>
        <v>5.8433569894143181E-2</v>
      </c>
      <c r="E36" s="126">
        <f>G4</f>
        <v>686.34825557406657</v>
      </c>
    </row>
    <row r="37" spans="2:6" s="28" customFormat="1">
      <c r="B37" s="36" t="str">
        <f t="shared" si="0"/>
        <v>ТАSК Universal</v>
      </c>
      <c r="C37" s="37">
        <f t="shared" si="0"/>
        <v>-6.1295599999999393</v>
      </c>
      <c r="D37" s="147">
        <f t="shared" si="0"/>
        <v>-5.9004116713360496E-3</v>
      </c>
      <c r="E37" s="39">
        <f>G5</f>
        <v>0</v>
      </c>
    </row>
    <row r="38" spans="2:6" s="28" customFormat="1">
      <c r="B38" s="36" t="str">
        <f t="shared" si="0"/>
        <v>AntyBank</v>
      </c>
      <c r="C38" s="37">
        <f t="shared" si="0"/>
        <v>-105.96269000000042</v>
      </c>
      <c r="D38" s="147">
        <f t="shared" si="0"/>
        <v>-2.3681388619920567E-2</v>
      </c>
      <c r="E38" s="39">
        <f>G6</f>
        <v>0</v>
      </c>
    </row>
    <row r="39" spans="2:6">
      <c r="B39" s="36"/>
      <c r="C39" s="37"/>
      <c r="D39" s="147"/>
      <c r="E39" s="39"/>
      <c r="F39" s="19"/>
    </row>
    <row r="40" spans="2:6">
      <c r="B40" s="148"/>
      <c r="C40" s="149"/>
      <c r="D40" s="150"/>
      <c r="E40" s="151"/>
      <c r="F40" s="19"/>
    </row>
    <row r="41" spans="2:6">
      <c r="B41" s="28"/>
      <c r="C41" s="152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  <c r="F47" s="19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  <row r="120" spans="2:4">
      <c r="B120" s="28"/>
      <c r="C120" s="28"/>
      <c r="D120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A5" sqref="A5:A1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80</v>
      </c>
      <c r="B1" s="67" t="s">
        <v>162</v>
      </c>
      <c r="C1" s="10"/>
      <c r="D1" s="10"/>
    </row>
    <row r="2" spans="1:4" ht="14.25">
      <c r="A2" s="202" t="s">
        <v>151</v>
      </c>
      <c r="B2" s="132">
        <v>-5.8744641188994695E-2</v>
      </c>
      <c r="C2" s="10"/>
      <c r="D2" s="10"/>
    </row>
    <row r="3" spans="1:4" ht="14.25">
      <c r="A3" s="138" t="s">
        <v>152</v>
      </c>
      <c r="B3" s="132">
        <v>-2.3681388619987254E-2</v>
      </c>
      <c r="C3" s="10"/>
      <c r="D3" s="10"/>
    </row>
    <row r="4" spans="1:4" ht="14.25">
      <c r="A4" s="26" t="s">
        <v>153</v>
      </c>
      <c r="B4" s="132">
        <v>-5.9004116713055055E-3</v>
      </c>
      <c r="C4" s="10"/>
      <c r="D4" s="10"/>
    </row>
    <row r="5" spans="1:4" ht="14.25">
      <c r="A5" s="138" t="s">
        <v>114</v>
      </c>
      <c r="B5" s="133">
        <v>-2.9442147160095817E-2</v>
      </c>
      <c r="C5" s="10"/>
      <c r="D5" s="10"/>
    </row>
    <row r="6" spans="1:4" ht="14.25">
      <c r="A6" s="138" t="s">
        <v>16</v>
      </c>
      <c r="B6" s="133">
        <v>-4.7428780217578237E-2</v>
      </c>
      <c r="C6" s="10"/>
      <c r="D6" s="10"/>
    </row>
    <row r="7" spans="1:4" ht="14.25">
      <c r="A7" s="138" t="s">
        <v>15</v>
      </c>
      <c r="B7" s="133">
        <v>4.4180953100219078E-3</v>
      </c>
      <c r="C7" s="10"/>
      <c r="D7" s="10"/>
    </row>
    <row r="8" spans="1:4" ht="14.25">
      <c r="A8" s="138" t="s">
        <v>143</v>
      </c>
      <c r="B8" s="133">
        <v>-2.4554811327353487E-2</v>
      </c>
      <c r="C8" s="10"/>
      <c r="D8" s="10"/>
    </row>
    <row r="9" spans="1:4" ht="14.25">
      <c r="A9" s="138" t="s">
        <v>144</v>
      </c>
      <c r="B9" s="133">
        <v>9.8332111474890294E-3</v>
      </c>
      <c r="C9" s="10"/>
      <c r="D9" s="10"/>
    </row>
    <row r="10" spans="1:4" ht="14.25">
      <c r="A10" s="138" t="s">
        <v>145</v>
      </c>
      <c r="B10" s="133">
        <v>1.5616438356164383E-2</v>
      </c>
      <c r="C10" s="10"/>
      <c r="D10" s="10"/>
    </row>
    <row r="11" spans="1:4" ht="15" thickBot="1">
      <c r="A11" s="210" t="s">
        <v>146</v>
      </c>
      <c r="B11" s="134">
        <v>-5.7091721680272767E-2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topLeftCell="A13" zoomScale="80" zoomScaleNormal="40" workbookViewId="0">
      <selection activeCell="G20" sqref="G20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3" t="s">
        <v>37</v>
      </c>
      <c r="B1" s="163"/>
      <c r="C1" s="163"/>
      <c r="D1" s="163"/>
      <c r="E1" s="163"/>
      <c r="F1" s="163"/>
      <c r="G1" s="163"/>
      <c r="H1" s="163"/>
      <c r="I1" s="13"/>
    </row>
    <row r="2" spans="1:9" ht="45.75" thickBot="1">
      <c r="A2" s="15" t="s">
        <v>38</v>
      </c>
      <c r="B2" s="16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8" t="s">
        <v>45</v>
      </c>
      <c r="I2" s="19"/>
    </row>
    <row r="3" spans="1:9">
      <c r="A3" s="21">
        <v>1</v>
      </c>
      <c r="B3" s="185" t="s">
        <v>46</v>
      </c>
      <c r="C3" s="87">
        <v>21672189.09</v>
      </c>
      <c r="D3" s="88">
        <v>50096</v>
      </c>
      <c r="E3" s="87">
        <v>432.6131645241137</v>
      </c>
      <c r="F3" s="88">
        <v>100</v>
      </c>
      <c r="G3" s="186" t="s">
        <v>67</v>
      </c>
      <c r="H3" s="159" t="s">
        <v>2</v>
      </c>
      <c r="I3" s="19"/>
    </row>
    <row r="4" spans="1:9">
      <c r="A4" s="21">
        <v>2</v>
      </c>
      <c r="B4" s="86" t="s">
        <v>47</v>
      </c>
      <c r="C4" s="87">
        <v>5360076.17</v>
      </c>
      <c r="D4" s="88">
        <v>2056</v>
      </c>
      <c r="E4" s="87">
        <v>2607.0409387159534</v>
      </c>
      <c r="F4" s="88">
        <v>1000</v>
      </c>
      <c r="G4" s="187" t="s">
        <v>68</v>
      </c>
      <c r="H4" s="159" t="s">
        <v>3</v>
      </c>
      <c r="I4" s="19"/>
    </row>
    <row r="5" spans="1:9" ht="14.25" customHeight="1">
      <c r="A5" s="21">
        <v>3</v>
      </c>
      <c r="B5" s="86" t="s">
        <v>48</v>
      </c>
      <c r="C5" s="87">
        <v>4206591.9455000004</v>
      </c>
      <c r="D5" s="88">
        <v>3928</v>
      </c>
      <c r="E5" s="87">
        <v>1070.9246297097761</v>
      </c>
      <c r="F5" s="88">
        <v>1000</v>
      </c>
      <c r="G5" s="86" t="s">
        <v>69</v>
      </c>
      <c r="H5" s="159" t="s">
        <v>4</v>
      </c>
      <c r="I5" s="19"/>
    </row>
    <row r="6" spans="1:9">
      <c r="A6" s="21">
        <v>4</v>
      </c>
      <c r="B6" s="86" t="s">
        <v>49</v>
      </c>
      <c r="C6" s="87">
        <v>3554497.22</v>
      </c>
      <c r="D6" s="88">
        <v>4581</v>
      </c>
      <c r="E6" s="87">
        <v>775.92168085570836</v>
      </c>
      <c r="F6" s="88">
        <v>1000</v>
      </c>
      <c r="G6" s="186" t="s">
        <v>67</v>
      </c>
      <c r="H6" s="159" t="s">
        <v>2</v>
      </c>
      <c r="I6" s="19"/>
    </row>
    <row r="7" spans="1:9" ht="14.25" customHeight="1">
      <c r="A7" s="21">
        <v>5</v>
      </c>
      <c r="B7" s="185" t="s">
        <v>50</v>
      </c>
      <c r="C7" s="87">
        <v>3494833.76</v>
      </c>
      <c r="D7" s="88">
        <v>1269</v>
      </c>
      <c r="E7" s="87">
        <v>2754.0061150512211</v>
      </c>
      <c r="F7" s="88">
        <v>1000</v>
      </c>
      <c r="G7" s="188" t="s">
        <v>70</v>
      </c>
      <c r="H7" s="159" t="s">
        <v>5</v>
      </c>
      <c r="I7" s="19"/>
    </row>
    <row r="8" spans="1:9">
      <c r="A8" s="21">
        <v>6</v>
      </c>
      <c r="B8" s="185" t="s">
        <v>51</v>
      </c>
      <c r="C8" s="87">
        <v>3190402.44</v>
      </c>
      <c r="D8" s="88">
        <v>1473</v>
      </c>
      <c r="E8" s="87">
        <v>2165.921547861507</v>
      </c>
      <c r="F8" s="88">
        <v>1000</v>
      </c>
      <c r="G8" s="187" t="s">
        <v>68</v>
      </c>
      <c r="H8" s="159" t="s">
        <v>3</v>
      </c>
      <c r="I8" s="19"/>
    </row>
    <row r="9" spans="1:9">
      <c r="A9" s="21">
        <v>7</v>
      </c>
      <c r="B9" s="185" t="s">
        <v>52</v>
      </c>
      <c r="C9" s="87">
        <v>2775622.95</v>
      </c>
      <c r="D9" s="88">
        <v>726</v>
      </c>
      <c r="E9" s="87">
        <v>3823.1721074380166</v>
      </c>
      <c r="F9" s="88">
        <v>1000</v>
      </c>
      <c r="G9" s="188" t="s">
        <v>71</v>
      </c>
      <c r="H9" s="159" t="s">
        <v>5</v>
      </c>
      <c r="I9" s="19"/>
    </row>
    <row r="10" spans="1:9">
      <c r="A10" s="21">
        <v>8</v>
      </c>
      <c r="B10" s="86" t="s">
        <v>53</v>
      </c>
      <c r="C10" s="87">
        <v>2755855.62</v>
      </c>
      <c r="D10" s="88">
        <v>1082</v>
      </c>
      <c r="E10" s="87">
        <v>2547.001497227357</v>
      </c>
      <c r="F10" s="88">
        <v>1000</v>
      </c>
      <c r="G10" s="86" t="s">
        <v>72</v>
      </c>
      <c r="H10" s="159" t="s">
        <v>6</v>
      </c>
      <c r="I10" s="19"/>
    </row>
    <row r="11" spans="1:9">
      <c r="A11" s="21">
        <v>9</v>
      </c>
      <c r="B11" s="86" t="s">
        <v>54</v>
      </c>
      <c r="C11" s="87">
        <v>2349808.86</v>
      </c>
      <c r="D11" s="88">
        <v>2822315</v>
      </c>
      <c r="E11" s="87">
        <v>0.83258206826665337</v>
      </c>
      <c r="F11" s="88">
        <v>1</v>
      </c>
      <c r="G11" s="86" t="s">
        <v>72</v>
      </c>
      <c r="H11" s="160" t="s">
        <v>6</v>
      </c>
      <c r="I11" s="19"/>
    </row>
    <row r="12" spans="1:9">
      <c r="A12" s="21">
        <v>10</v>
      </c>
      <c r="B12" s="185" t="s">
        <v>55</v>
      </c>
      <c r="C12" s="87">
        <v>1498761.93</v>
      </c>
      <c r="D12" s="88">
        <v>1248</v>
      </c>
      <c r="E12" s="87">
        <v>1200.931033653846</v>
      </c>
      <c r="F12" s="88">
        <v>1000</v>
      </c>
      <c r="G12" s="86" t="s">
        <v>73</v>
      </c>
      <c r="H12" s="160" t="s">
        <v>7</v>
      </c>
      <c r="I12" s="19"/>
    </row>
    <row r="13" spans="1:9">
      <c r="A13" s="21">
        <v>11</v>
      </c>
      <c r="B13" s="185" t="s">
        <v>56</v>
      </c>
      <c r="C13" s="87">
        <v>1442580.64</v>
      </c>
      <c r="D13" s="88">
        <v>10003</v>
      </c>
      <c r="E13" s="87">
        <v>144.21479956013195</v>
      </c>
      <c r="F13" s="88">
        <v>100</v>
      </c>
      <c r="G13" s="186" t="s">
        <v>67</v>
      </c>
      <c r="H13" s="159" t="s">
        <v>2</v>
      </c>
      <c r="I13" s="19"/>
    </row>
    <row r="14" spans="1:9">
      <c r="A14" s="21">
        <v>12</v>
      </c>
      <c r="B14" s="86" t="s">
        <v>57</v>
      </c>
      <c r="C14" s="87">
        <v>1167101.81</v>
      </c>
      <c r="D14" s="88">
        <v>40441</v>
      </c>
      <c r="E14" s="87">
        <v>28.859370688163004</v>
      </c>
      <c r="F14" s="88">
        <v>100</v>
      </c>
      <c r="G14" s="86" t="s">
        <v>74</v>
      </c>
      <c r="H14" s="159" t="s">
        <v>8</v>
      </c>
      <c r="I14" s="19"/>
    </row>
    <row r="15" spans="1:9">
      <c r="A15" s="21">
        <v>13</v>
      </c>
      <c r="B15" s="185" t="s">
        <v>58</v>
      </c>
      <c r="C15" s="87">
        <v>1114662.07</v>
      </c>
      <c r="D15" s="88">
        <v>589</v>
      </c>
      <c r="E15" s="87">
        <v>1892.465314091681</v>
      </c>
      <c r="F15" s="88">
        <v>1000</v>
      </c>
      <c r="G15" s="187" t="s">
        <v>68</v>
      </c>
      <c r="H15" s="160" t="s">
        <v>3</v>
      </c>
      <c r="I15" s="19"/>
    </row>
    <row r="16" spans="1:9">
      <c r="A16" s="21">
        <v>14</v>
      </c>
      <c r="B16" s="86" t="s">
        <v>59</v>
      </c>
      <c r="C16" s="87">
        <v>886903.46</v>
      </c>
      <c r="D16" s="88">
        <v>955</v>
      </c>
      <c r="E16" s="87">
        <v>928.694722513089</v>
      </c>
      <c r="F16" s="88">
        <v>1000</v>
      </c>
      <c r="G16" s="86" t="s">
        <v>75</v>
      </c>
      <c r="H16" s="160" t="s">
        <v>9</v>
      </c>
      <c r="I16" s="19"/>
    </row>
    <row r="17" spans="1:9">
      <c r="A17" s="21">
        <v>15</v>
      </c>
      <c r="B17" s="185" t="s">
        <v>60</v>
      </c>
      <c r="C17" s="87">
        <v>769809.47</v>
      </c>
      <c r="D17" s="88">
        <v>1418</v>
      </c>
      <c r="E17" s="87">
        <v>542.88397038081803</v>
      </c>
      <c r="F17" s="88">
        <v>1000</v>
      </c>
      <c r="G17" s="187" t="s">
        <v>68</v>
      </c>
      <c r="H17" s="159" t="s">
        <v>3</v>
      </c>
      <c r="I17" s="19"/>
    </row>
    <row r="18" spans="1:9">
      <c r="A18" s="21">
        <v>16</v>
      </c>
      <c r="B18" s="86" t="s">
        <v>61</v>
      </c>
      <c r="C18" s="87">
        <v>738496.8199</v>
      </c>
      <c r="D18" s="88">
        <v>8925</v>
      </c>
      <c r="E18" s="87">
        <v>82.744741725490201</v>
      </c>
      <c r="F18" s="88">
        <v>100</v>
      </c>
      <c r="G18" s="86" t="s">
        <v>76</v>
      </c>
      <c r="H18" s="159" t="s">
        <v>10</v>
      </c>
      <c r="I18" s="19"/>
    </row>
    <row r="19" spans="1:9">
      <c r="A19" s="21">
        <v>17</v>
      </c>
      <c r="B19" s="86" t="s">
        <v>62</v>
      </c>
      <c r="C19" s="87">
        <v>604996.43000000005</v>
      </c>
      <c r="D19" s="88">
        <v>9699</v>
      </c>
      <c r="E19" s="87">
        <v>62.377196618208067</v>
      </c>
      <c r="F19" s="88">
        <v>100</v>
      </c>
      <c r="G19" s="86" t="s">
        <v>77</v>
      </c>
      <c r="H19" s="159" t="s">
        <v>11</v>
      </c>
      <c r="I19" s="19"/>
    </row>
    <row r="20" spans="1:9">
      <c r="A20" s="21">
        <v>18</v>
      </c>
      <c r="B20" s="86" t="s">
        <v>63</v>
      </c>
      <c r="C20" s="87">
        <v>485168.55</v>
      </c>
      <c r="D20" s="88">
        <v>168</v>
      </c>
      <c r="E20" s="87">
        <v>2887.9080357142857</v>
      </c>
      <c r="F20" s="88">
        <v>1000</v>
      </c>
      <c r="G20" s="188" t="s">
        <v>70</v>
      </c>
      <c r="H20" s="159" t="s">
        <v>5</v>
      </c>
      <c r="I20" s="19"/>
    </row>
    <row r="21" spans="1:9" ht="15" customHeight="1" thickBot="1">
      <c r="A21" s="165" t="s">
        <v>64</v>
      </c>
      <c r="B21" s="165"/>
      <c r="C21" s="100">
        <f>SUM(C3:C20)</f>
        <v>58068359.235399991</v>
      </c>
      <c r="D21" s="101">
        <f>SUM(D3:D20)</f>
        <v>2960972</v>
      </c>
      <c r="E21" s="56" t="s">
        <v>0</v>
      </c>
      <c r="F21" s="56" t="s">
        <v>0</v>
      </c>
      <c r="G21" s="56" t="s">
        <v>0</v>
      </c>
      <c r="H21" s="57" t="s">
        <v>0</v>
      </c>
    </row>
    <row r="22" spans="1:9" ht="15" customHeight="1" thickBot="1">
      <c r="A22" s="166" t="s">
        <v>65</v>
      </c>
      <c r="B22" s="166"/>
      <c r="C22" s="166"/>
      <c r="D22" s="166"/>
      <c r="E22" s="166"/>
      <c r="F22" s="166"/>
      <c r="G22" s="166"/>
      <c r="H22" s="166"/>
    </row>
    <row r="24" spans="1:9">
      <c r="B24" s="20" t="s">
        <v>66</v>
      </c>
      <c r="C24" s="23">
        <f>C21-SUM(C3:C14)</f>
        <v>4600036.7998999953</v>
      </c>
      <c r="D24" s="123">
        <f>C24/$C$21</f>
        <v>7.9217612835454324E-2</v>
      </c>
    </row>
    <row r="25" spans="1:9">
      <c r="B25" s="86" t="str">
        <f t="shared" ref="B25:C33" si="0">B3</f>
        <v>KINTO-Klasychnyi</v>
      </c>
      <c r="C25" s="87">
        <f t="shared" si="0"/>
        <v>21672189.09</v>
      </c>
      <c r="D25" s="123">
        <f>C25/$C$21</f>
        <v>0.37321855439628243</v>
      </c>
      <c r="H25" s="19"/>
    </row>
    <row r="26" spans="1:9">
      <c r="B26" s="86" t="str">
        <f t="shared" si="0"/>
        <v>UNIVER.UA/Myhailo Hrushevskyi: Fond Derzhavnykh Paperiv</v>
      </c>
      <c r="C26" s="87">
        <f t="shared" si="0"/>
        <v>5360076.17</v>
      </c>
      <c r="D26" s="123">
        <f t="shared" ref="D26:D34" si="1">C26/$C$21</f>
        <v>9.2306313465326181E-2</v>
      </c>
      <c r="H26" s="19"/>
    </row>
    <row r="27" spans="1:9">
      <c r="B27" s="86" t="str">
        <f t="shared" si="0"/>
        <v>Sofiivskyi</v>
      </c>
      <c r="C27" s="87">
        <f t="shared" si="0"/>
        <v>4206591.9455000004</v>
      </c>
      <c r="D27" s="123">
        <f t="shared" si="1"/>
        <v>7.2442066572729197E-2</v>
      </c>
      <c r="H27" s="19"/>
    </row>
    <row r="28" spans="1:9">
      <c r="B28" s="86" t="str">
        <f t="shared" si="0"/>
        <v>KINTO-Ekviti</v>
      </c>
      <c r="C28" s="87">
        <f t="shared" si="0"/>
        <v>3554497.22</v>
      </c>
      <c r="D28" s="123">
        <f t="shared" si="1"/>
        <v>6.1212289563592245E-2</v>
      </c>
      <c r="H28" s="19"/>
    </row>
    <row r="29" spans="1:9">
      <c r="B29" s="86" t="str">
        <f t="shared" si="0"/>
        <v>Altus – Depozyt</v>
      </c>
      <c r="C29" s="87">
        <f t="shared" si="0"/>
        <v>3494833.76</v>
      </c>
      <c r="D29" s="123">
        <f t="shared" si="1"/>
        <v>6.0184820201867488E-2</v>
      </c>
      <c r="H29" s="19"/>
    </row>
    <row r="30" spans="1:9">
      <c r="B30" s="86" t="str">
        <f t="shared" si="0"/>
        <v>UNIVER.UA/Taras Shevchenko: Fond Zaoshchadzhen</v>
      </c>
      <c r="C30" s="87">
        <f t="shared" si="0"/>
        <v>3190402.44</v>
      </c>
      <c r="D30" s="123">
        <f t="shared" si="1"/>
        <v>5.4942183350946951E-2</v>
      </c>
      <c r="H30" s="19"/>
    </row>
    <row r="31" spans="1:9">
      <c r="B31" s="86" t="str">
        <f t="shared" si="0"/>
        <v>Altus – Zbalansovanyi</v>
      </c>
      <c r="C31" s="87">
        <f t="shared" si="0"/>
        <v>2775622.95</v>
      </c>
      <c r="D31" s="123">
        <f t="shared" si="1"/>
        <v>4.7799231570295649E-2</v>
      </c>
      <c r="H31" s="19"/>
    </row>
    <row r="32" spans="1:9">
      <c r="B32" s="86" t="str">
        <f t="shared" si="0"/>
        <v>ОТP Klasychnyi</v>
      </c>
      <c r="C32" s="87">
        <f t="shared" si="0"/>
        <v>2755855.62</v>
      </c>
      <c r="D32" s="123">
        <f t="shared" si="1"/>
        <v>4.7458816751274044E-2</v>
      </c>
      <c r="H32" s="19"/>
    </row>
    <row r="33" spans="2:4">
      <c r="B33" s="86" t="str">
        <f t="shared" si="0"/>
        <v>OTP Fond Aktsii</v>
      </c>
      <c r="C33" s="87">
        <f t="shared" si="0"/>
        <v>2349808.86</v>
      </c>
      <c r="D33" s="123">
        <f t="shared" si="1"/>
        <v>4.046625203364615E-2</v>
      </c>
    </row>
    <row r="34" spans="2:4">
      <c r="B34" s="86" t="str">
        <f>B13</f>
        <v>KINTO-Kaznacheyskyi</v>
      </c>
      <c r="C34" s="87">
        <f>C13</f>
        <v>1442580.64</v>
      </c>
      <c r="D34" s="123">
        <f t="shared" si="1"/>
        <v>2.4842800089322395E-2</v>
      </c>
    </row>
  </sheetData>
  <mergeCells count="3">
    <mergeCell ref="A1:H1"/>
    <mergeCell ref="A21:B21"/>
    <mergeCell ref="A22:H22"/>
  </mergeCells>
  <phoneticPr fontId="11" type="noConversion"/>
  <hyperlinks>
    <hyperlink ref="H21" r:id="rId1" display="http://art-capital.com.ua/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</hyperlinks>
  <pageMargins left="0.75" right="0.75" top="1" bottom="1" header="0.5" footer="0.5"/>
  <pageSetup paperSize="9" scale="29" orientation="portrait" verticalDpi="1200" r:id="rId20"/>
  <headerFooter alignWithMargins="0"/>
  <drawing r:id="rId2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I12" sqref="I12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03"/>
    </row>
    <row r="2" spans="1:11" s="20" customFormat="1" ht="15.75" customHeight="1" thickBot="1">
      <c r="A2" s="168" t="s">
        <v>38</v>
      </c>
      <c r="B2" s="104"/>
      <c r="C2" s="105"/>
      <c r="D2" s="106"/>
      <c r="E2" s="170" t="s">
        <v>79</v>
      </c>
      <c r="F2" s="170"/>
      <c r="G2" s="170"/>
      <c r="H2" s="170"/>
      <c r="I2" s="170"/>
      <c r="J2" s="170"/>
      <c r="K2" s="170"/>
    </row>
    <row r="3" spans="1:11" s="22" customFormat="1" ht="64.5" thickBot="1">
      <c r="A3" s="169"/>
      <c r="B3" s="189" t="s">
        <v>80</v>
      </c>
      <c r="C3" s="190" t="s">
        <v>81</v>
      </c>
      <c r="D3" s="190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7" t="s">
        <v>87</v>
      </c>
      <c r="J3" s="191" t="s">
        <v>88</v>
      </c>
      <c r="K3" s="18" t="s">
        <v>89</v>
      </c>
    </row>
    <row r="4" spans="1:11" s="20" customFormat="1" collapsed="1">
      <c r="A4" s="21">
        <v>1</v>
      </c>
      <c r="B4" s="185" t="s">
        <v>46</v>
      </c>
      <c r="C4" s="139">
        <v>38118</v>
      </c>
      <c r="D4" s="139">
        <v>38182</v>
      </c>
      <c r="E4" s="140">
        <v>-2.893898623058222E-3</v>
      </c>
      <c r="F4" s="140">
        <v>3.0808752011106666E-3</v>
      </c>
      <c r="G4" s="140">
        <v>5.2819265404283833E-2</v>
      </c>
      <c r="H4" s="140">
        <v>6.7730756362873956E-2</v>
      </c>
      <c r="I4" s="140">
        <v>5.835910748787021E-2</v>
      </c>
      <c r="J4" s="141">
        <v>3.3261316452408947</v>
      </c>
      <c r="K4" s="120">
        <v>0.12549544604651164</v>
      </c>
    </row>
    <row r="5" spans="1:11" s="20" customFormat="1" collapsed="1">
      <c r="A5" s="21">
        <v>2</v>
      </c>
      <c r="B5" s="138" t="s">
        <v>52</v>
      </c>
      <c r="C5" s="139">
        <v>38828</v>
      </c>
      <c r="D5" s="139">
        <v>39028</v>
      </c>
      <c r="E5" s="140">
        <v>9.2210245616772823E-3</v>
      </c>
      <c r="F5" s="140">
        <v>1.2776824197390901E-2</v>
      </c>
      <c r="G5" s="140">
        <v>6.4564051328559025E-2</v>
      </c>
      <c r="H5" s="140">
        <v>0.14496240259306648</v>
      </c>
      <c r="I5" s="140">
        <v>0.13587108921469304</v>
      </c>
      <c r="J5" s="141">
        <v>2.8231721074380673</v>
      </c>
      <c r="K5" s="121">
        <v>0.14243221743565915</v>
      </c>
    </row>
    <row r="6" spans="1:11" s="20" customFormat="1" collapsed="1">
      <c r="A6" s="21">
        <v>3</v>
      </c>
      <c r="B6" s="138" t="s">
        <v>58</v>
      </c>
      <c r="C6" s="139">
        <v>38919</v>
      </c>
      <c r="D6" s="139">
        <v>39092</v>
      </c>
      <c r="E6" s="140">
        <v>-2.398515300175319E-2</v>
      </c>
      <c r="F6" s="140">
        <v>9.6884932085281594E-3</v>
      </c>
      <c r="G6" s="140">
        <v>0.15175424640003565</v>
      </c>
      <c r="H6" s="140">
        <v>0.16218742343422665</v>
      </c>
      <c r="I6" s="140">
        <v>0.1804042957129568</v>
      </c>
      <c r="J6" s="141">
        <v>0.89246531409166163</v>
      </c>
      <c r="K6" s="121">
        <v>6.6581974465425686E-2</v>
      </c>
    </row>
    <row r="7" spans="1:11" s="20" customFormat="1" collapsed="1">
      <c r="A7" s="21">
        <v>4</v>
      </c>
      <c r="B7" s="138" t="s">
        <v>60</v>
      </c>
      <c r="C7" s="139">
        <v>38919</v>
      </c>
      <c r="D7" s="139">
        <v>39092</v>
      </c>
      <c r="E7" s="140">
        <v>-3.9664846905071993E-2</v>
      </c>
      <c r="F7" s="140">
        <v>-1.0868118955679074E-2</v>
      </c>
      <c r="G7" s="140">
        <v>0.22838914536063504</v>
      </c>
      <c r="H7" s="140">
        <v>0.12549803827363348</v>
      </c>
      <c r="I7" s="140">
        <v>0.15380985506308953</v>
      </c>
      <c r="J7" s="141">
        <v>-0.45711602961918119</v>
      </c>
      <c r="K7" s="121">
        <v>-5.9862013717920659E-2</v>
      </c>
    </row>
    <row r="8" spans="1:11" s="20" customFormat="1" collapsed="1">
      <c r="A8" s="21">
        <v>5</v>
      </c>
      <c r="B8" s="138" t="s">
        <v>61</v>
      </c>
      <c r="C8" s="139">
        <v>38968</v>
      </c>
      <c r="D8" s="139">
        <v>39140</v>
      </c>
      <c r="E8" s="140">
        <v>3.6272072457947946E-3</v>
      </c>
      <c r="F8" s="140">
        <v>4.1501425361059052E-3</v>
      </c>
      <c r="G8" s="140">
        <v>2.1358816890482135E-3</v>
      </c>
      <c r="H8" s="140">
        <v>-4.0704318576903042E-2</v>
      </c>
      <c r="I8" s="140">
        <v>-4.046874596929928E-2</v>
      </c>
      <c r="J8" s="141">
        <v>-0.1725525827451061</v>
      </c>
      <c r="K8" s="121">
        <v>-1.9211090086280747E-2</v>
      </c>
    </row>
    <row r="9" spans="1:11" s="20" customFormat="1" collapsed="1">
      <c r="A9" s="21">
        <v>6</v>
      </c>
      <c r="B9" s="138" t="s">
        <v>90</v>
      </c>
      <c r="C9" s="139">
        <v>39413</v>
      </c>
      <c r="D9" s="139">
        <v>39589</v>
      </c>
      <c r="E9" s="140">
        <v>1.3822938150357178E-2</v>
      </c>
      <c r="F9" s="140">
        <v>2.8191764169011257E-2</v>
      </c>
      <c r="G9" s="140" t="s">
        <v>95</v>
      </c>
      <c r="H9" s="140">
        <v>0.17317582738491821</v>
      </c>
      <c r="I9" s="140">
        <v>0.15849739820725128</v>
      </c>
      <c r="J9" s="141">
        <v>1.5470014972275754</v>
      </c>
      <c r="K9" s="121">
        <v>0.11577456027323874</v>
      </c>
    </row>
    <row r="10" spans="1:11" s="20" customFormat="1" collapsed="1">
      <c r="A10" s="21">
        <v>7</v>
      </c>
      <c r="B10" s="138" t="s">
        <v>59</v>
      </c>
      <c r="C10" s="139">
        <v>39429</v>
      </c>
      <c r="D10" s="139">
        <v>39618</v>
      </c>
      <c r="E10" s="140">
        <v>-9.6100835928306649E-3</v>
      </c>
      <c r="F10" s="140">
        <v>1.1060495837490691E-2</v>
      </c>
      <c r="G10" s="140">
        <v>-3.3443930136565991E-2</v>
      </c>
      <c r="H10" s="140">
        <v>-4.6133048250581954E-2</v>
      </c>
      <c r="I10" s="140">
        <v>-5.0426807876613799E-2</v>
      </c>
      <c r="J10" s="141">
        <v>-7.1305277486893415E-2</v>
      </c>
      <c r="K10" s="121">
        <v>-8.7113319619365193E-3</v>
      </c>
    </row>
    <row r="11" spans="1:11" s="20" customFormat="1" collapsed="1">
      <c r="A11" s="21">
        <v>8</v>
      </c>
      <c r="B11" s="138" t="s">
        <v>63</v>
      </c>
      <c r="C11" s="139">
        <v>39527</v>
      </c>
      <c r="D11" s="139">
        <v>39715</v>
      </c>
      <c r="E11" s="140">
        <v>8.6189032723960057E-3</v>
      </c>
      <c r="F11" s="140">
        <v>1.747274592212178E-2</v>
      </c>
      <c r="G11" s="140">
        <v>7.1645397735636163E-2</v>
      </c>
      <c r="H11" s="140">
        <v>0.13500821719628364</v>
      </c>
      <c r="I11" s="140">
        <v>0.12291540858113414</v>
      </c>
      <c r="J11" s="141">
        <v>1.8879080357142177</v>
      </c>
      <c r="K11" s="121">
        <v>0.13826627752182663</v>
      </c>
    </row>
    <row r="12" spans="1:11" s="20" customFormat="1">
      <c r="A12" s="21">
        <v>9</v>
      </c>
      <c r="B12" s="138" t="s">
        <v>62</v>
      </c>
      <c r="C12" s="139">
        <v>39560</v>
      </c>
      <c r="D12" s="139">
        <v>39770</v>
      </c>
      <c r="E12" s="140">
        <v>-2.6552064281312959E-2</v>
      </c>
      <c r="F12" s="140">
        <v>3.0461922593724378E-2</v>
      </c>
      <c r="G12" s="140">
        <v>0.17596247529331732</v>
      </c>
      <c r="H12" s="140">
        <v>0.1592835600615321</v>
      </c>
      <c r="I12" s="140" t="s">
        <v>95</v>
      </c>
      <c r="J12" s="141">
        <v>-0.37622803381790215</v>
      </c>
      <c r="K12" s="121">
        <v>-5.7024325689169042E-2</v>
      </c>
    </row>
    <row r="13" spans="1:11" s="20" customFormat="1" collapsed="1">
      <c r="A13" s="21">
        <v>10</v>
      </c>
      <c r="B13" s="138" t="s">
        <v>49</v>
      </c>
      <c r="C13" s="139">
        <v>39884</v>
      </c>
      <c r="D13" s="139">
        <v>40001</v>
      </c>
      <c r="E13" s="140">
        <v>-1.6764636692247703E-2</v>
      </c>
      <c r="F13" s="140">
        <v>6.372888762813167E-3</v>
      </c>
      <c r="G13" s="140">
        <v>4.8030842735834689E-2</v>
      </c>
      <c r="H13" s="140">
        <v>9.0959832641392069E-2</v>
      </c>
      <c r="I13" s="140">
        <v>9.2933611863553534E-2</v>
      </c>
      <c r="J13" s="141">
        <v>-0.22407831914436083</v>
      </c>
      <c r="K13" s="121">
        <v>-3.3678722768711089E-2</v>
      </c>
    </row>
    <row r="14" spans="1:11" s="20" customFormat="1" collapsed="1">
      <c r="A14" s="21">
        <v>11</v>
      </c>
      <c r="B14" s="138" t="s">
        <v>57</v>
      </c>
      <c r="C14" s="139">
        <v>40031</v>
      </c>
      <c r="D14" s="139">
        <v>40129</v>
      </c>
      <c r="E14" s="140">
        <v>-6.1760473902816804E-2</v>
      </c>
      <c r="F14" s="140">
        <v>3.2973650358895101E-2</v>
      </c>
      <c r="G14" s="140" t="s">
        <v>95</v>
      </c>
      <c r="H14" s="140">
        <v>0.18798415104051092</v>
      </c>
      <c r="I14" s="140">
        <v>0.1927002557083044</v>
      </c>
      <c r="J14" s="141">
        <v>-0.71140629311836989</v>
      </c>
      <c r="K14" s="121">
        <v>-0.16151176771859022</v>
      </c>
    </row>
    <row r="15" spans="1:11" s="20" customFormat="1" collapsed="1">
      <c r="A15" s="21">
        <v>12</v>
      </c>
      <c r="B15" s="138" t="s">
        <v>91</v>
      </c>
      <c r="C15" s="139">
        <v>40253</v>
      </c>
      <c r="D15" s="139">
        <v>40366</v>
      </c>
      <c r="E15" s="140">
        <v>-1.3133428415476489E-2</v>
      </c>
      <c r="F15" s="140">
        <v>2.8194920229008602E-2</v>
      </c>
      <c r="G15" s="140" t="s">
        <v>95</v>
      </c>
      <c r="H15" s="140">
        <v>0.38963934905956621</v>
      </c>
      <c r="I15" s="140">
        <v>0.33317150487556724</v>
      </c>
      <c r="J15" s="141">
        <v>-0.16741793173333108</v>
      </c>
      <c r="K15" s="121">
        <v>-2.819895248887716E-2</v>
      </c>
    </row>
    <row r="16" spans="1:11" s="20" customFormat="1" collapsed="1">
      <c r="A16" s="21">
        <v>13</v>
      </c>
      <c r="B16" s="138" t="s">
        <v>48</v>
      </c>
      <c r="C16" s="139">
        <v>40114</v>
      </c>
      <c r="D16" s="139">
        <v>40401</v>
      </c>
      <c r="E16" s="140">
        <v>-2.6144588249008005E-2</v>
      </c>
      <c r="F16" s="140">
        <v>5.1927250050414209E-2</v>
      </c>
      <c r="G16" s="140">
        <v>0.31454177601694622</v>
      </c>
      <c r="H16" s="140">
        <v>0.42306664926108195</v>
      </c>
      <c r="I16" s="140">
        <v>0.45369854637641116</v>
      </c>
      <c r="J16" s="141">
        <v>7.0924629709785858E-2</v>
      </c>
      <c r="K16" s="121">
        <v>1.0919228432467509E-2</v>
      </c>
    </row>
    <row r="17" spans="1:12" s="20" customFormat="1" collapsed="1">
      <c r="A17" s="21">
        <v>14</v>
      </c>
      <c r="B17" s="138" t="s">
        <v>50</v>
      </c>
      <c r="C17" s="139">
        <v>40226</v>
      </c>
      <c r="D17" s="139">
        <v>40430</v>
      </c>
      <c r="E17" s="140">
        <v>9.4074578113969576E-3</v>
      </c>
      <c r="F17" s="140">
        <v>1.3441392029329702E-2</v>
      </c>
      <c r="G17" s="140">
        <v>6.6790624985103797E-2</v>
      </c>
      <c r="H17" s="140">
        <v>0.15223651635673296</v>
      </c>
      <c r="I17" s="140">
        <v>0.14269630858349025</v>
      </c>
      <c r="J17" s="141">
        <v>1.7540061150512196</v>
      </c>
      <c r="K17" s="121">
        <v>0.1765728332948262</v>
      </c>
    </row>
    <row r="18" spans="1:12" s="20" customFormat="1" collapsed="1">
      <c r="A18" s="21">
        <v>15</v>
      </c>
      <c r="B18" s="74" t="s">
        <v>51</v>
      </c>
      <c r="C18" s="139">
        <v>40427</v>
      </c>
      <c r="D18" s="139">
        <v>40543</v>
      </c>
      <c r="E18" s="140">
        <v>7.1797745323405326E-3</v>
      </c>
      <c r="F18" s="140">
        <v>1.2743660148280878E-2</v>
      </c>
      <c r="G18" s="140">
        <v>4.3030875403416546E-2</v>
      </c>
      <c r="H18" s="140">
        <v>0.12611188627085879</v>
      </c>
      <c r="I18" s="140">
        <v>0.12335063645775524</v>
      </c>
      <c r="J18" s="141">
        <v>1.165921547861521</v>
      </c>
      <c r="K18" s="121">
        <v>0.13943920559337419</v>
      </c>
    </row>
    <row r="19" spans="1:12" s="20" customFormat="1" collapsed="1">
      <c r="A19" s="21">
        <v>16</v>
      </c>
      <c r="B19" s="192" t="s">
        <v>55</v>
      </c>
      <c r="C19" s="139">
        <v>40444</v>
      </c>
      <c r="D19" s="139">
        <v>40638</v>
      </c>
      <c r="E19" s="140">
        <v>-1.1656354585389828E-2</v>
      </c>
      <c r="F19" s="140">
        <v>-2.7513335834012276E-2</v>
      </c>
      <c r="G19" s="140">
        <v>2.7098420284602742E-2</v>
      </c>
      <c r="H19" s="140">
        <v>0.12014531760501002</v>
      </c>
      <c r="I19" s="140">
        <v>0.11205682621733959</v>
      </c>
      <c r="J19" s="141">
        <v>0.20093103365384724</v>
      </c>
      <c r="K19" s="121">
        <v>3.2876623872132082E-2</v>
      </c>
    </row>
    <row r="20" spans="1:12" s="20" customFormat="1" collapsed="1">
      <c r="A20" s="21">
        <v>17</v>
      </c>
      <c r="B20" s="74" t="s">
        <v>92</v>
      </c>
      <c r="C20" s="139">
        <v>40427</v>
      </c>
      <c r="D20" s="139">
        <v>40708</v>
      </c>
      <c r="E20" s="140">
        <v>7.8328729532930463E-3</v>
      </c>
      <c r="F20" s="140">
        <v>1.7196618289089916E-2</v>
      </c>
      <c r="G20" s="140">
        <v>4.716318965230859E-2</v>
      </c>
      <c r="H20" s="140">
        <v>0.13414466665425429</v>
      </c>
      <c r="I20" s="140">
        <v>0.1136537987754036</v>
      </c>
      <c r="J20" s="141">
        <v>1.6070409387159326</v>
      </c>
      <c r="K20" s="121">
        <v>0.19151408670749936</v>
      </c>
    </row>
    <row r="21" spans="1:12" s="20" customFormat="1" collapsed="1">
      <c r="A21" s="21">
        <v>18</v>
      </c>
      <c r="B21" s="74" t="s">
        <v>56</v>
      </c>
      <c r="C21" s="139">
        <v>41026</v>
      </c>
      <c r="D21" s="139">
        <v>41242</v>
      </c>
      <c r="E21" s="140">
        <v>-2.3830417025676565E-2</v>
      </c>
      <c r="F21" s="140">
        <v>-1.6847563560045464E-2</v>
      </c>
      <c r="G21" s="140">
        <v>9.6817710434602633E-2</v>
      </c>
      <c r="H21" s="140">
        <v>8.3150126604883079E-2</v>
      </c>
      <c r="I21" s="140">
        <v>9.0657025238378264E-2</v>
      </c>
      <c r="J21" s="141">
        <v>0.44214799560132656</v>
      </c>
      <c r="K21" s="121">
        <v>9.5716185035740642E-2</v>
      </c>
    </row>
    <row r="22" spans="1:12" s="20" customFormat="1" ht="15.75" thickBot="1">
      <c r="A22" s="137"/>
      <c r="B22" s="142" t="s">
        <v>93</v>
      </c>
      <c r="C22" s="143" t="s">
        <v>0</v>
      </c>
      <c r="D22" s="143" t="s">
        <v>0</v>
      </c>
      <c r="E22" s="144">
        <f>AVERAGE(E4:E21)</f>
        <v>-1.0904764819299258E-2</v>
      </c>
      <c r="F22" s="144">
        <f>AVERAGE(F4:F21)</f>
        <v>1.2472479176865472E-2</v>
      </c>
      <c r="G22" s="144">
        <f>AVERAGE(G4:G21)</f>
        <v>9.04866648391843E-2</v>
      </c>
      <c r="H22" s="144">
        <f>AVERAGE(H4:H21)</f>
        <v>0.14380263077629665</v>
      </c>
      <c r="I22" s="144">
        <f>AVERAGE(I4:I21)</f>
        <v>0.13964000673631086</v>
      </c>
      <c r="J22" s="143" t="s">
        <v>0</v>
      </c>
      <c r="K22" s="143" t="s">
        <v>0</v>
      </c>
      <c r="L22" s="145"/>
    </row>
    <row r="23" spans="1:12" s="20" customFormat="1">
      <c r="A23" s="171" t="s">
        <v>94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</row>
    <row r="24" spans="1:12" s="20" customFormat="1" collapsed="1">
      <c r="J24" s="19"/>
    </row>
    <row r="25" spans="1:12" s="20" customFormat="1" collapsed="1">
      <c r="E25" s="109"/>
      <c r="J25" s="19"/>
    </row>
    <row r="26" spans="1:12" s="20" customFormat="1" collapsed="1">
      <c r="E26" s="110"/>
      <c r="J26" s="19"/>
    </row>
    <row r="27" spans="1:12" s="20" customFormat="1">
      <c r="E27" s="109"/>
      <c r="F27" s="109"/>
      <c r="J27" s="19"/>
    </row>
    <row r="28" spans="1:12" s="20" customFormat="1" collapsed="1">
      <c r="E28" s="110"/>
      <c r="I28" s="110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  <row r="63" spans="3:8" s="28" customFormat="1">
      <c r="C63" s="29"/>
      <c r="D63" s="29"/>
      <c r="E63" s="30"/>
      <c r="F63" s="30"/>
      <c r="G63" s="30"/>
      <c r="H63" s="30"/>
    </row>
  </sheetData>
  <mergeCells count="4"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zoomScale="85" workbookViewId="0">
      <selection activeCell="G75" sqref="G75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2" t="s">
        <v>96</v>
      </c>
      <c r="B1" s="172"/>
      <c r="C1" s="172"/>
      <c r="D1" s="172"/>
      <c r="E1" s="172"/>
      <c r="F1" s="172"/>
      <c r="G1" s="172"/>
    </row>
    <row r="2" spans="1:8" ht="15.75" customHeight="1" thickBot="1">
      <c r="A2" s="193" t="s">
        <v>97</v>
      </c>
      <c r="B2" s="92"/>
      <c r="C2" s="173" t="s">
        <v>98</v>
      </c>
      <c r="D2" s="174"/>
      <c r="E2" s="173" t="s">
        <v>99</v>
      </c>
      <c r="F2" s="174"/>
      <c r="G2" s="93"/>
    </row>
    <row r="3" spans="1:8" ht="45.75" thickBot="1">
      <c r="A3" s="194"/>
      <c r="B3" s="195" t="s">
        <v>80</v>
      </c>
      <c r="C3" s="41" t="s">
        <v>100</v>
      </c>
      <c r="D3" s="34" t="s">
        <v>101</v>
      </c>
      <c r="E3" s="34" t="s">
        <v>102</v>
      </c>
      <c r="F3" s="34" t="s">
        <v>101</v>
      </c>
      <c r="G3" s="196" t="s">
        <v>103</v>
      </c>
    </row>
    <row r="4" spans="1:8" ht="15" customHeight="1">
      <c r="A4" s="21">
        <v>1</v>
      </c>
      <c r="B4" s="36" t="s">
        <v>48</v>
      </c>
      <c r="C4" s="37">
        <v>-111.8325044999998</v>
      </c>
      <c r="D4" s="98">
        <v>-2.5896598584699056E-2</v>
      </c>
      <c r="E4" s="38">
        <v>1</v>
      </c>
      <c r="F4" s="98">
        <v>2.5464731347084286E-4</v>
      </c>
      <c r="G4" s="39">
        <v>1.067686363126896</v>
      </c>
      <c r="H4" s="53"/>
    </row>
    <row r="5" spans="1:8" ht="14.25" customHeight="1">
      <c r="A5" s="21">
        <v>2</v>
      </c>
      <c r="B5" s="197" t="s">
        <v>92</v>
      </c>
      <c r="C5" s="37">
        <v>41.658490000000221</v>
      </c>
      <c r="D5" s="98">
        <v>7.8328729532954298E-3</v>
      </c>
      <c r="E5" s="38">
        <v>0</v>
      </c>
      <c r="F5" s="98">
        <v>0</v>
      </c>
      <c r="G5" s="39">
        <v>0</v>
      </c>
      <c r="H5" s="53"/>
    </row>
    <row r="6" spans="1:8">
      <c r="A6" s="21">
        <v>3</v>
      </c>
      <c r="B6" s="36" t="s">
        <v>53</v>
      </c>
      <c r="C6" s="37">
        <v>37.574629999999893</v>
      </c>
      <c r="D6" s="98">
        <v>1.3822938150334448E-2</v>
      </c>
      <c r="E6" s="38">
        <v>0</v>
      </c>
      <c r="F6" s="98">
        <v>0</v>
      </c>
      <c r="G6" s="39">
        <v>0</v>
      </c>
    </row>
    <row r="7" spans="1:8">
      <c r="A7" s="21">
        <v>4</v>
      </c>
      <c r="B7" s="36" t="s">
        <v>50</v>
      </c>
      <c r="C7" s="37">
        <v>32.571089999999849</v>
      </c>
      <c r="D7" s="98">
        <v>9.4074578113970339E-3</v>
      </c>
      <c r="E7" s="38">
        <v>0</v>
      </c>
      <c r="F7" s="98">
        <v>0</v>
      </c>
      <c r="G7" s="39">
        <v>0</v>
      </c>
    </row>
    <row r="8" spans="1:8">
      <c r="A8" s="21">
        <v>5</v>
      </c>
      <c r="B8" s="36" t="s">
        <v>104</v>
      </c>
      <c r="C8" s="37">
        <v>25.360240000000225</v>
      </c>
      <c r="D8" s="98">
        <v>9.2210245616864087E-3</v>
      </c>
      <c r="E8" s="38">
        <v>0</v>
      </c>
      <c r="F8" s="98">
        <v>0</v>
      </c>
      <c r="G8" s="39">
        <v>0</v>
      </c>
    </row>
    <row r="9" spans="1:8" ht="15">
      <c r="A9" s="21">
        <v>6</v>
      </c>
      <c r="B9" s="198" t="s">
        <v>105</v>
      </c>
      <c r="C9" s="37">
        <v>22.743080000000074</v>
      </c>
      <c r="D9" s="98">
        <v>7.1797745323222114E-3</v>
      </c>
      <c r="E9" s="38">
        <v>0</v>
      </c>
      <c r="F9" s="98">
        <v>0</v>
      </c>
      <c r="G9" s="39">
        <v>0</v>
      </c>
    </row>
    <row r="10" spans="1:8">
      <c r="A10" s="21">
        <v>7</v>
      </c>
      <c r="B10" s="36" t="s">
        <v>61</v>
      </c>
      <c r="C10" s="37">
        <v>2.669</v>
      </c>
      <c r="D10" s="98">
        <v>3.6272072457966061E-3</v>
      </c>
      <c r="E10" s="38">
        <v>0</v>
      </c>
      <c r="F10" s="98">
        <v>0</v>
      </c>
      <c r="G10" s="39">
        <v>0</v>
      </c>
    </row>
    <row r="11" spans="1:8">
      <c r="A11" s="21">
        <v>8</v>
      </c>
      <c r="B11" s="36" t="s">
        <v>59</v>
      </c>
      <c r="C11" s="37">
        <v>-8.605920000000042</v>
      </c>
      <c r="D11" s="98">
        <v>-9.6100835928709556E-3</v>
      </c>
      <c r="E11" s="38">
        <v>0</v>
      </c>
      <c r="F11" s="98">
        <v>0</v>
      </c>
      <c r="G11" s="39">
        <v>0</v>
      </c>
    </row>
    <row r="12" spans="1:8">
      <c r="A12" s="21">
        <v>9</v>
      </c>
      <c r="B12" s="185" t="s">
        <v>58</v>
      </c>
      <c r="C12" s="37">
        <v>-27.392349999999858</v>
      </c>
      <c r="D12" s="98">
        <v>-2.3985153001728113E-2</v>
      </c>
      <c r="E12" s="38">
        <v>0</v>
      </c>
      <c r="F12" s="98">
        <v>0</v>
      </c>
      <c r="G12" s="39">
        <v>0</v>
      </c>
    </row>
    <row r="13" spans="1:8">
      <c r="A13" s="21">
        <v>10</v>
      </c>
      <c r="B13" s="36" t="s">
        <v>60</v>
      </c>
      <c r="C13" s="37">
        <v>-31.795540000000038</v>
      </c>
      <c r="D13" s="98">
        <v>-3.9664846905086128E-2</v>
      </c>
      <c r="E13" s="38">
        <v>0</v>
      </c>
      <c r="F13" s="98">
        <v>0</v>
      </c>
      <c r="G13" s="39">
        <v>0</v>
      </c>
    </row>
    <row r="14" spans="1:8">
      <c r="A14" s="21">
        <v>11</v>
      </c>
      <c r="B14" s="36" t="s">
        <v>62</v>
      </c>
      <c r="C14" s="37">
        <v>-23.358479999999982</v>
      </c>
      <c r="D14" s="98">
        <v>-3.7174023196540278E-2</v>
      </c>
      <c r="E14" s="38">
        <v>-107</v>
      </c>
      <c r="F14" s="98">
        <v>-1.0911686722414849E-2</v>
      </c>
      <c r="G14" s="39">
        <v>-6.7940732439322726</v>
      </c>
    </row>
    <row r="15" spans="1:8">
      <c r="A15" s="21">
        <v>12</v>
      </c>
      <c r="B15" s="199" t="s">
        <v>49</v>
      </c>
      <c r="C15" s="37">
        <v>-70.864859999999865</v>
      </c>
      <c r="D15" s="98">
        <v>-1.9546974463858207E-2</v>
      </c>
      <c r="E15" s="38">
        <v>-13</v>
      </c>
      <c r="F15" s="98">
        <v>-2.8297779712668698E-3</v>
      </c>
      <c r="G15" s="39">
        <v>-10.103391615150027</v>
      </c>
    </row>
    <row r="16" spans="1:8" ht="13.5" customHeight="1">
      <c r="A16" s="21">
        <v>13</v>
      </c>
      <c r="B16" s="74" t="s">
        <v>56</v>
      </c>
      <c r="C16" s="37">
        <v>-51.024210000000195</v>
      </c>
      <c r="D16" s="98">
        <v>-3.416178649928741E-2</v>
      </c>
      <c r="E16" s="38">
        <v>-107</v>
      </c>
      <c r="F16" s="98">
        <v>-1.0583580613254203E-2</v>
      </c>
      <c r="G16" s="39">
        <v>-15.226868973087175</v>
      </c>
    </row>
    <row r="17" spans="1:8">
      <c r="A17" s="21">
        <v>14</v>
      </c>
      <c r="B17" s="74" t="s">
        <v>46</v>
      </c>
      <c r="C17" s="37">
        <v>-84.158710000000895</v>
      </c>
      <c r="D17" s="98">
        <v>-3.8682370209213559E-3</v>
      </c>
      <c r="E17" s="38">
        <v>-49</v>
      </c>
      <c r="F17" s="98">
        <v>-9.771662179678931E-4</v>
      </c>
      <c r="G17" s="39">
        <v>-21.193803442016989</v>
      </c>
    </row>
    <row r="18" spans="1:8">
      <c r="A18" s="21">
        <v>15</v>
      </c>
      <c r="B18" s="36" t="s">
        <v>91</v>
      </c>
      <c r="C18" s="37">
        <v>-107.75564000000014</v>
      </c>
      <c r="D18" s="98">
        <v>-4.3846515523804218E-2</v>
      </c>
      <c r="E18" s="38">
        <v>-90657</v>
      </c>
      <c r="F18" s="98">
        <v>-3.1121823347426615E-2</v>
      </c>
      <c r="G18" s="39">
        <v>-75.643882022887809</v>
      </c>
    </row>
    <row r="19" spans="1:8">
      <c r="A19" s="21">
        <v>16</v>
      </c>
      <c r="B19" s="36" t="s">
        <v>55</v>
      </c>
      <c r="C19" s="37">
        <v>-110.02333000000007</v>
      </c>
      <c r="D19" s="98">
        <v>-6.8389071391666084E-2</v>
      </c>
      <c r="E19" s="38">
        <v>-76</v>
      </c>
      <c r="F19" s="98">
        <v>-5.7401812688821753E-2</v>
      </c>
      <c r="G19" s="39">
        <v>-89.917874837570224</v>
      </c>
    </row>
    <row r="20" spans="1:8">
      <c r="A20" s="21">
        <v>17</v>
      </c>
      <c r="B20" s="36" t="s">
        <v>57</v>
      </c>
      <c r="C20" s="37">
        <v>-204.90629000000007</v>
      </c>
      <c r="D20" s="98">
        <v>-0.14934772615409489</v>
      </c>
      <c r="E20" s="38">
        <v>-4164</v>
      </c>
      <c r="F20" s="98">
        <v>-9.335276314314539E-2</v>
      </c>
      <c r="G20" s="39">
        <v>-128.08074718977687</v>
      </c>
    </row>
    <row r="21" spans="1:8">
      <c r="A21" s="21">
        <v>18</v>
      </c>
      <c r="B21" s="36" t="s">
        <v>63</v>
      </c>
      <c r="C21" s="37">
        <v>-164.78469000000001</v>
      </c>
      <c r="D21" s="98">
        <v>-0.25353314647681424</v>
      </c>
      <c r="E21" s="38">
        <v>-59</v>
      </c>
      <c r="F21" s="98">
        <v>-0.25991189427312777</v>
      </c>
      <c r="G21" s="39">
        <v>-168.95436493392074</v>
      </c>
    </row>
    <row r="22" spans="1:8" ht="15.75" thickBot="1">
      <c r="A22" s="91"/>
      <c r="B22" s="94" t="s">
        <v>64</v>
      </c>
      <c r="C22" s="95">
        <v>-833.9259945000008</v>
      </c>
      <c r="D22" s="99">
        <v>-1.4526130699774386E-2</v>
      </c>
      <c r="E22" s="96">
        <v>-95231</v>
      </c>
      <c r="F22" s="99">
        <v>-3.1263326497254024E-2</v>
      </c>
      <c r="G22" s="97">
        <v>-514.84731989521515</v>
      </c>
      <c r="H22" s="53"/>
    </row>
    <row r="23" spans="1:8">
      <c r="B23" s="68"/>
      <c r="C23" s="69"/>
      <c r="D23" s="70"/>
      <c r="E23" s="71"/>
      <c r="F23" s="70"/>
      <c r="G23" s="69"/>
      <c r="H23" s="53"/>
    </row>
    <row r="42" spans="2:5" ht="15">
      <c r="B42" s="60"/>
      <c r="C42" s="61"/>
      <c r="D42" s="62"/>
      <c r="E42" s="63"/>
    </row>
    <row r="43" spans="2:5" ht="15">
      <c r="B43" s="60"/>
      <c r="C43" s="61"/>
      <c r="D43" s="62"/>
      <c r="E43" s="63"/>
    </row>
    <row r="44" spans="2:5" ht="15">
      <c r="B44" s="60"/>
      <c r="C44" s="61"/>
      <c r="D44" s="62"/>
      <c r="E44" s="63"/>
    </row>
    <row r="45" spans="2:5" ht="15">
      <c r="B45" s="60"/>
      <c r="C45" s="61"/>
      <c r="D45" s="62"/>
      <c r="E45" s="63"/>
    </row>
    <row r="46" spans="2:5" ht="15">
      <c r="B46" s="60"/>
      <c r="C46" s="61"/>
      <c r="D46" s="62"/>
      <c r="E46" s="63"/>
    </row>
    <row r="47" spans="2:5" ht="15">
      <c r="B47" s="60"/>
      <c r="C47" s="61"/>
      <c r="D47" s="62"/>
      <c r="E47" s="63"/>
    </row>
    <row r="48" spans="2:5" ht="15.75" thickBot="1">
      <c r="B48" s="82"/>
      <c r="C48" s="82"/>
      <c r="D48" s="82"/>
      <c r="E48" s="82"/>
    </row>
    <row r="51" spans="2:6" ht="14.25" customHeight="1"/>
    <row r="52" spans="2:6">
      <c r="F52" s="53"/>
    </row>
    <row r="54" spans="2:6">
      <c r="F54"/>
    </row>
    <row r="55" spans="2:6">
      <c r="F55"/>
    </row>
    <row r="56" spans="2:6" ht="30.75" thickBot="1">
      <c r="B56" s="41" t="s">
        <v>80</v>
      </c>
      <c r="C56" s="34" t="s">
        <v>106</v>
      </c>
      <c r="D56" s="34" t="s">
        <v>107</v>
      </c>
      <c r="E56" s="35" t="s">
        <v>108</v>
      </c>
      <c r="F56"/>
    </row>
    <row r="57" spans="2:6">
      <c r="B57" s="36" t="str">
        <f t="shared" ref="B57:D61" si="0">B4</f>
        <v>Sofiivskyi</v>
      </c>
      <c r="C57" s="37">
        <f t="shared" si="0"/>
        <v>-111.8325044999998</v>
      </c>
      <c r="D57" s="98">
        <f t="shared" si="0"/>
        <v>-2.5896598584699056E-2</v>
      </c>
      <c r="E57" s="39">
        <f>G4</f>
        <v>1.067686363126896</v>
      </c>
    </row>
    <row r="58" spans="2:6">
      <c r="B58" s="36" t="str">
        <f t="shared" si="0"/>
        <v xml:space="preserve">UNIVER.UA/Myhailo Hrushevskyi: Fond Derzhavnykh Paperiv   </v>
      </c>
      <c r="C58" s="37">
        <f t="shared" si="0"/>
        <v>41.658490000000221</v>
      </c>
      <c r="D58" s="98">
        <f t="shared" si="0"/>
        <v>7.8328729532954298E-3</v>
      </c>
      <c r="E58" s="39">
        <f>G5</f>
        <v>0</v>
      </c>
    </row>
    <row r="59" spans="2:6">
      <c r="B59" s="36" t="str">
        <f t="shared" si="0"/>
        <v>ОТP Klasychnyi</v>
      </c>
      <c r="C59" s="37">
        <f t="shared" si="0"/>
        <v>37.574629999999893</v>
      </c>
      <c r="D59" s="98">
        <f t="shared" si="0"/>
        <v>1.3822938150334448E-2</v>
      </c>
      <c r="E59" s="39">
        <f>G6</f>
        <v>0</v>
      </c>
    </row>
    <row r="60" spans="2:6">
      <c r="B60" s="36" t="str">
        <f t="shared" si="0"/>
        <v>Altus – Depozyt</v>
      </c>
      <c r="C60" s="37">
        <f t="shared" si="0"/>
        <v>32.571089999999849</v>
      </c>
      <c r="D60" s="98">
        <f t="shared" si="0"/>
        <v>9.4074578113970339E-3</v>
      </c>
      <c r="E60" s="39">
        <f>G7</f>
        <v>0</v>
      </c>
    </row>
    <row r="61" spans="2:6">
      <c r="B61" s="155" t="str">
        <f t="shared" si="0"/>
        <v>Altus-Zbalansovanyi</v>
      </c>
      <c r="C61" s="156">
        <f t="shared" si="0"/>
        <v>25.360240000000225</v>
      </c>
      <c r="D61" s="157">
        <f t="shared" si="0"/>
        <v>9.2210245616864087E-3</v>
      </c>
      <c r="E61" s="158">
        <f>G8</f>
        <v>0</v>
      </c>
    </row>
    <row r="62" spans="2:6">
      <c r="B62" s="122" t="str">
        <f t="shared" ref="B62:D65" si="1">B17</f>
        <v>KINTO-Klasychnyi</v>
      </c>
      <c r="C62" s="37">
        <f t="shared" si="1"/>
        <v>-84.158710000000895</v>
      </c>
      <c r="D62" s="98">
        <f t="shared" si="1"/>
        <v>-3.8682370209213559E-3</v>
      </c>
      <c r="E62" s="39">
        <f>G17</f>
        <v>-21.193803442016989</v>
      </c>
    </row>
    <row r="63" spans="2:6">
      <c r="B63" s="122" t="str">
        <f t="shared" si="1"/>
        <v>ОТP Fond Aktsii</v>
      </c>
      <c r="C63" s="37">
        <f t="shared" si="1"/>
        <v>-107.75564000000014</v>
      </c>
      <c r="D63" s="98">
        <f t="shared" si="1"/>
        <v>-4.3846515523804218E-2</v>
      </c>
      <c r="E63" s="39">
        <f>G18</f>
        <v>-75.643882022887809</v>
      </c>
    </row>
    <row r="64" spans="2:6">
      <c r="B64" s="122" t="str">
        <f t="shared" si="1"/>
        <v>VSI</v>
      </c>
      <c r="C64" s="37">
        <f t="shared" si="1"/>
        <v>-110.02333000000007</v>
      </c>
      <c r="D64" s="98">
        <f t="shared" si="1"/>
        <v>-6.8389071391666084E-2</v>
      </c>
      <c r="E64" s="39">
        <f>G19</f>
        <v>-89.917874837570224</v>
      </c>
    </row>
    <row r="65" spans="2:5">
      <c r="B65" s="122" t="str">
        <f t="shared" si="1"/>
        <v>Аrgentum</v>
      </c>
      <c r="C65" s="37">
        <f t="shared" si="1"/>
        <v>-204.90629000000007</v>
      </c>
      <c r="D65" s="98">
        <f t="shared" si="1"/>
        <v>-0.14934772615409489</v>
      </c>
      <c r="E65" s="39">
        <f>G20</f>
        <v>-128.08074718977687</v>
      </c>
    </row>
    <row r="66" spans="2:5">
      <c r="B66" s="122" t="str">
        <f>B21</f>
        <v>Altus-Stratehichnyi</v>
      </c>
      <c r="C66" s="37">
        <f>C21</f>
        <v>-164.78469000000001</v>
      </c>
      <c r="D66" s="98">
        <f>D21</f>
        <v>-0.25353314647681424</v>
      </c>
      <c r="E66" s="39">
        <f>G21</f>
        <v>-168.95436493392074</v>
      </c>
    </row>
    <row r="67" spans="2:5">
      <c r="B67" s="129" t="s">
        <v>66</v>
      </c>
      <c r="C67" s="130">
        <f>C22-SUM(C57:C66)</f>
        <v>-187.62927999999999</v>
      </c>
      <c r="D67" s="131"/>
      <c r="E67" s="130">
        <f>G22-SUM(E57:E66)</f>
        <v>-32.124333832169441</v>
      </c>
    </row>
    <row r="68" spans="2:5" ht="15">
      <c r="B68" s="127" t="s">
        <v>64</v>
      </c>
      <c r="C68" s="128">
        <f>SUM(C57:C67)</f>
        <v>-833.9259945000008</v>
      </c>
      <c r="D68" s="128"/>
      <c r="E68" s="128">
        <f>SUM(E57:E67)</f>
        <v>-514.84731989521515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8"/>
  <sheetViews>
    <sheetView zoomScale="80" workbookViewId="0">
      <selection activeCell="A20" sqref="A20:A26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6" t="s">
        <v>80</v>
      </c>
      <c r="B1" s="67" t="s">
        <v>109</v>
      </c>
      <c r="C1" s="10"/>
    </row>
    <row r="2" spans="1:3" ht="14.25">
      <c r="A2" s="200" t="s">
        <v>57</v>
      </c>
      <c r="B2" s="140">
        <v>-6.1760473902816804E-2</v>
      </c>
      <c r="C2" s="10"/>
    </row>
    <row r="3" spans="1:3" ht="14.25">
      <c r="A3" s="36" t="s">
        <v>60</v>
      </c>
      <c r="B3" s="140">
        <v>-3.9664846905071993E-2</v>
      </c>
      <c r="C3" s="10"/>
    </row>
    <row r="4" spans="1:3" ht="14.25">
      <c r="A4" s="36" t="s">
        <v>62</v>
      </c>
      <c r="B4" s="140">
        <v>-2.6552064281312959E-2</v>
      </c>
      <c r="C4" s="10"/>
    </row>
    <row r="5" spans="1:3" ht="14.25">
      <c r="A5" s="36" t="s">
        <v>48</v>
      </c>
      <c r="B5" s="140">
        <v>-2.6144588249008005E-2</v>
      </c>
      <c r="C5" s="10"/>
    </row>
    <row r="6" spans="1:3" ht="14.25">
      <c r="A6" s="185" t="s">
        <v>58</v>
      </c>
      <c r="B6" s="140">
        <v>-2.398515300175319E-2</v>
      </c>
      <c r="C6" s="10"/>
    </row>
    <row r="7" spans="1:3" ht="14.25">
      <c r="A7" s="201" t="s">
        <v>110</v>
      </c>
      <c r="B7" s="140">
        <v>-2.3830417025676565E-2</v>
      </c>
      <c r="C7" s="10"/>
    </row>
    <row r="8" spans="1:3" ht="14.25">
      <c r="A8" s="199" t="s">
        <v>49</v>
      </c>
      <c r="B8" s="140">
        <v>-1.6764636692247703E-2</v>
      </c>
      <c r="C8" s="10"/>
    </row>
    <row r="9" spans="1:3" ht="14.25">
      <c r="A9" s="200" t="s">
        <v>91</v>
      </c>
      <c r="B9" s="140">
        <v>-1.3133428415476489E-2</v>
      </c>
      <c r="C9" s="10"/>
    </row>
    <row r="10" spans="1:3" ht="14.25">
      <c r="A10" s="185" t="s">
        <v>55</v>
      </c>
      <c r="B10" s="140">
        <v>-1.1656354585389828E-2</v>
      </c>
      <c r="C10" s="10"/>
    </row>
    <row r="11" spans="1:3" ht="14.25">
      <c r="A11" s="201" t="s">
        <v>111</v>
      </c>
      <c r="B11" s="140">
        <v>-9.6100835928306649E-3</v>
      </c>
      <c r="C11" s="10"/>
    </row>
    <row r="12" spans="1:3" ht="14.25">
      <c r="A12" s="200" t="s">
        <v>113</v>
      </c>
      <c r="B12" s="140">
        <v>-2.893898623058222E-3</v>
      </c>
      <c r="C12" s="10"/>
    </row>
    <row r="13" spans="1:3" ht="14.25">
      <c r="A13" s="138" t="s">
        <v>61</v>
      </c>
      <c r="B13" s="140">
        <v>3.6272072457947946E-3</v>
      </c>
      <c r="C13" s="10"/>
    </row>
    <row r="14" spans="1:3" ht="15">
      <c r="A14" s="198" t="s">
        <v>105</v>
      </c>
      <c r="B14" s="140">
        <v>7.1797745323405326E-3</v>
      </c>
      <c r="C14" s="10"/>
    </row>
    <row r="15" spans="1:3" ht="14.25">
      <c r="A15" s="197" t="s">
        <v>92</v>
      </c>
      <c r="B15" s="140">
        <v>7.8328729532930463E-3</v>
      </c>
      <c r="C15" s="10"/>
    </row>
    <row r="16" spans="1:3" ht="14.25">
      <c r="A16" s="36" t="s">
        <v>63</v>
      </c>
      <c r="B16" s="140">
        <v>8.6189032723960057E-3</v>
      </c>
      <c r="C16" s="10"/>
    </row>
    <row r="17" spans="1:3" ht="14.25">
      <c r="A17" s="202" t="s">
        <v>52</v>
      </c>
      <c r="B17" s="140">
        <v>9.2210245616772823E-3</v>
      </c>
      <c r="C17" s="10"/>
    </row>
    <row r="18" spans="1:3" ht="14.25">
      <c r="A18" s="36" t="s">
        <v>50</v>
      </c>
      <c r="B18" s="140">
        <v>9.4074578113969576E-3</v>
      </c>
      <c r="C18" s="10"/>
    </row>
    <row r="19" spans="1:3" ht="14.25">
      <c r="A19" s="200" t="s">
        <v>112</v>
      </c>
      <c r="B19" s="140">
        <v>1.3822938150357178E-2</v>
      </c>
      <c r="C19" s="10"/>
    </row>
    <row r="20" spans="1:3" ht="14.25">
      <c r="A20" s="203" t="s">
        <v>114</v>
      </c>
      <c r="B20" s="135">
        <v>-1.0904764819299299E-2</v>
      </c>
      <c r="C20" s="10"/>
    </row>
    <row r="21" spans="1:3" ht="14.25">
      <c r="A21" s="138" t="s">
        <v>16</v>
      </c>
      <c r="B21" s="135">
        <v>-4.7428780217578237E-2</v>
      </c>
      <c r="C21" s="10"/>
    </row>
    <row r="22" spans="1:3" ht="14.25">
      <c r="A22" s="138" t="s">
        <v>15</v>
      </c>
      <c r="B22" s="135">
        <v>4.4180953100219078E-3</v>
      </c>
      <c r="C22" s="58"/>
    </row>
    <row r="23" spans="1:3" ht="14.25">
      <c r="A23" s="138" t="s">
        <v>115</v>
      </c>
      <c r="B23" s="135">
        <v>-2.4554811327353487E-2</v>
      </c>
      <c r="C23" s="9"/>
    </row>
    <row r="24" spans="1:3" ht="14.25">
      <c r="A24" s="138" t="s">
        <v>116</v>
      </c>
      <c r="B24" s="135">
        <v>9.8332111474890294E-3</v>
      </c>
      <c r="C24" s="77"/>
    </row>
    <row r="25" spans="1:3" ht="14.25">
      <c r="A25" s="138" t="s">
        <v>117</v>
      </c>
      <c r="B25" s="135">
        <v>1.5616438356164383E-2</v>
      </c>
      <c r="C25" s="10"/>
    </row>
    <row r="26" spans="1:3" ht="15" thickBot="1">
      <c r="A26" s="204" t="s">
        <v>118</v>
      </c>
      <c r="B26" s="136">
        <v>-5.7091721680272767E-2</v>
      </c>
      <c r="C26" s="10"/>
    </row>
    <row r="27" spans="1:3">
      <c r="B27" s="10"/>
      <c r="C27" s="10"/>
    </row>
    <row r="28" spans="1:3">
      <c r="C28" s="10"/>
    </row>
    <row r="29" spans="1:3">
      <c r="B29" s="10"/>
      <c r="C29" s="10"/>
    </row>
    <row r="30" spans="1:3">
      <c r="C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6"/>
  <sheetViews>
    <sheetView zoomScale="85" workbookViewId="0">
      <selection activeCell="I4" sqref="I4:I5"/>
    </sheetView>
  </sheetViews>
  <sheetFormatPr defaultRowHeight="14.25"/>
  <cols>
    <col min="1" max="1" width="4.7109375" style="30" customWidth="1"/>
    <col min="2" max="2" width="32.85546875" style="28" bestFit="1" customWidth="1"/>
    <col min="3" max="4" width="12.7109375" style="30" customWidth="1"/>
    <col min="5" max="5" width="16.7109375" style="40" customWidth="1"/>
    <col min="6" max="6" width="14.7109375" style="45" customWidth="1"/>
    <col min="7" max="7" width="14.7109375" style="40" customWidth="1"/>
    <col min="8" max="8" width="12.7109375" style="45" customWidth="1"/>
    <col min="9" max="9" width="39.14062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63" t="s">
        <v>119</v>
      </c>
      <c r="B1" s="163"/>
      <c r="C1" s="163"/>
      <c r="D1" s="163"/>
      <c r="E1" s="163"/>
      <c r="F1" s="163"/>
      <c r="G1" s="163"/>
      <c r="H1" s="163"/>
      <c r="I1" s="163"/>
      <c r="J1" s="163"/>
      <c r="K1" s="13"/>
      <c r="L1" s="14"/>
      <c r="M1" s="14"/>
    </row>
    <row r="2" spans="1:13" ht="45.75" thickBot="1">
      <c r="A2" s="15" t="s">
        <v>97</v>
      </c>
      <c r="B2" s="15" t="s">
        <v>80</v>
      </c>
      <c r="C2" s="43" t="s">
        <v>120</v>
      </c>
      <c r="D2" s="43" t="s">
        <v>121</v>
      </c>
      <c r="E2" s="43" t="s">
        <v>40</v>
      </c>
      <c r="F2" s="43" t="s">
        <v>41</v>
      </c>
      <c r="G2" s="43" t="s">
        <v>42</v>
      </c>
      <c r="H2" s="43" t="s">
        <v>43</v>
      </c>
      <c r="I2" s="17" t="s">
        <v>44</v>
      </c>
      <c r="J2" s="18" t="s">
        <v>45</v>
      </c>
    </row>
    <row r="3" spans="1:13" ht="28.5">
      <c r="A3" s="21">
        <v>1</v>
      </c>
      <c r="B3" s="86" t="s">
        <v>122</v>
      </c>
      <c r="C3" s="206" t="s">
        <v>125</v>
      </c>
      <c r="D3" s="207" t="s">
        <v>126</v>
      </c>
      <c r="E3" s="87">
        <v>1295529.6000000001</v>
      </c>
      <c r="F3" s="88">
        <v>783</v>
      </c>
      <c r="G3" s="87">
        <v>1654.5716475095787</v>
      </c>
      <c r="H3" s="52">
        <v>1000</v>
      </c>
      <c r="I3" s="185" t="s">
        <v>128</v>
      </c>
      <c r="J3" s="159" t="s">
        <v>11</v>
      </c>
    </row>
    <row r="4" spans="1:13" ht="14.25" customHeight="1">
      <c r="A4" s="21">
        <v>2</v>
      </c>
      <c r="B4" s="86" t="s">
        <v>123</v>
      </c>
      <c r="C4" s="206" t="s">
        <v>125</v>
      </c>
      <c r="D4" s="207" t="s">
        <v>127</v>
      </c>
      <c r="E4" s="87">
        <v>1111435.7701999999</v>
      </c>
      <c r="F4" s="88">
        <v>2939</v>
      </c>
      <c r="G4" s="87">
        <v>378.16800619258248</v>
      </c>
      <c r="H4" s="85">
        <v>1000</v>
      </c>
      <c r="I4" s="86" t="s">
        <v>129</v>
      </c>
      <c r="J4" s="159" t="s">
        <v>9</v>
      </c>
    </row>
    <row r="5" spans="1:13" ht="15" customHeight="1">
      <c r="A5" s="21">
        <v>3</v>
      </c>
      <c r="B5" s="205" t="s">
        <v>124</v>
      </c>
      <c r="C5" s="206" t="s">
        <v>125</v>
      </c>
      <c r="D5" s="207" t="s">
        <v>126</v>
      </c>
      <c r="E5" s="87">
        <v>471968.48</v>
      </c>
      <c r="F5" s="88">
        <v>679</v>
      </c>
      <c r="G5" s="87">
        <v>695.09349042709869</v>
      </c>
      <c r="H5" s="85">
        <v>1000</v>
      </c>
      <c r="I5" s="185" t="s">
        <v>130</v>
      </c>
      <c r="J5" s="161" t="s">
        <v>12</v>
      </c>
    </row>
    <row r="6" spans="1:13" ht="15.75" customHeight="1" thickBot="1">
      <c r="A6" s="164" t="s">
        <v>64</v>
      </c>
      <c r="B6" s="165"/>
      <c r="C6" s="111" t="s">
        <v>0</v>
      </c>
      <c r="D6" s="111" t="s">
        <v>0</v>
      </c>
      <c r="E6" s="100">
        <f>SUM(E3:E5)</f>
        <v>2878933.8501999998</v>
      </c>
      <c r="F6" s="101">
        <f>SUM(F3:F5)</f>
        <v>4401</v>
      </c>
      <c r="G6" s="111" t="s">
        <v>0</v>
      </c>
      <c r="H6" s="111" t="s">
        <v>0</v>
      </c>
      <c r="I6" s="111" t="s">
        <v>0</v>
      </c>
      <c r="J6" s="112" t="s">
        <v>0</v>
      </c>
    </row>
  </sheetData>
  <mergeCells count="2">
    <mergeCell ref="A1:J1"/>
    <mergeCell ref="A6:B6"/>
  </mergeCells>
  <phoneticPr fontId="11" type="noConversion"/>
  <hyperlinks>
    <hyperlink ref="J6" r:id="rId1" display="http://www.sem.biz.ua/"/>
    <hyperlink ref="J3" r:id="rId2"/>
    <hyperlink ref="J4" r:id="rId3"/>
    <hyperlink ref="J5" r:id="rId4"/>
  </hyperlinks>
  <pageMargins left="0.75" right="0.75" top="1" bottom="1" header="0.5" footer="0.5"/>
  <pageSetup paperSize="9" scale="60" orientation="landscape" verticalDpi="12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L39" sqref="L39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5" t="s">
        <v>131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customFormat="1" ht="15.75" customHeight="1" thickBot="1">
      <c r="A2" s="208" t="s">
        <v>38</v>
      </c>
      <c r="B2" s="104"/>
      <c r="C2" s="105"/>
      <c r="D2" s="106"/>
      <c r="E2" s="170" t="s">
        <v>79</v>
      </c>
      <c r="F2" s="170"/>
      <c r="G2" s="170"/>
      <c r="H2" s="170"/>
      <c r="I2" s="170"/>
      <c r="J2" s="170"/>
      <c r="K2" s="170"/>
    </row>
    <row r="3" spans="1:11" customFormat="1" ht="64.5" thickBot="1">
      <c r="A3" s="208"/>
      <c r="B3" s="189" t="s">
        <v>80</v>
      </c>
      <c r="C3" s="190" t="s">
        <v>81</v>
      </c>
      <c r="D3" s="190" t="s">
        <v>82</v>
      </c>
      <c r="E3" s="209" t="s">
        <v>132</v>
      </c>
      <c r="F3" s="209" t="s">
        <v>133</v>
      </c>
      <c r="G3" s="17" t="s">
        <v>134</v>
      </c>
      <c r="H3" s="17" t="s">
        <v>86</v>
      </c>
      <c r="I3" s="17" t="s">
        <v>87</v>
      </c>
      <c r="J3" s="191" t="s">
        <v>88</v>
      </c>
      <c r="K3" s="191" t="s">
        <v>89</v>
      </c>
    </row>
    <row r="4" spans="1:11" customFormat="1" collapsed="1">
      <c r="A4" s="21">
        <v>1</v>
      </c>
      <c r="B4" s="26" t="s">
        <v>135</v>
      </c>
      <c r="C4" s="107">
        <v>38441</v>
      </c>
      <c r="D4" s="107">
        <v>38625</v>
      </c>
      <c r="E4" s="102">
        <v>-0.16695850659150124</v>
      </c>
      <c r="F4" s="102">
        <v>-0.16533844930147312</v>
      </c>
      <c r="G4" s="102">
        <v>-0.19344209593009865</v>
      </c>
      <c r="H4" s="102">
        <v>-0.22095735615411738</v>
      </c>
      <c r="I4" s="102">
        <v>-0.21810250691420852</v>
      </c>
      <c r="J4" s="108">
        <v>-0.30490650957290166</v>
      </c>
      <c r="K4" s="153">
        <v>-3.2021751454460734E-2</v>
      </c>
    </row>
    <row r="5" spans="1:11" customFormat="1" collapsed="1">
      <c r="A5" s="21">
        <v>2</v>
      </c>
      <c r="B5" s="26" t="s">
        <v>123</v>
      </c>
      <c r="C5" s="107">
        <v>39048</v>
      </c>
      <c r="D5" s="107">
        <v>39140</v>
      </c>
      <c r="E5" s="102">
        <v>-2.9273560932917664E-2</v>
      </c>
      <c r="F5" s="102">
        <v>1.2231569633715189E-2</v>
      </c>
      <c r="G5" s="102">
        <v>-4.5985965035666543E-2</v>
      </c>
      <c r="H5" s="102">
        <v>-9.8322879663156337E-2</v>
      </c>
      <c r="I5" s="102">
        <v>-9.9711252866485522E-2</v>
      </c>
      <c r="J5" s="108">
        <v>-0.62183199380740994</v>
      </c>
      <c r="K5" s="154">
        <v>-9.478983183762868E-2</v>
      </c>
    </row>
    <row r="6" spans="1:11" customFormat="1">
      <c r="A6" s="21">
        <v>3</v>
      </c>
      <c r="B6" s="26" t="s">
        <v>122</v>
      </c>
      <c r="C6" s="107">
        <v>39100</v>
      </c>
      <c r="D6" s="107">
        <v>39268</v>
      </c>
      <c r="E6" s="102">
        <v>-7.1255412211685965E-3</v>
      </c>
      <c r="F6" s="102">
        <v>2.0842125632580588E-2</v>
      </c>
      <c r="G6" s="102">
        <v>8.9982223725793231E-2</v>
      </c>
      <c r="H6" s="102">
        <v>0.10694961178254125</v>
      </c>
      <c r="I6" s="102" t="s">
        <v>95</v>
      </c>
      <c r="J6" s="108">
        <v>0.6545716475095531</v>
      </c>
      <c r="K6" s="154">
        <v>5.494682465508971E-2</v>
      </c>
    </row>
    <row r="7" spans="1:11" ht="15.75" thickBot="1">
      <c r="A7" s="137"/>
      <c r="B7" s="142" t="s">
        <v>93</v>
      </c>
      <c r="C7" s="143" t="s">
        <v>0</v>
      </c>
      <c r="D7" s="143" t="s">
        <v>0</v>
      </c>
      <c r="E7" s="144">
        <f>AVERAGE(E4:E6)</f>
        <v>-6.7785869581862501E-2</v>
      </c>
      <c r="F7" s="144">
        <f>AVERAGE(F4:F6)</f>
        <v>-4.4088251345059115E-2</v>
      </c>
      <c r="G7" s="144">
        <f>AVERAGE(G4:G6)</f>
        <v>-4.981527907999065E-2</v>
      </c>
      <c r="H7" s="144">
        <f>AVERAGE(H4:H6)</f>
        <v>-7.0776874678244159E-2</v>
      </c>
      <c r="I7" s="144">
        <f>AVERAGE(I4:I6)</f>
        <v>-0.15890687989034702</v>
      </c>
      <c r="J7" s="143" t="s">
        <v>0</v>
      </c>
      <c r="K7" s="143" t="s">
        <v>0</v>
      </c>
    </row>
    <row r="8" spans="1:11" ht="15" thickBot="1">
      <c r="A8" s="176" t="s">
        <v>94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>
      <c r="B9" s="28"/>
      <c r="C9" s="29"/>
      <c r="D9" s="29"/>
      <c r="E9" s="28"/>
      <c r="F9" s="28"/>
      <c r="G9" s="28"/>
      <c r="H9" s="28"/>
      <c r="I9" s="28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7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4"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7"/>
  <sheetViews>
    <sheetView zoomScale="85" workbookViewId="0">
      <selection activeCell="B34" sqref="B34:E3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72" t="s">
        <v>136</v>
      </c>
      <c r="B1" s="172"/>
      <c r="C1" s="172"/>
      <c r="D1" s="172"/>
      <c r="E1" s="172"/>
      <c r="F1" s="172"/>
      <c r="G1" s="172"/>
    </row>
    <row r="2" spans="1:7" s="30" customFormat="1" ht="15.75" customHeight="1" thickBot="1">
      <c r="A2" s="168" t="s">
        <v>97</v>
      </c>
      <c r="B2" s="92"/>
      <c r="C2" s="173" t="s">
        <v>98</v>
      </c>
      <c r="D2" s="174"/>
      <c r="E2" s="173" t="s">
        <v>99</v>
      </c>
      <c r="F2" s="174"/>
      <c r="G2" s="93"/>
    </row>
    <row r="3" spans="1:7" s="30" customFormat="1" ht="45.75" thickBot="1">
      <c r="A3" s="169"/>
      <c r="B3" s="34" t="s">
        <v>80</v>
      </c>
      <c r="C3" s="34" t="s">
        <v>100</v>
      </c>
      <c r="D3" s="34" t="s">
        <v>101</v>
      </c>
      <c r="E3" s="34" t="s">
        <v>102</v>
      </c>
      <c r="F3" s="34" t="s">
        <v>101</v>
      </c>
      <c r="G3" s="35" t="s">
        <v>137</v>
      </c>
    </row>
    <row r="4" spans="1:7" s="30" customFormat="1">
      <c r="A4" s="21">
        <v>1</v>
      </c>
      <c r="B4" s="36" t="s">
        <v>122</v>
      </c>
      <c r="C4" s="37">
        <v>-9.2975999999998606</v>
      </c>
      <c r="D4" s="102">
        <v>-7.1255412210903179E-3</v>
      </c>
      <c r="E4" s="38">
        <v>0</v>
      </c>
      <c r="F4" s="102">
        <v>0</v>
      </c>
      <c r="G4" s="39">
        <v>0</v>
      </c>
    </row>
    <row r="5" spans="1:7" s="30" customFormat="1">
      <c r="A5" s="21">
        <v>2</v>
      </c>
      <c r="B5" s="36" t="s">
        <v>138</v>
      </c>
      <c r="C5" s="37">
        <v>-33.51684000000008</v>
      </c>
      <c r="D5" s="102">
        <v>-2.9273560932923996E-2</v>
      </c>
      <c r="E5" s="38">
        <v>0</v>
      </c>
      <c r="F5" s="102">
        <v>0</v>
      </c>
      <c r="G5" s="39">
        <v>0</v>
      </c>
    </row>
    <row r="6" spans="1:7" s="30" customFormat="1">
      <c r="A6" s="21">
        <v>3</v>
      </c>
      <c r="B6" s="36" t="s">
        <v>139</v>
      </c>
      <c r="C6" s="37">
        <v>-94.592109999999977</v>
      </c>
      <c r="D6" s="102">
        <v>-0.16695850659150149</v>
      </c>
      <c r="E6" s="38">
        <v>0</v>
      </c>
      <c r="F6" s="102">
        <v>0</v>
      </c>
      <c r="G6" s="39">
        <v>0</v>
      </c>
    </row>
    <row r="7" spans="1:7" s="30" customFormat="1" ht="15.75" thickBot="1">
      <c r="A7" s="113"/>
      <c r="B7" s="94" t="s">
        <v>64</v>
      </c>
      <c r="C7" s="114">
        <v>-137.40654999999992</v>
      </c>
      <c r="D7" s="99">
        <v>-4.5554059479125469E-2</v>
      </c>
      <c r="E7" s="96">
        <v>0</v>
      </c>
      <c r="F7" s="99">
        <v>0</v>
      </c>
      <c r="G7" s="97">
        <v>0</v>
      </c>
    </row>
    <row r="8" spans="1:7" s="30" customFormat="1">
      <c r="D8" s="40"/>
    </row>
    <row r="9" spans="1:7" s="30" customFormat="1">
      <c r="D9" s="40"/>
    </row>
    <row r="10" spans="1:7" s="30" customFormat="1"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80</v>
      </c>
      <c r="C34" s="34" t="s">
        <v>140</v>
      </c>
      <c r="D34" s="34" t="s">
        <v>141</v>
      </c>
      <c r="E34" s="35" t="s">
        <v>142</v>
      </c>
    </row>
    <row r="35" spans="1:5">
      <c r="A35" s="22">
        <v>1</v>
      </c>
      <c r="B35" s="36" t="str">
        <f t="shared" ref="B35:D37" si="0">B4</f>
        <v>Zbalansovanyi Fond "Parytet"</v>
      </c>
      <c r="C35" s="118">
        <f t="shared" si="0"/>
        <v>-9.2975999999998606</v>
      </c>
      <c r="D35" s="102">
        <f t="shared" si="0"/>
        <v>-7.1255412210903179E-3</v>
      </c>
      <c r="E35" s="119">
        <f>G4</f>
        <v>0</v>
      </c>
    </row>
    <row r="36" spans="1:5">
      <c r="A36" s="22">
        <v>2</v>
      </c>
      <c r="B36" s="36" t="str">
        <f t="shared" si="0"/>
        <v>ТАSК Ukrainckyi Kapital</v>
      </c>
      <c r="C36" s="118">
        <f t="shared" si="0"/>
        <v>-33.51684000000008</v>
      </c>
      <c r="D36" s="102">
        <f t="shared" si="0"/>
        <v>-2.9273560932923996E-2</v>
      </c>
      <c r="E36" s="119">
        <f>G5</f>
        <v>0</v>
      </c>
    </row>
    <row r="37" spans="1:5">
      <c r="A37" s="22">
        <v>3</v>
      </c>
      <c r="B37" s="36" t="str">
        <f t="shared" si="0"/>
        <v>Optimum</v>
      </c>
      <c r="C37" s="118">
        <f t="shared" si="0"/>
        <v>-94.592109999999977</v>
      </c>
      <c r="D37" s="102">
        <f t="shared" si="0"/>
        <v>-0.16695850659150149</v>
      </c>
      <c r="E37" s="119">
        <f>G6</f>
        <v>0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A45" sqref="A4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80</v>
      </c>
      <c r="B1" s="67" t="s">
        <v>109</v>
      </c>
      <c r="C1" s="10"/>
      <c r="D1" s="10"/>
    </row>
    <row r="2" spans="1:4" ht="14.25">
      <c r="A2" s="78" t="s">
        <v>139</v>
      </c>
      <c r="B2" s="132">
        <v>-0.16695850659150124</v>
      </c>
      <c r="C2" s="10"/>
      <c r="D2" s="10"/>
    </row>
    <row r="3" spans="1:4" ht="14.25">
      <c r="A3" s="26" t="s">
        <v>123</v>
      </c>
      <c r="B3" s="132">
        <v>-2.9273560932917664E-2</v>
      </c>
      <c r="C3" s="10"/>
      <c r="D3" s="10"/>
    </row>
    <row r="4" spans="1:4" ht="14.25">
      <c r="A4" s="138" t="s">
        <v>122</v>
      </c>
      <c r="B4" s="132">
        <v>-7.1255412211685965E-3</v>
      </c>
      <c r="C4" s="10"/>
      <c r="D4" s="10"/>
    </row>
    <row r="5" spans="1:4" ht="14.25">
      <c r="A5" s="138" t="s">
        <v>114</v>
      </c>
      <c r="B5" s="133">
        <v>-6.7785869581862501E-2</v>
      </c>
      <c r="C5" s="10"/>
      <c r="D5" s="10"/>
    </row>
    <row r="6" spans="1:4" ht="14.25">
      <c r="A6" s="138" t="s">
        <v>16</v>
      </c>
      <c r="B6" s="133">
        <v>-4.7428780217578237E-2</v>
      </c>
      <c r="C6" s="10"/>
      <c r="D6" s="10"/>
    </row>
    <row r="7" spans="1:4" ht="14.25">
      <c r="A7" s="138" t="s">
        <v>15</v>
      </c>
      <c r="B7" s="133">
        <v>4.4180953100219078E-3</v>
      </c>
      <c r="C7" s="10"/>
      <c r="D7" s="10"/>
    </row>
    <row r="8" spans="1:4" ht="14.25">
      <c r="A8" s="138" t="s">
        <v>143</v>
      </c>
      <c r="B8" s="133">
        <v>-2.4554811327353487E-2</v>
      </c>
      <c r="C8" s="10"/>
      <c r="D8" s="10"/>
    </row>
    <row r="9" spans="1:4" ht="14.25">
      <c r="A9" s="138" t="s">
        <v>144</v>
      </c>
      <c r="B9" s="133">
        <v>9.8332111474890294E-3</v>
      </c>
      <c r="C9" s="10"/>
      <c r="D9" s="10"/>
    </row>
    <row r="10" spans="1:4" ht="14.25">
      <c r="A10" s="138" t="s">
        <v>145</v>
      </c>
      <c r="B10" s="133">
        <v>1.5616438356164383E-2</v>
      </c>
      <c r="C10" s="10"/>
      <c r="D10" s="10"/>
    </row>
    <row r="11" spans="1:4" ht="15" thickBot="1">
      <c r="A11" s="210" t="s">
        <v>146</v>
      </c>
      <c r="B11" s="134">
        <v>-5.7091721680272767E-2</v>
      </c>
      <c r="C11" s="10"/>
      <c r="D11" s="10"/>
    </row>
    <row r="12" spans="1:4">
      <c r="B12" s="10"/>
      <c r="C12" s="10"/>
      <c r="D12" s="10"/>
    </row>
    <row r="13" spans="1:4" ht="14.25">
      <c r="A13" s="54"/>
      <c r="B13" s="55"/>
      <c r="C13" s="10"/>
      <c r="D13" s="10"/>
    </row>
    <row r="14" spans="1:4" ht="14.25">
      <c r="A14" s="54"/>
      <c r="B14" s="55"/>
      <c r="C14" s="10"/>
      <c r="D14" s="10"/>
    </row>
    <row r="15" spans="1:4" ht="14.25">
      <c r="A15" s="54"/>
      <c r="B15" s="55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2016-12-15T21:49:02Z</dcterms:modified>
</cp:coreProperties>
</file>