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6795" tabRatio="904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ВЧА'!$B$34:$E$34</definedName>
    <definedName name="_xlnm._FilterDatabase" localSheetId="1" hidden="1">В_ВЧА!#REF!</definedName>
    <definedName name="_xlnm._FilterDatabase" localSheetId="3" hidden="1">'В_динаміка ВЧА'!$B$3:$G$17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ВЧА'!$B$34:$E$34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52511"/>
</workbook>
</file>

<file path=xl/calcChain.xml><?xml version="1.0" encoding="utf-8"?>
<calcChain xmlns="http://schemas.openxmlformats.org/spreadsheetml/2006/main">
  <c r="B58" i="14"/>
  <c r="B59"/>
  <c r="B60"/>
  <c r="B61"/>
  <c r="C58"/>
  <c r="C59"/>
  <c r="C60"/>
  <c r="C61"/>
  <c r="D58"/>
  <c r="D59"/>
  <c r="D60"/>
  <c r="D61"/>
  <c r="E58"/>
  <c r="E59"/>
  <c r="E60"/>
  <c r="E61"/>
  <c r="E62"/>
  <c r="D62"/>
  <c r="C62"/>
  <c r="B62"/>
  <c r="C17" i="12"/>
  <c r="D24"/>
  <c r="E37" i="17"/>
  <c r="D37"/>
  <c r="C37"/>
  <c r="B37"/>
  <c r="C24" i="12"/>
  <c r="C25"/>
  <c r="C26"/>
  <c r="C27"/>
  <c r="D27"/>
  <c r="C28"/>
  <c r="D28"/>
  <c r="C29"/>
  <c r="C30"/>
  <c r="C31"/>
  <c r="B24"/>
  <c r="B25"/>
  <c r="B26"/>
  <c r="B27"/>
  <c r="B28"/>
  <c r="B29"/>
  <c r="B30"/>
  <c r="B31"/>
  <c r="I7" i="16"/>
  <c r="H7"/>
  <c r="G7"/>
  <c r="F7"/>
  <c r="E7"/>
  <c r="B36" i="17"/>
  <c r="C23" i="12"/>
  <c r="B23"/>
  <c r="C22"/>
  <c r="B22"/>
  <c r="E35" i="20"/>
  <c r="D35"/>
  <c r="C35"/>
  <c r="B35"/>
  <c r="I6" i="24"/>
  <c r="H6"/>
  <c r="G6"/>
  <c r="F6"/>
  <c r="E6"/>
  <c r="E36" i="17"/>
  <c r="D36"/>
  <c r="C36"/>
  <c r="E35"/>
  <c r="D35"/>
  <c r="C35"/>
  <c r="B35"/>
  <c r="E6" i="22"/>
  <c r="E57" i="14"/>
  <c r="E56"/>
  <c r="E55"/>
  <c r="E54"/>
  <c r="E64"/>
  <c r="E53"/>
  <c r="E63"/>
  <c r="D57"/>
  <c r="D56"/>
  <c r="D55"/>
  <c r="D54"/>
  <c r="D53"/>
  <c r="C57"/>
  <c r="C56"/>
  <c r="C63"/>
  <c r="C64"/>
  <c r="C55"/>
  <c r="C54"/>
  <c r="C53"/>
  <c r="B57"/>
  <c r="B56"/>
  <c r="B55"/>
  <c r="B54"/>
  <c r="B53"/>
  <c r="I18" i="21"/>
  <c r="H18"/>
  <c r="G18"/>
  <c r="F18"/>
  <c r="E18"/>
  <c r="F5" i="23"/>
  <c r="E5"/>
  <c r="F6" i="22"/>
  <c r="D17" i="12"/>
  <c r="D23"/>
  <c r="D26"/>
  <c r="D31"/>
  <c r="D29"/>
  <c r="D25"/>
  <c r="C21"/>
  <c r="D21"/>
  <c r="D22"/>
  <c r="D30"/>
</calcChain>
</file>

<file path=xl/sharedStrings.xml><?xml version="1.0" encoding="utf-8"?>
<sst xmlns="http://schemas.openxmlformats.org/spreadsheetml/2006/main" count="342" uniqueCount="146">
  <si>
    <t>н.д.</t>
  </si>
  <si>
    <t>http://www.task.ua/</t>
  </si>
  <si>
    <t>http://univer.ua/</t>
  </si>
  <si>
    <t>http://www.sem.biz.ua/</t>
  </si>
  <si>
    <t>х</t>
  </si>
  <si>
    <t>http://www.altus.ua/</t>
  </si>
  <si>
    <t>http://www.vseswit.com.ua/</t>
  </si>
  <si>
    <t>http://www.kinto.com/</t>
  </si>
  <si>
    <t>ТОВ КУА "ІВЕКС ЕССЕТ МЕНЕДЖМЕНТ"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</si>
  <si>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</si>
  <si>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</si>
  <si>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</si>
  <si>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</si>
  <si>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ТАСК Універсал</t>
  </si>
  <si>
    <t>http://bonum-group.com/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</si>
  <si>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</si>
  <si>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</si>
  <si>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</si>
  <si>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</si>
  <si>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</si>
  <si>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</si>
  <si>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</si>
  <si>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April</t>
  </si>
  <si>
    <t>May</t>
  </si>
  <si>
    <t>YTD 2019</t>
  </si>
  <si>
    <t>Index</t>
  </si>
  <si>
    <t>Monthly change</t>
  </si>
  <si>
    <t>YTD change</t>
  </si>
  <si>
    <t>HANG SENG (Hong Kong)</t>
  </si>
  <si>
    <t>NIKKEI 225 (Japan)</t>
  </si>
  <si>
    <t>CAC 40 (France)</t>
  </si>
  <si>
    <t>DJIA (USA)</t>
  </si>
  <si>
    <t>S&amp;P 500 (USA)</t>
  </si>
  <si>
    <t>SHANGHAI SE COMPOSITE (China)</t>
  </si>
  <si>
    <t>DAX (Germany)</t>
  </si>
  <si>
    <t>WIG20 (Poland)</t>
  </si>
  <si>
    <t>PFTS index</t>
  </si>
  <si>
    <t>UX index</t>
  </si>
  <si>
    <t>РТС (RTSI) (Russia)</t>
  </si>
  <si>
    <t>ММВБ (MICEX) (Russia)</t>
  </si>
  <si>
    <t>FTSE 100  (Great Britain)</t>
  </si>
  <si>
    <t>Open-Ended Funds. Ranking by NAV</t>
  </si>
  <si>
    <t>No.</t>
  </si>
  <si>
    <t>Fund*</t>
  </si>
  <si>
    <t>NAV, UAH</t>
  </si>
  <si>
    <t>Number of IC in circulation, pcs.</t>
  </si>
  <si>
    <t>NAV per one IC, UAH</t>
  </si>
  <si>
    <t>IC nominal, UAH</t>
  </si>
  <si>
    <t>AMC</t>
  </si>
  <si>
    <t>AMC official site</t>
  </si>
  <si>
    <t>UNIVER.UA/Myhailo Hrushevskyi: Fond Derzhavnykh Paperiv</t>
  </si>
  <si>
    <t>КІNТО-Klasychnyi</t>
  </si>
  <si>
    <t>КІNTO-Ekviti</t>
  </si>
  <si>
    <t>Sofiivskyi</t>
  </si>
  <si>
    <t>Altus – Depozyt</t>
  </si>
  <si>
    <t>Altus – Zbalansovanyi</t>
  </si>
  <si>
    <t>KINTO-Kaznacheiskyi</t>
  </si>
  <si>
    <t>UNIVER.UA/Volodymyr Velykyi: Fond Zbalansovanyi</t>
  </si>
  <si>
    <t>VSI</t>
  </si>
  <si>
    <t>UNIVER.UA/Taras Shevchenko: Fond Zaoshchadzhen</t>
  </si>
  <si>
    <t>ТАSK Resurs</t>
  </si>
  <si>
    <t>Nadbannia</t>
  </si>
  <si>
    <t>Bonum Optimum</t>
  </si>
  <si>
    <t>UNIVER.UA/Iaroslav Mudryi: Fond Aktsii</t>
  </si>
  <si>
    <t>Total</t>
  </si>
  <si>
    <t>* All funds are diversified unit funds.</t>
  </si>
  <si>
    <t>PrJSC “KINTO”</t>
  </si>
  <si>
    <t>LLC AMC “Univer Menedzhment”</t>
  </si>
  <si>
    <t>LLC AMC "Vsesvit"</t>
  </si>
  <si>
    <t>LLC AMC "Bonum Grup"</t>
  </si>
  <si>
    <t>LLC AMC "Altus Assets Activitis"</t>
  </si>
  <si>
    <t>LLC AMC "Altus Essets Activitis"</t>
  </si>
  <si>
    <t>LLC AMC "TASK-Invest"</t>
  </si>
  <si>
    <t xml:space="preserve"> LLC AMC “ART-KAPITAL Menedzhment”</t>
  </si>
  <si>
    <t>Others</t>
  </si>
  <si>
    <t>Rates of Return of Open-Ended CII. Sorting by Date of Reaching Compliance with Standards</t>
  </si>
  <si>
    <t>Fund</t>
  </si>
  <si>
    <t>Registration date</t>
  </si>
  <si>
    <t>Date of reaching compliance with standards</t>
  </si>
  <si>
    <t xml:space="preserve">1 month </t>
  </si>
  <si>
    <t xml:space="preserve">3 months </t>
  </si>
  <si>
    <t xml:space="preserve">6 months  </t>
  </si>
  <si>
    <t>1 year</t>
  </si>
  <si>
    <t>YTD</t>
  </si>
  <si>
    <t>Since fund's inception</t>
  </si>
  <si>
    <t>Since fund's inception, % per annum (average)*</t>
  </si>
  <si>
    <t>*The indicator "since the fund's inception, % per annum (average)" is calculated based on compound interest formula.</t>
  </si>
  <si>
    <t>КІNТО-Еkviti</t>
  </si>
  <si>
    <t xml:space="preserve">UNIVER.UA/Myhailo Hrushevskyi: Fond Derzhavnykh Paperiv   </t>
  </si>
  <si>
    <t>KINTO-Kaznacheyskyi</t>
  </si>
  <si>
    <t>Average</t>
  </si>
  <si>
    <t>Rates of Return of Investment Certificates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</si>
  <si>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</si>
  <si>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</si>
  <si>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</si>
  <si>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</si>
  <si>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</si>
  <si>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</si>
  <si>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pcs.</t>
  </si>
  <si>
    <t>Net inflow/outflow of capital over the month, UAH thsd.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</si>
  <si>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</si>
  <si>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ТАSК Resurs</t>
  </si>
  <si>
    <t>КІNТО- Klasychnyi</t>
  </si>
  <si>
    <t>NAV change, UAH thsd.</t>
  </si>
  <si>
    <t>NAV change, %</t>
  </si>
  <si>
    <t>Net inflow/ outflow of capital, UAH thsd.</t>
  </si>
  <si>
    <t>1 month*</t>
  </si>
  <si>
    <t>КІNТО-Кlasychnyi</t>
  </si>
  <si>
    <t>Аltus-Zbalansovanyi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</si>
  <si>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</si>
  <si>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</si>
  <si>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</si>
  <si>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</si>
  <si>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</si>
  <si>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</si>
  <si>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</si>
  <si>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</si>
  <si>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Zbalansovanyi Fond Parytet</t>
  </si>
  <si>
    <t>unit</t>
  </si>
  <si>
    <t>diversified</t>
  </si>
  <si>
    <t>ТАSК Ukrainskyi Kapital</t>
  </si>
  <si>
    <t>specialized</t>
  </si>
  <si>
    <t xml:space="preserve">Optimum </t>
  </si>
  <si>
    <t>LLC AMC "ТАSК-Іnvest"</t>
  </si>
  <si>
    <t>LLC AMC "SЕМ"</t>
  </si>
  <si>
    <t>Rates of Return of Interval CII. Sorting by Date of Reaching Compliance with Standards</t>
  </si>
  <si>
    <t>Оptimum</t>
  </si>
  <si>
    <t>* The indicator "since the fund's inception, % per annum (average)" is calculated based on compound interest formula.</t>
  </si>
  <si>
    <t>Interval Funds' Dynamics.  Ranking by Net Inflow</t>
  </si>
  <si>
    <t xml:space="preserve">Net inflow/outflow of capital over the month, UAH thsd </t>
  </si>
  <si>
    <t>NAV Change, UAH thsd.</t>
  </si>
  <si>
    <t>NAV Change, %</t>
  </si>
  <si>
    <t>Net inflow-outflow,   UAH thsd.</t>
  </si>
  <si>
    <t>Closed-End Funds. Ranking by NAV</t>
  </si>
  <si>
    <t>Number of securities in circulation, pcs.</t>
  </si>
  <si>
    <t>NAV per one security, UAH</t>
  </si>
  <si>
    <t>Security nominal, UAH</t>
  </si>
  <si>
    <t>Іndeks Ukrainskoi Birzhi</t>
  </si>
  <si>
    <t>ТАSК Universal</t>
  </si>
  <si>
    <t>non-diversified</t>
  </si>
  <si>
    <t>LLC AMC "Task Invest"</t>
  </si>
  <si>
    <t>Rates of Return of Closed-End CII. Sorting by Date of Reaching Compliance with Standards</t>
  </si>
  <si>
    <t>Closed-End Funds' Dynamics /Sorting by Net Inflows</t>
  </si>
  <si>
    <t>Number of Securities in Circulation</t>
  </si>
  <si>
    <t>Net inflow/ outflow of capital during month, UAH thsd.</t>
  </si>
  <si>
    <t>no data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</si>
</sst>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38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14" fillId="0" borderId="5" xfId="4" applyFont="1" applyFill="1" applyBorder="1" applyAlignment="1">
      <alignment vertical="center" wrapText="1"/>
    </xf>
    <xf numFmtId="10" fontId="14" fillId="0" borderId="7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5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19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0" xfId="4" applyFont="1" applyFill="1" applyBorder="1" applyAlignment="1">
      <alignment vertical="center" wrapText="1"/>
    </xf>
    <xf numFmtId="10" fontId="14" fillId="0" borderId="21" xfId="5" applyNumberFormat="1" applyFont="1" applyFill="1" applyBorder="1" applyAlignment="1">
      <alignment horizontal="center"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vertical="center"/>
    </xf>
    <xf numFmtId="4" fontId="9" fillId="0" borderId="23" xfId="0" applyNumberFormat="1" applyFont="1" applyFill="1" applyBorder="1" applyAlignment="1">
      <alignment horizontal="right" vertical="center"/>
    </xf>
    <xf numFmtId="4" fontId="9" fillId="0" borderId="7" xfId="0" applyNumberFormat="1" applyFont="1" applyBorder="1" applyAlignment="1">
      <alignment horizontal="right" vertical="center" indent="1"/>
    </xf>
    <xf numFmtId="0" fontId="14" fillId="0" borderId="7" xfId="3" applyFont="1" applyFill="1" applyBorder="1" applyAlignment="1">
      <alignment vertical="center" wrapText="1"/>
    </xf>
    <xf numFmtId="4" fontId="14" fillId="0" borderId="7" xfId="3" applyNumberFormat="1" applyFont="1" applyFill="1" applyBorder="1" applyAlignment="1">
      <alignment horizontal="right" vertical="center" wrapText="1" indent="1"/>
    </xf>
    <xf numFmtId="3" fontId="14" fillId="0" borderId="7" xfId="3" applyNumberFormat="1" applyFont="1" applyFill="1" applyBorder="1" applyAlignment="1">
      <alignment horizontal="right" vertical="center" wrapText="1" indent="1"/>
    </xf>
    <xf numFmtId="0" fontId="15" fillId="0" borderId="19" xfId="1" applyFont="1" applyFill="1" applyBorder="1" applyAlignment="1" applyProtection="1">
      <alignment vertical="center" wrapText="1"/>
    </xf>
    <xf numFmtId="0" fontId="14" fillId="0" borderId="24" xfId="4" applyFont="1" applyFill="1" applyBorder="1" applyAlignment="1">
      <alignment vertical="center" wrapText="1"/>
    </xf>
    <xf numFmtId="10" fontId="14" fillId="0" borderId="25" xfId="5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0" fillId="0" borderId="28" xfId="0" applyBorder="1"/>
    <xf numFmtId="0" fontId="10" fillId="0" borderId="29" xfId="0" applyFont="1" applyFill="1" applyBorder="1" applyAlignment="1">
      <alignment horizontal="center" vertical="center" wrapText="1" shrinkToFit="1"/>
    </xf>
    <xf numFmtId="4" fontId="10" fillId="0" borderId="30" xfId="0" applyNumberFormat="1" applyFont="1" applyFill="1" applyBorder="1" applyAlignment="1">
      <alignment horizontal="right" vertical="center" indent="1"/>
    </xf>
    <xf numFmtId="3" fontId="10" fillId="0" borderId="31" xfId="0" applyNumberFormat="1" applyFont="1" applyFill="1" applyBorder="1" applyAlignment="1">
      <alignment horizontal="right" vertical="center" indent="1"/>
    </xf>
    <xf numFmtId="4" fontId="10" fillId="0" borderId="32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5" xfId="0" applyNumberFormat="1" applyFont="1" applyFill="1" applyBorder="1" applyAlignment="1">
      <alignment horizontal="right" vertical="center" indent="1"/>
    </xf>
    <xf numFmtId="4" fontId="20" fillId="0" borderId="15" xfId="6" applyNumberFormat="1" applyFont="1" applyFill="1" applyBorder="1" applyAlignment="1">
      <alignment horizontal="right" vertical="center" wrapText="1" indent="1"/>
    </xf>
    <xf numFmtId="3" fontId="20" fillId="0" borderId="15" xfId="6" applyNumberFormat="1" applyFont="1" applyFill="1" applyBorder="1" applyAlignment="1">
      <alignment horizontal="right" vertical="center" wrapText="1" indent="1"/>
    </xf>
    <xf numFmtId="10" fontId="14" fillId="0" borderId="7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3" xfId="0" applyFont="1" applyBorder="1" applyAlignment="1">
      <alignment vertical="center"/>
    </xf>
    <xf numFmtId="14" fontId="9" fillId="0" borderId="33" xfId="0" applyNumberFormat="1" applyFont="1" applyBorder="1" applyAlignment="1">
      <alignment horizontal="center" vertical="center"/>
    </xf>
    <xf numFmtId="14" fontId="9" fillId="0" borderId="34" xfId="0" applyNumberFormat="1" applyFont="1" applyBorder="1" applyAlignment="1">
      <alignment horizontal="center" vertical="center"/>
    </xf>
    <xf numFmtId="14" fontId="14" fillId="0" borderId="7" xfId="4" applyNumberFormat="1" applyFont="1" applyFill="1" applyBorder="1" applyAlignment="1">
      <alignment horizontal="center" vertical="center" wrapText="1"/>
    </xf>
    <xf numFmtId="10" fontId="14" fillId="0" borderId="35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0" fillId="0" borderId="15" xfId="0" applyNumberFormat="1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4" fontId="10" fillId="0" borderId="31" xfId="0" applyNumberFormat="1" applyFont="1" applyFill="1" applyBorder="1" applyAlignment="1">
      <alignment horizontal="right" vertical="center" indent="1"/>
    </xf>
    <xf numFmtId="0" fontId="9" fillId="0" borderId="36" xfId="0" applyFont="1" applyFill="1" applyBorder="1" applyAlignment="1">
      <alignment vertical="center"/>
    </xf>
    <xf numFmtId="4" fontId="10" fillId="0" borderId="22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7" xfId="0" applyNumberFormat="1" applyFont="1" applyBorder="1" applyAlignment="1">
      <alignment horizontal="right" vertical="center" indent="1"/>
    </xf>
    <xf numFmtId="10" fontId="9" fillId="0" borderId="19" xfId="0" applyNumberFormat="1" applyFont="1" applyBorder="1" applyAlignment="1">
      <alignment horizontal="right" vertical="center" indent="1"/>
    </xf>
    <xf numFmtId="0" fontId="9" fillId="0" borderId="38" xfId="0" applyFont="1" applyFill="1" applyBorder="1" applyAlignment="1">
      <alignment horizontal="left" vertical="center" wrapText="1" shrinkToFit="1"/>
    </xf>
    <xf numFmtId="0" fontId="9" fillId="0" borderId="39" xfId="0" applyFont="1" applyFill="1" applyBorder="1" applyAlignment="1">
      <alignment horizontal="left" vertical="center" wrapText="1" shrinkToFit="1"/>
    </xf>
    <xf numFmtId="4" fontId="9" fillId="0" borderId="40" xfId="0" applyNumberFormat="1" applyFont="1" applyFill="1" applyBorder="1" applyAlignment="1">
      <alignment horizontal="right" vertical="center" indent="1"/>
    </xf>
    <xf numFmtId="10" fontId="9" fillId="0" borderId="40" xfId="9" applyNumberFormat="1" applyFont="1" applyFill="1" applyBorder="1" applyAlignment="1">
      <alignment horizontal="right" vertical="center" indent="1"/>
    </xf>
    <xf numFmtId="4" fontId="9" fillId="0" borderId="41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2" xfId="0" applyFont="1" applyFill="1" applyBorder="1" applyAlignment="1">
      <alignment horizontal="left" vertical="center" wrapText="1" shrinkToFit="1"/>
    </xf>
    <xf numFmtId="4" fontId="9" fillId="0" borderId="43" xfId="0" applyNumberFormat="1" applyFont="1" applyFill="1" applyBorder="1" applyAlignment="1">
      <alignment horizontal="right" vertical="center" indent="1"/>
    </xf>
    <xf numFmtId="4" fontId="9" fillId="0" borderId="44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5" xfId="0" applyFont="1" applyFill="1" applyBorder="1" applyAlignment="1">
      <alignment horizontal="left" vertical="center" wrapText="1" shrinkToFit="1"/>
    </xf>
    <xf numFmtId="4" fontId="9" fillId="0" borderId="46" xfId="0" applyNumberFormat="1" applyFont="1" applyFill="1" applyBorder="1" applyAlignment="1">
      <alignment horizontal="right" vertical="center" indent="1"/>
    </xf>
    <xf numFmtId="10" fontId="9" fillId="0" borderId="46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10" fontId="14" fillId="0" borderId="7" xfId="5" applyNumberFormat="1" applyFont="1" applyFill="1" applyBorder="1" applyAlignment="1">
      <alignment horizontal="right" vertical="center" indent="1"/>
    </xf>
    <xf numFmtId="10" fontId="14" fillId="0" borderId="19" xfId="5" applyNumberFormat="1" applyFont="1" applyFill="1" applyBorder="1" applyAlignment="1">
      <alignment horizontal="right" vertical="center" indent="1"/>
    </xf>
    <xf numFmtId="10" fontId="14" fillId="0" borderId="22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7" xfId="5" applyNumberFormat="1" applyFont="1" applyFill="1" applyBorder="1" applyAlignment="1">
      <alignment horizontal="right" vertical="center" indent="1"/>
    </xf>
    <xf numFmtId="10" fontId="19" fillId="0" borderId="47" xfId="0" applyNumberFormat="1" applyFont="1" applyBorder="1" applyAlignment="1">
      <alignment horizontal="right" vertical="center" indent="1"/>
    </xf>
    <xf numFmtId="10" fontId="14" fillId="0" borderId="32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7" xfId="4" applyNumberFormat="1" applyFont="1" applyFill="1" applyBorder="1" applyAlignment="1">
      <alignment horizontal="center" vertical="center" wrapText="1"/>
    </xf>
    <xf numFmtId="10" fontId="21" fillId="0" borderId="7" xfId="5" applyNumberFormat="1" applyFont="1" applyFill="1" applyBorder="1" applyAlignment="1">
      <alignment horizontal="right" vertical="center" wrapText="1" indent="1"/>
    </xf>
    <xf numFmtId="10" fontId="21" fillId="0" borderId="35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3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48" xfId="0" applyFont="1" applyFill="1" applyBorder="1" applyAlignment="1">
      <alignment horizontal="left" vertical="center" wrapText="1" shrinkToFit="1"/>
    </xf>
    <xf numFmtId="4" fontId="9" fillId="0" borderId="49" xfId="0" applyNumberFormat="1" applyFont="1" applyFill="1" applyBorder="1" applyAlignment="1">
      <alignment horizontal="right" vertical="center" indent="1"/>
    </xf>
    <xf numFmtId="10" fontId="14" fillId="0" borderId="49" xfId="5" applyNumberFormat="1" applyFont="1" applyFill="1" applyBorder="1" applyAlignment="1">
      <alignment horizontal="right" vertical="center" wrapText="1" indent="1"/>
    </xf>
    <xf numFmtId="4" fontId="9" fillId="0" borderId="50" xfId="0" applyNumberFormat="1" applyFont="1" applyFill="1" applyBorder="1" applyAlignment="1">
      <alignment horizontal="right" vertical="center" indent="1"/>
    </xf>
    <xf numFmtId="4" fontId="9" fillId="0" borderId="17" xfId="0" applyNumberFormat="1" applyFont="1" applyFill="1" applyBorder="1" applyAlignment="1">
      <alignment horizontal="right" vertical="center" indent="1"/>
    </xf>
    <xf numFmtId="10" fontId="12" fillId="0" borderId="37" xfId="0" applyNumberFormat="1" applyFont="1" applyBorder="1" applyAlignment="1">
      <alignment horizontal="right" vertical="center" indent="1"/>
    </xf>
    <xf numFmtId="10" fontId="12" fillId="0" borderId="19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6" xfId="0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0" fontId="20" fillId="0" borderId="51" xfId="4" applyFont="1" applyFill="1" applyBorder="1" applyAlignment="1">
      <alignment vertical="center" wrapText="1"/>
    </xf>
    <xf numFmtId="10" fontId="20" fillId="0" borderId="51" xfId="5" applyNumberFormat="1" applyFont="1" applyFill="1" applyBorder="1" applyAlignment="1">
      <alignment horizontal="center" vertical="center" wrapText="1"/>
    </xf>
    <xf numFmtId="10" fontId="20" fillId="0" borderId="51" xfId="5" applyNumberFormat="1" applyFont="1" applyFill="1" applyBorder="1" applyAlignment="1">
      <alignment horizontal="right" vertical="center" wrapText="1" indent="1"/>
    </xf>
    <xf numFmtId="0" fontId="9" fillId="0" borderId="52" xfId="0" applyFont="1" applyFill="1" applyBorder="1" applyAlignment="1">
      <alignment horizontal="center" vertical="center"/>
    </xf>
    <xf numFmtId="10" fontId="14" fillId="0" borderId="44" xfId="5" applyNumberFormat="1" applyFont="1" applyFill="1" applyBorder="1" applyAlignment="1">
      <alignment horizontal="right" vertical="center" inden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7" xfId="3" applyFont="1" applyFill="1" applyBorder="1" applyAlignment="1">
      <alignment vertical="center" wrapText="1"/>
    </xf>
    <xf numFmtId="0" fontId="21" fillId="0" borderId="53" xfId="3" applyFont="1" applyFill="1" applyBorder="1" applyAlignment="1">
      <alignment vertical="center" wrapText="1"/>
    </xf>
    <xf numFmtId="0" fontId="21" fillId="0" borderId="54" xfId="0" applyFont="1" applyBorder="1"/>
    <xf numFmtId="0" fontId="21" fillId="0" borderId="0" xfId="0" applyFont="1"/>
    <xf numFmtId="0" fontId="17" fillId="0" borderId="13" xfId="0" applyFont="1" applyBorder="1" applyAlignment="1">
      <alignment horizontal="center" vertical="center" wrapText="1"/>
    </xf>
    <xf numFmtId="14" fontId="17" fillId="0" borderId="8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55" xfId="0" applyFont="1" applyBorder="1"/>
    <xf numFmtId="0" fontId="10" fillId="0" borderId="5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57" xfId="0" applyFont="1" applyBorder="1"/>
    <xf numFmtId="0" fontId="9" fillId="0" borderId="58" xfId="0" applyFont="1" applyBorder="1" applyAlignment="1">
      <alignment vertical="top" wrapText="1"/>
    </xf>
    <xf numFmtId="0" fontId="21" fillId="0" borderId="10" xfId="4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 shrinkToFit="1"/>
    </xf>
    <xf numFmtId="0" fontId="21" fillId="0" borderId="59" xfId="4" applyFont="1" applyFill="1" applyBorder="1" applyAlignment="1">
      <alignment vertical="center" wrapText="1"/>
    </xf>
    <xf numFmtId="10" fontId="21" fillId="0" borderId="22" xfId="5" applyNumberFormat="1" applyFont="1" applyFill="1" applyBorder="1" applyAlignment="1">
      <alignment horizontal="left" vertical="center" wrapText="1"/>
    </xf>
    <xf numFmtId="4" fontId="21" fillId="0" borderId="7" xfId="3" applyNumberFormat="1" applyFont="1" applyFill="1" applyBorder="1" applyAlignment="1">
      <alignment horizontal="center" vertical="center" wrapText="1"/>
    </xf>
    <xf numFmtId="3" fontId="21" fillId="0" borderId="7" xfId="3" applyNumberFormat="1" applyFont="1" applyFill="1" applyBorder="1" applyAlignment="1">
      <alignment horizontal="center" vertical="center" wrapText="1"/>
    </xf>
    <xf numFmtId="0" fontId="9" fillId="0" borderId="60" xfId="0" applyFont="1" applyBorder="1"/>
    <xf numFmtId="0" fontId="10" fillId="0" borderId="56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/>
    </xf>
    <xf numFmtId="0" fontId="20" fillId="0" borderId="23" xfId="6" applyFont="1" applyFill="1" applyBorder="1" applyAlignment="1">
      <alignment horizontal="center" vertical="center" wrapText="1"/>
    </xf>
    <xf numFmtId="0" fontId="20" fillId="0" borderId="61" xfId="6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62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6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64" xfId="0" applyFont="1" applyBorder="1" applyAlignment="1">
      <alignment vertical="center"/>
    </xf>
    <xf numFmtId="0" fontId="9" fillId="0" borderId="23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64" xfId="0" applyBorder="1" applyAlignment="1"/>
    <xf numFmtId="0" fontId="8" fillId="0" borderId="6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>
                <a:effectLst/>
              </a:rPr>
              <a:t>Dynamics of Ukrainian Equity Indexes and  Rates of Return of Public Funds for the Month</a:t>
            </a:r>
            <a:endParaRPr lang="ru-RU" sz="1400">
              <a:effectLst/>
            </a:endParaRPr>
          </a:p>
        </c:rich>
      </c:tx>
      <c:layout>
        <c:manualLayout>
          <c:xMode val="edge"/>
          <c:yMode val="edge"/>
          <c:x val="0.24871812818269509"/>
          <c:y val="1.915708812260536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52167428024361E-2"/>
          <c:y val="0.29885169290174846"/>
          <c:w val="0.94615463587960391"/>
          <c:h val="0.31800885270314261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1.0773401135801832E-3"/>
                  <c:y val="9.9307987896046224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YTD 2019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-2.4121163532425993E-2</c:v>
                </c:pt>
                <c:pt idx="1">
                  <c:v>8.5903595092244878E-3</c:v>
                </c:pt>
                <c:pt idx="2">
                  <c:v>9.6181350114417086E-3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8.1364329908045763E-3"/>
                  <c:y val="9.3764771151350363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YTD 2019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-1.80727435178899E-2</c:v>
                </c:pt>
                <c:pt idx="1">
                  <c:v>2.4579896480820596E-2</c:v>
                </c:pt>
                <c:pt idx="2">
                  <c:v>1.7008398629944077E-2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7.8544202120159334E-4"/>
                  <c:y val="-1.2337445250653223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3552729167087833E-3"/>
                  <c:y val="-1.3620911832441573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9251038122160005E-3"/>
                  <c:y val="-2.9647527955488084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YTD 2019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-7.8091192954689997E-3</c:v>
                </c:pt>
                <c:pt idx="1">
                  <c:v>-4.3539586858404545E-3</c:v>
                </c:pt>
                <c:pt idx="2">
                  <c:v>-6.3759679621289604E-3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9628787592231305E-3"/>
                  <c:y val="-3.8908014665697821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6779179327323095E-3"/>
                  <c:y val="2.9829014456433942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YTD 2019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-1.3515167224182556E-2</c:v>
                </c:pt>
                <c:pt idx="1">
                  <c:v>-1.8158578013881432E-2</c:v>
                </c:pt>
                <c:pt idx="2">
                  <c:v>-0.1785920665941963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YTD 2019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-5.3478249165713754E-3</c:v>
                </c:pt>
                <c:pt idx="1">
                  <c:v>-1.0420914958042538E-3</c:v>
                </c:pt>
                <c:pt idx="2">
                  <c:v>-2.4159053963435095E-2</c:v>
                </c:pt>
              </c:numCache>
            </c:numRef>
          </c:val>
        </c:ser>
        <c:dLbls>
          <c:showVal val="1"/>
        </c:dLbls>
        <c:gapWidth val="400"/>
        <c:overlap val="-10"/>
        <c:axId val="67401984"/>
        <c:axId val="67432448"/>
      </c:barChart>
      <c:catAx>
        <c:axId val="67401984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7432448"/>
        <c:crosses val="autoZero"/>
        <c:auto val="1"/>
        <c:lblAlgn val="ctr"/>
        <c:lblOffset val="0"/>
        <c:tickLblSkip val="1"/>
        <c:tickMarkSkip val="1"/>
      </c:catAx>
      <c:valAx>
        <c:axId val="67432448"/>
        <c:scaling>
          <c:orientation val="minMax"/>
          <c:max val="2.0000000000000004E-2"/>
          <c:min val="-0.2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74019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9.3162470922201285E-2"/>
          <c:y val="0.85824075910245712"/>
          <c:w val="0.64273557920637958"/>
          <c:h val="8.4291503126134176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0" baseline="0">
                <a:effectLst/>
              </a:rPr>
              <a:t>Dynamics of Ukrainian and Global Equity Indexes  </a:t>
            </a:r>
            <a:endParaRPr lang="ru-RU" sz="1200">
              <a:effectLst/>
            </a:endParaRP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0" baseline="0">
                <a:effectLst/>
              </a:rPr>
              <a:t>for the Month</a:t>
            </a:r>
            <a:endParaRPr lang="ru-RU" sz="1200">
              <a:effectLst/>
            </a:endParaRPr>
          </a:p>
        </c:rich>
      </c:tx>
      <c:layout>
        <c:manualLayout>
          <c:xMode val="edge"/>
          <c:yMode val="edge"/>
          <c:x val="0.1702127659574468"/>
          <c:y val="1.17370673493399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46"/>
          <c:y val="0.15727735584781183"/>
          <c:w val="0.53846153846153844"/>
          <c:h val="0.63849911627768374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HANG SENG (Hong Kong)</c:v>
                </c:pt>
                <c:pt idx="1">
                  <c:v>NIKKEI 225 (Japan)</c:v>
                </c:pt>
                <c:pt idx="2">
                  <c:v>CAC 40 (France)</c:v>
                </c:pt>
                <c:pt idx="3">
                  <c:v>DJIA (USA)</c:v>
                </c:pt>
                <c:pt idx="4">
                  <c:v>S&amp;P 500 (USA)</c:v>
                </c:pt>
                <c:pt idx="5">
                  <c:v>SHANGHAI SE COMPOSITE (China)</c:v>
                </c:pt>
                <c:pt idx="6">
                  <c:v>DAX (Germany)</c:v>
                </c:pt>
                <c:pt idx="7">
                  <c:v>WIG20 (Poland)</c:v>
                </c:pt>
                <c:pt idx="8">
                  <c:v>FTSE 100  (Great Britain)</c:v>
                </c:pt>
                <c:pt idx="9">
                  <c:v>PFTS index</c:v>
                </c:pt>
                <c:pt idx="10">
                  <c:v>UX index</c:v>
                </c:pt>
                <c:pt idx="11">
                  <c:v>РТС (RTSI) (Russia)</c:v>
                </c:pt>
                <c:pt idx="12">
                  <c:v>ММВБ (MICEX) (Russia)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-9.4212250804822095E-2</c:v>
                </c:pt>
                <c:pt idx="1">
                  <c:v>-7.4466961951557886E-2</c:v>
                </c:pt>
                <c:pt idx="2">
                  <c:v>-6.7803831082931532E-2</c:v>
                </c:pt>
                <c:pt idx="3">
                  <c:v>-6.6855037677335805E-2</c:v>
                </c:pt>
                <c:pt idx="4">
                  <c:v>-6.5777726481161536E-2</c:v>
                </c:pt>
                <c:pt idx="5">
                  <c:v>-5.8356127003515001E-2</c:v>
                </c:pt>
                <c:pt idx="6">
                  <c:v>-5.0002916377729245E-2</c:v>
                </c:pt>
                <c:pt idx="7">
                  <c:v>-4.0656153473766277E-2</c:v>
                </c:pt>
                <c:pt idx="8">
                  <c:v>-3.4578375944633644E-2</c:v>
                </c:pt>
                <c:pt idx="9">
                  <c:v>8.5903595092244878E-3</c:v>
                </c:pt>
                <c:pt idx="10">
                  <c:v>2.4579896480820596E-2</c:v>
                </c:pt>
                <c:pt idx="11">
                  <c:v>3.0999927907144231E-2</c:v>
                </c:pt>
                <c:pt idx="12">
                  <c:v>4.1421158745291731E-2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HANG SENG (Hong Kong)</c:v>
                </c:pt>
                <c:pt idx="1">
                  <c:v>NIKKEI 225 (Japan)</c:v>
                </c:pt>
                <c:pt idx="2">
                  <c:v>CAC 40 (France)</c:v>
                </c:pt>
                <c:pt idx="3">
                  <c:v>DJIA (USA)</c:v>
                </c:pt>
                <c:pt idx="4">
                  <c:v>S&amp;P 500 (USA)</c:v>
                </c:pt>
                <c:pt idx="5">
                  <c:v>SHANGHAI SE COMPOSITE (China)</c:v>
                </c:pt>
                <c:pt idx="6">
                  <c:v>DAX (Germany)</c:v>
                </c:pt>
                <c:pt idx="7">
                  <c:v>WIG20 (Poland)</c:v>
                </c:pt>
                <c:pt idx="8">
                  <c:v>FTSE 100  (Great Britain)</c:v>
                </c:pt>
                <c:pt idx="9">
                  <c:v>PFTS index</c:v>
                </c:pt>
                <c:pt idx="10">
                  <c:v>UX index</c:v>
                </c:pt>
                <c:pt idx="11">
                  <c:v>РТС (RTSI) (Russia)</c:v>
                </c:pt>
                <c:pt idx="12">
                  <c:v>ММВБ (MICEX) (Russia)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5.4770978897593414E-2</c:v>
                </c:pt>
                <c:pt idx="1">
                  <c:v>2.9299362420852182E-2</c:v>
                </c:pt>
                <c:pt idx="2">
                  <c:v>0.11304111790781279</c:v>
                </c:pt>
                <c:pt idx="3">
                  <c:v>7.5995559872346297E-2</c:v>
                </c:pt>
                <c:pt idx="4">
                  <c:v>0.10713912154931737</c:v>
                </c:pt>
                <c:pt idx="5">
                  <c:v>0.16231605116484205</c:v>
                </c:pt>
                <c:pt idx="6">
                  <c:v>0.11060558994446423</c:v>
                </c:pt>
                <c:pt idx="7">
                  <c:v>-1.6392650540491993E-2</c:v>
                </c:pt>
                <c:pt idx="8">
                  <c:v>6.3519736500162516E-2</c:v>
                </c:pt>
                <c:pt idx="9">
                  <c:v>9.6181350114417086E-3</c:v>
                </c:pt>
                <c:pt idx="10">
                  <c:v>1.7008398629944077E-2</c:v>
                </c:pt>
                <c:pt idx="11">
                  <c:v>0.20725427480701208</c:v>
                </c:pt>
                <c:pt idx="12">
                  <c:v>0.13009539961840155</c:v>
                </c:pt>
              </c:numCache>
            </c:numRef>
          </c:val>
        </c:ser>
        <c:dLbls>
          <c:showVal val="1"/>
        </c:dLbls>
        <c:gapWidth val="100"/>
        <c:overlap val="-20"/>
        <c:axId val="73917952"/>
        <c:axId val="73919488"/>
      </c:barChart>
      <c:catAx>
        <c:axId val="73917952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3919488"/>
        <c:crosses val="autoZero"/>
        <c:lblAlgn val="ctr"/>
        <c:lblOffset val="100"/>
        <c:tickLblSkip val="1"/>
        <c:tickMarkSkip val="1"/>
      </c:catAx>
      <c:valAx>
        <c:axId val="73919488"/>
        <c:scaling>
          <c:orientation val="minMax"/>
          <c:max val="0.25"/>
          <c:min val="-0.15000000000000002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39179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5057283142389524"/>
          <c:y val="0.89162668809013246"/>
          <c:w val="0.58428805237315873"/>
          <c:h val="5.418725728724561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>
                <a:effectLst/>
              </a:rPr>
              <a:t>Funds' Shares</a:t>
            </a:r>
            <a:r>
              <a:rPr lang="ru-RU" sz="1200" b="1" i="0" baseline="0">
                <a:effectLst/>
              </a:rPr>
              <a:t> in </a:t>
            </a:r>
            <a:r>
              <a:rPr lang="en-US" sz="1200" b="1" i="0" baseline="0">
                <a:effectLst/>
              </a:rPr>
              <a:t>Aggregate NAV of Open-Ended CII</a:t>
            </a:r>
            <a:endParaRPr lang="ru-RU" sz="1200">
              <a:effectLst/>
            </a:endParaRPr>
          </a:p>
        </c:rich>
      </c:tx>
      <c:layout>
        <c:manualLayout>
          <c:xMode val="edge"/>
          <c:yMode val="edge"/>
          <c:x val="0.24798927613941019"/>
          <c:y val="7.2368651287010172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436264836058645"/>
          <c:y val="0.32017612428069381"/>
          <c:w val="0.33959753801222869"/>
          <c:h val="0.3508779444171986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339511790033934E-2"/>
                  <c:y val="-0.11043265204490245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853028851856499E-2"/>
                  <c:y val="-8.5749191041667366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0759886745184732"/>
                  <c:y val="-5.1880026463045244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1910653402460983"/>
                  <c:y val="2.3446489723910498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4.2400982810432926E-2"/>
                  <c:y val="0.13224417394282786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5.8178186001782151E-3"/>
                  <c:y val="0.17955884640480291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8.6145035191203569E-3"/>
                  <c:y val="0.13354764775391439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0.11112417022536769"/>
                  <c:y val="7.6850744113465486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8.5744961753120214E-2"/>
                  <c:y val="-4.8672015314277228E-3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9.9476665008159729E-2"/>
                  <c:y val="-7.6596846652509043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3098420695806177E-2"/>
                  <c:y val="-0.14880488543708212"/>
                </c:manualLayout>
              </c:layout>
              <c:dLblPos val="bestFit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В_ВЧА!$B$21:$B$31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UNIVER.UA/Myhailo Hrushevskyi: Fond Derzhavnykh Paperiv</c:v>
                </c:pt>
                <c:pt idx="3">
                  <c:v>КІNTO-Ekviti</c:v>
                </c:pt>
                <c:pt idx="4">
                  <c:v>Sofiivskyi</c:v>
                </c:pt>
                <c:pt idx="5">
                  <c:v>Altus – Depozyt</c:v>
                </c:pt>
                <c:pt idx="6">
                  <c:v>Altus – Zbalansovanyi</c:v>
                </c:pt>
                <c:pt idx="7">
                  <c:v>KINTO-Kaznacheiskyi</c:v>
                </c:pt>
                <c:pt idx="8">
                  <c:v>UNIVER.UA/Volodymyr Velykyi: Fond Zbalansovanyi</c:v>
                </c:pt>
                <c:pt idx="9">
                  <c:v>VSI</c:v>
                </c:pt>
                <c:pt idx="10">
                  <c:v>UNIVER.UA/Taras Shevchenko: Fond Zaoshchadzhen</c:v>
                </c:pt>
              </c:strCache>
            </c:strRef>
          </c:cat>
          <c:val>
            <c:numRef>
              <c:f>В_ВЧА!$C$21:$C$31</c:f>
              <c:numCache>
                <c:formatCode>#,##0.00</c:formatCode>
                <c:ptCount val="11"/>
                <c:pt idx="0">
                  <c:v>3416762.9598999992</c:v>
                </c:pt>
                <c:pt idx="1">
                  <c:v>31184027.420000002</c:v>
                </c:pt>
                <c:pt idx="2">
                  <c:v>7327633.9699999997</c:v>
                </c:pt>
                <c:pt idx="3">
                  <c:v>5611020.2649999997</c:v>
                </c:pt>
                <c:pt idx="4">
                  <c:v>5061828.5000999998</c:v>
                </c:pt>
                <c:pt idx="5">
                  <c:v>4218342.59</c:v>
                </c:pt>
                <c:pt idx="6">
                  <c:v>3259539.61</c:v>
                </c:pt>
                <c:pt idx="7">
                  <c:v>2628770.92</c:v>
                </c:pt>
                <c:pt idx="8">
                  <c:v>1673024.11</c:v>
                </c:pt>
                <c:pt idx="9">
                  <c:v>1577632.18</c:v>
                </c:pt>
                <c:pt idx="10">
                  <c:v>1147414.98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В_ВЧА!$B$21:$B$31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UNIVER.UA/Myhailo Hrushevskyi: Fond Derzhavnykh Paperiv</c:v>
                </c:pt>
                <c:pt idx="3">
                  <c:v>КІNTO-Ekviti</c:v>
                </c:pt>
                <c:pt idx="4">
                  <c:v>Sofiivskyi</c:v>
                </c:pt>
                <c:pt idx="5">
                  <c:v>Altus – Depozyt</c:v>
                </c:pt>
                <c:pt idx="6">
                  <c:v>Altus – Zbalansovanyi</c:v>
                </c:pt>
                <c:pt idx="7">
                  <c:v>KINTO-Kaznacheiskyi</c:v>
                </c:pt>
                <c:pt idx="8">
                  <c:v>UNIVER.UA/Volodymyr Velykyi: Fond Zbalansovanyi</c:v>
                </c:pt>
                <c:pt idx="9">
                  <c:v>VSI</c:v>
                </c:pt>
                <c:pt idx="10">
                  <c:v>UNIVER.UA/Taras Shevchenko: Fond Zaoshchadzhen</c:v>
                </c:pt>
              </c:strCache>
            </c:strRef>
          </c:cat>
          <c:val>
            <c:numRef>
              <c:f>В_ВЧА!$D$21:$D$31</c:f>
              <c:numCache>
                <c:formatCode>0.00%</c:formatCode>
                <c:ptCount val="11"/>
                <c:pt idx="0">
                  <c:v>5.0915910454135183E-2</c:v>
                </c:pt>
                <c:pt idx="1">
                  <c:v>0.46469806842043454</c:v>
                </c:pt>
                <c:pt idx="2">
                  <c:v>0.10919491911962154</c:v>
                </c:pt>
                <c:pt idx="3">
                  <c:v>8.3614288940149176E-2</c:v>
                </c:pt>
                <c:pt idx="4">
                  <c:v>7.5430344355179993E-2</c:v>
                </c:pt>
                <c:pt idx="5">
                  <c:v>6.2860887950971819E-2</c:v>
                </c:pt>
                <c:pt idx="6">
                  <c:v>4.8572999898513318E-2</c:v>
                </c:pt>
                <c:pt idx="7">
                  <c:v>3.9173412477836018E-2</c:v>
                </c:pt>
                <c:pt idx="8">
                  <c:v>2.4931066852487287E-2</c:v>
                </c:pt>
                <c:pt idx="9">
                  <c:v>2.3509555608385854E-2</c:v>
                </c:pt>
                <c:pt idx="10">
                  <c:v>1.709854592228522E-2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>
                <a:effectLst/>
              </a:rPr>
              <a:t>Dynamics of Open-Ended CIIs' NAV for the Month</a:t>
            </a:r>
            <a:endParaRPr lang="ru-RU" sz="1400">
              <a:effectLst/>
            </a:endParaRPr>
          </a:p>
        </c:rich>
      </c:tx>
      <c:layout>
        <c:manualLayout>
          <c:xMode val="edge"/>
          <c:yMode val="edge"/>
          <c:x val="0.39304642475246149"/>
          <c:y val="3.90143737166324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1746055179143619E-2"/>
          <c:y val="0.38398395788945999"/>
          <c:w val="0.90325085569230068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ВЧА'!$C$52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1.9473707864692274E-4"/>
                  <c:y val="-4.8674000787174414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'В_динаміка ВЧА'!$B$53:$B$62</c:f>
              <c:strCache>
                <c:ptCount val="10"/>
                <c:pt idx="0">
                  <c:v>VSI</c:v>
                </c:pt>
                <c:pt idx="1">
                  <c:v>KINTO-Kaznacheiskyi</c:v>
                </c:pt>
                <c:pt idx="2">
                  <c:v>UNIVER.UA/Myhailo Hrushevskyi: Fond Derzhavnykh Paperiv   </c:v>
                </c:pt>
                <c:pt idx="3">
                  <c:v>Altus – Depozyt</c:v>
                </c:pt>
                <c:pt idx="4">
                  <c:v>Altus – Zbalansovanyi</c:v>
                </c:pt>
                <c:pt idx="5">
                  <c:v>Sofiivskyi</c:v>
                </c:pt>
                <c:pt idx="6">
                  <c:v>Nadbannia</c:v>
                </c:pt>
                <c:pt idx="7">
                  <c:v>КІNТО-Еkviti</c:v>
                </c:pt>
                <c:pt idx="8">
                  <c:v>UNIVER.UA/Volodymyr Velykyi: Fond Zbalansovanyi</c:v>
                </c:pt>
                <c:pt idx="9">
                  <c:v>КІNТО- Klasychnyi</c:v>
                </c:pt>
              </c:strCache>
            </c:strRef>
          </c:cat>
          <c:val>
            <c:numRef>
              <c:f>'В_динаміка ВЧА'!$C$53:$C$62</c:f>
              <c:numCache>
                <c:formatCode>#,##0.00</c:formatCode>
                <c:ptCount val="10"/>
                <c:pt idx="0">
                  <c:v>121.71202000000001</c:v>
                </c:pt>
                <c:pt idx="1">
                  <c:v>30.068580000000072</c:v>
                </c:pt>
                <c:pt idx="2">
                  <c:v>130.50204999999983</c:v>
                </c:pt>
                <c:pt idx="3">
                  <c:v>43.149330000000077</c:v>
                </c:pt>
                <c:pt idx="4">
                  <c:v>34.888669999999927</c:v>
                </c:pt>
                <c:pt idx="5">
                  <c:v>-62.529850000000557</c:v>
                </c:pt>
                <c:pt idx="6">
                  <c:v>-73.395030000000034</c:v>
                </c:pt>
                <c:pt idx="7">
                  <c:v>-5.5795049999998874</c:v>
                </c:pt>
                <c:pt idx="8">
                  <c:v>-60.008669999999924</c:v>
                </c:pt>
                <c:pt idx="9">
                  <c:v>161.5956000000015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ВЧА'!$E$52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8.1050922151574036E-3"/>
                  <c:y val="-7.7162202198309835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4.6955457530773181E-3"/>
                  <c:y val="-3.0549977589569024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4.732560786296359E-3"/>
                  <c:y val="3.8132398999620183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4.3546585143572894E-3"/>
                  <c:y val="-2.935403983209683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4650393291257289E-3"/>
                  <c:y val="-2.935403983209683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3311992277379445E-3"/>
                  <c:y val="-2.935403983209683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3.7226846653708456E-3"/>
                  <c:y val="3.4337984381513928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2.1739272588250386E-3"/>
                  <c:y val="6.0411884269894189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2.551883443532188E-3"/>
                  <c:y val="-6.5923804797685115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2.1739017987907352E-3"/>
                  <c:y val="5.3203015434876164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76795219195261699"/>
                  <c:y val="0.43121193131971436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2585080210311728"/>
                  <c:y val="0.34907632535405453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7271402641518663"/>
                  <c:y val="0.38398395788945999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2033310918390159"/>
                  <c:y val="0.34702293520491301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87080504092636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5865520675017071"/>
                  <c:y val="0.3572898859506205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3295601922419704"/>
                  <c:y val="0.4640661737059783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6772550822992578"/>
                  <c:y val="0.66324501817270354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'В_динаміка ВЧА'!$B$53:$B$62</c:f>
              <c:strCache>
                <c:ptCount val="10"/>
                <c:pt idx="0">
                  <c:v>VSI</c:v>
                </c:pt>
                <c:pt idx="1">
                  <c:v>KINTO-Kaznacheiskyi</c:v>
                </c:pt>
                <c:pt idx="2">
                  <c:v>UNIVER.UA/Myhailo Hrushevskyi: Fond Derzhavnykh Paperiv   </c:v>
                </c:pt>
                <c:pt idx="3">
                  <c:v>Altus – Depozyt</c:v>
                </c:pt>
                <c:pt idx="4">
                  <c:v>Altus – Zbalansovanyi</c:v>
                </c:pt>
                <c:pt idx="5">
                  <c:v>Sofiivskyi</c:v>
                </c:pt>
                <c:pt idx="6">
                  <c:v>Nadbannia</c:v>
                </c:pt>
                <c:pt idx="7">
                  <c:v>КІNТО-Еkviti</c:v>
                </c:pt>
                <c:pt idx="8">
                  <c:v>UNIVER.UA/Volodymyr Velykyi: Fond Zbalansovanyi</c:v>
                </c:pt>
                <c:pt idx="9">
                  <c:v>КІNТО- Klasychnyi</c:v>
                </c:pt>
              </c:strCache>
            </c:strRef>
          </c:cat>
          <c:val>
            <c:numRef>
              <c:f>'В_динаміка ВЧА'!$E$53:$E$62</c:f>
              <c:numCache>
                <c:formatCode>#,##0.00</c:formatCode>
                <c:ptCount val="10"/>
                <c:pt idx="0">
                  <c:v>119.05684364779871</c:v>
                </c:pt>
                <c:pt idx="1">
                  <c:v>17.753273311192871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-1.1562854957874271</c:v>
                </c:pt>
                <c:pt idx="7">
                  <c:v>-17.70952456227462</c:v>
                </c:pt>
                <c:pt idx="8">
                  <c:v>-54.937076110183618</c:v>
                </c:pt>
                <c:pt idx="9">
                  <c:v>-99.225378327248137</c:v>
                </c:pt>
              </c:numCache>
            </c:numRef>
          </c:val>
        </c:ser>
        <c:dLbls>
          <c:showVal val="1"/>
        </c:dLbls>
        <c:overlap val="-30"/>
        <c:axId val="72138112"/>
        <c:axId val="72156288"/>
      </c:barChart>
      <c:lineChart>
        <c:grouping val="standard"/>
        <c:ser>
          <c:idx val="2"/>
          <c:order val="2"/>
          <c:tx>
            <c:strRef>
              <c:f>'В_динаміка ВЧА'!$D$52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220550085600003E-2"/>
                  <c:y val="-9.245061123456925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6063301617661403E-2"/>
                  <c:y val="-5.976852579380060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6.6150439531988412E-3"/>
                  <c:y val="5.094744524967609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5307468621049425E-2"/>
                  <c:y val="5.075923543352406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8708804719573594E-2"/>
                  <c:y val="4.26849342890307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9086706991512607E-2"/>
                  <c:y val="0.116149072406583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1.8708750806805455E-2"/>
                  <c:y val="9.968608934323844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6063298624961812E-2"/>
                  <c:y val="0.10910439449660654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9464634723485922E-2"/>
                  <c:y val="0.10354240405238938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1354253908717587E-2"/>
                  <c:y val="5.5445902052398251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706768254830608"/>
                  <c:y val="1.0266950745707486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0317504840372893"/>
                  <c:y val="8.2135605965659875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75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75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75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'В_динаміка ВЧА'!$B$53:$B$62</c:f>
              <c:strCache>
                <c:ptCount val="10"/>
                <c:pt idx="0">
                  <c:v>VSI</c:v>
                </c:pt>
                <c:pt idx="1">
                  <c:v>KINTO-Kaznacheiskyi</c:v>
                </c:pt>
                <c:pt idx="2">
                  <c:v>UNIVER.UA/Myhailo Hrushevskyi: Fond Derzhavnykh Paperiv   </c:v>
                </c:pt>
                <c:pt idx="3">
                  <c:v>Altus – Depozyt</c:v>
                </c:pt>
                <c:pt idx="4">
                  <c:v>Altus – Zbalansovanyi</c:v>
                </c:pt>
                <c:pt idx="5">
                  <c:v>Sofiivskyi</c:v>
                </c:pt>
                <c:pt idx="6">
                  <c:v>Nadbannia</c:v>
                </c:pt>
                <c:pt idx="7">
                  <c:v>КІNТО-Еkviti</c:v>
                </c:pt>
                <c:pt idx="8">
                  <c:v>UNIVER.UA/Volodymyr Velykyi: Fond Zbalansovanyi</c:v>
                </c:pt>
                <c:pt idx="9">
                  <c:v>КІNТО- Klasychnyi</c:v>
                </c:pt>
              </c:strCache>
            </c:strRef>
          </c:cat>
          <c:val>
            <c:numRef>
              <c:f>'В_динаміка ВЧА'!$D$53:$D$62</c:f>
              <c:numCache>
                <c:formatCode>0.00%</c:formatCode>
                <c:ptCount val="10"/>
                <c:pt idx="0">
                  <c:v>8.3598004440023702E-2</c:v>
                </c:pt>
                <c:pt idx="1">
                  <c:v>1.1570613354663802E-2</c:v>
                </c:pt>
                <c:pt idx="2">
                  <c:v>1.8132507705930702E-2</c:v>
                </c:pt>
                <c:pt idx="3">
                  <c:v>1.0334690471310082E-2</c:v>
                </c:pt>
                <c:pt idx="4">
                  <c:v>1.0819363288976612E-2</c:v>
                </c:pt>
                <c:pt idx="5">
                  <c:v>-1.2202474090981616E-2</c:v>
                </c:pt>
                <c:pt idx="6">
                  <c:v>-9.0898560418556068E-2</c:v>
                </c:pt>
                <c:pt idx="7">
                  <c:v>-9.9339551124895051E-4</c:v>
                </c:pt>
                <c:pt idx="8">
                  <c:v>-3.4626390621416821E-2</c:v>
                </c:pt>
                <c:pt idx="9">
                  <c:v>5.2089920267250501E-3</c:v>
                </c:pt>
              </c:numCache>
            </c:numRef>
          </c:val>
        </c:ser>
        <c:dLbls>
          <c:showVal val="1"/>
        </c:dLbls>
        <c:marker val="1"/>
        <c:axId val="72157824"/>
        <c:axId val="72176000"/>
      </c:lineChart>
      <c:catAx>
        <c:axId val="7213811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56288"/>
        <c:crosses val="autoZero"/>
        <c:lblAlgn val="ctr"/>
        <c:lblOffset val="40"/>
        <c:tickLblSkip val="1"/>
        <c:tickMarkSkip val="1"/>
      </c:catAx>
      <c:valAx>
        <c:axId val="72156288"/>
        <c:scaling>
          <c:orientation val="minMax"/>
          <c:max val="200"/>
          <c:min val="-10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38112"/>
        <c:crosses val="autoZero"/>
        <c:crossBetween val="between"/>
        <c:majorUnit val="50"/>
        <c:minorUnit val="50"/>
      </c:valAx>
      <c:catAx>
        <c:axId val="72157824"/>
        <c:scaling>
          <c:orientation val="minMax"/>
        </c:scaling>
        <c:delete val="1"/>
        <c:axPos val="b"/>
        <c:tickLblPos val="none"/>
        <c:crossAx val="72176000"/>
        <c:crosses val="autoZero"/>
        <c:lblAlgn val="ctr"/>
        <c:lblOffset val="100"/>
      </c:catAx>
      <c:valAx>
        <c:axId val="72176000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5782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9538978011457461E-2"/>
          <c:y val="0.75564757488407064"/>
          <c:w val="0.48299355379697079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u="none" strike="noStrike" baseline="0">
                <a:effectLst/>
              </a:rPr>
              <a:t>Rates of Return: Open-Ended Funds, Bank Deposits</a:t>
            </a:r>
            <a:r>
              <a:rPr lang="en-US" sz="1200" b="1" i="1" u="none" strike="noStrike" baseline="0"/>
              <a:t> </a:t>
            </a:r>
            <a:r>
              <a:rPr lang="en-US" sz="1200" b="1" i="1" u="none" strike="noStrike" baseline="0">
                <a:effectLst/>
              </a:rPr>
              <a:t> and Indexes for the Month </a:t>
            </a:r>
            <a:r>
              <a:rPr lang="en-US" sz="1200" b="1" i="1" u="none" strike="noStrike" baseline="0"/>
              <a:t> </a:t>
            </a:r>
            <a:endParaRPr lang="ru-RU"/>
          </a:p>
        </c:rich>
      </c:tx>
      <c:layout>
        <c:manualLayout>
          <c:xMode val="edge"/>
          <c:yMode val="edge"/>
          <c:x val="0.31991962272321595"/>
          <c:y val="6.369426751592357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8108660806961302E-2"/>
          <c:y val="9.8726216998217972E-2"/>
          <c:w val="0.9647892063264385"/>
          <c:h val="0.86411979179085352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4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1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2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3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4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6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1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4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5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6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7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'В_діаграма(дох)'!$A$2:$A$22</c:f>
              <c:strCache>
                <c:ptCount val="21"/>
                <c:pt idx="0">
                  <c:v>Nadbannia</c:v>
                </c:pt>
                <c:pt idx="1">
                  <c:v>UNIVER.UA/Iaroslav Mudryi: Fond Aktsii</c:v>
                </c:pt>
                <c:pt idx="2">
                  <c:v>Sofiivskyi</c:v>
                </c:pt>
                <c:pt idx="3">
                  <c:v>ТАSК Resurs</c:v>
                </c:pt>
                <c:pt idx="4">
                  <c:v>UNIVER.UA/Volodymyr Velykyi: Fond Zbalansovanyi</c:v>
                </c:pt>
                <c:pt idx="5">
                  <c:v>Bonum Optimum</c:v>
                </c:pt>
                <c:pt idx="6">
                  <c:v>VSI</c:v>
                </c:pt>
                <c:pt idx="7">
                  <c:v>КІNТО-Еkviti</c:v>
                </c:pt>
                <c:pt idx="8">
                  <c:v>KINTO-Kaznacheiskyi</c:v>
                </c:pt>
                <c:pt idx="9">
                  <c:v>КІNТО-Кlasychnyi</c:v>
                </c:pt>
                <c:pt idx="10">
                  <c:v>Altus – Depozyt</c:v>
                </c:pt>
                <c:pt idx="11">
                  <c:v>Аltus-Zbalansovanyi</c:v>
                </c:pt>
                <c:pt idx="12">
                  <c:v>UNIVER.UA/Taras Shevchenko: Fond Zaoshchadzhen</c:v>
                </c:pt>
                <c:pt idx="13">
                  <c:v>UNIVER.UA/Myhailo Hrushevskyi: Fond Derzhavnykh Paperiv   </c:v>
                </c:pt>
                <c:pt idx="14">
                  <c:v>Funds' average rate of return</c:v>
                </c:pt>
                <c:pt idx="15">
                  <c:v>UX Index</c:v>
                </c:pt>
                <c:pt idx="16">
                  <c:v>PFTS Index</c:v>
                </c:pt>
                <c:pt idx="17">
                  <c:v>EURO Deposits</c:v>
                </c:pt>
                <c:pt idx="18">
                  <c:v>USD Deposits</c:v>
                </c:pt>
                <c:pt idx="19">
                  <c:v>UAH Deposits</c:v>
                </c:pt>
                <c:pt idx="20">
                  <c:v>"Gold" deposit (at official rate of gold)</c:v>
                </c:pt>
              </c:strCache>
            </c:strRef>
          </c:cat>
          <c:val>
            <c:numRef>
              <c:f>'В_діаграма(дох)'!$B$2:$B$22</c:f>
              <c:numCache>
                <c:formatCode>0.00%</c:formatCode>
                <c:ptCount val="21"/>
                <c:pt idx="0">
                  <c:v>-8.9600518383824657E-2</c:v>
                </c:pt>
                <c:pt idx="1">
                  <c:v>-1.6697957354174786E-2</c:v>
                </c:pt>
                <c:pt idx="2">
                  <c:v>-1.2202474090976967E-2</c:v>
                </c:pt>
                <c:pt idx="3">
                  <c:v>-7.7044031973328986E-3</c:v>
                </c:pt>
                <c:pt idx="4">
                  <c:v>-3.002082727959321E-3</c:v>
                </c:pt>
                <c:pt idx="5">
                  <c:v>-3.0064954541009214E-4</c:v>
                </c:pt>
                <c:pt idx="6">
                  <c:v>1.6981552672337141E-3</c:v>
                </c:pt>
                <c:pt idx="7">
                  <c:v>2.172311248185288E-3</c:v>
                </c:pt>
                <c:pt idx="8">
                  <c:v>4.7167873214239986E-3</c:v>
                </c:pt>
                <c:pt idx="9">
                  <c:v>8.4336646040685803E-3</c:v>
                </c:pt>
                <c:pt idx="10">
                  <c:v>1.0334690471303754E-2</c:v>
                </c:pt>
                <c:pt idx="11">
                  <c:v>1.0819363288964379E-2</c:v>
                </c:pt>
                <c:pt idx="12">
                  <c:v>1.2245183790770886E-2</c:v>
                </c:pt>
                <c:pt idx="13">
                  <c:v>1.8132507705961753E-2</c:v>
                </c:pt>
                <c:pt idx="14">
                  <c:v>-4.3539586858404502E-3</c:v>
                </c:pt>
                <c:pt idx="15">
                  <c:v>2.4579896480820596E-2</c:v>
                </c:pt>
                <c:pt idx="16">
                  <c:v>8.5903595092244878E-3</c:v>
                </c:pt>
                <c:pt idx="17">
                  <c:v>-9.067908481821263E-4</c:v>
                </c:pt>
                <c:pt idx="18">
                  <c:v>8.6260301764060632E-3</c:v>
                </c:pt>
                <c:pt idx="19">
                  <c:v>1.4438356164383563E-2</c:v>
                </c:pt>
                <c:pt idx="20">
                  <c:v>1.1270031951965631E-2</c:v>
                </c:pt>
              </c:numCache>
            </c:numRef>
          </c:val>
        </c:ser>
        <c:gapWidth val="60"/>
        <c:axId val="72192384"/>
        <c:axId val="72193920"/>
      </c:barChart>
      <c:catAx>
        <c:axId val="7219238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2193920"/>
        <c:crosses val="autoZero"/>
        <c:lblAlgn val="ctr"/>
        <c:lblOffset val="0"/>
        <c:tickLblSkip val="1"/>
        <c:tickMarkSkip val="1"/>
      </c:catAx>
      <c:valAx>
        <c:axId val="72193920"/>
        <c:scaling>
          <c:orientation val="minMax"/>
          <c:max val="3.0000000000000002E-2"/>
          <c:min val="-9.0000000000000011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2192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>
                <a:effectLst/>
              </a:rPr>
              <a:t>Dynamics of Interval CIIs' NAV for the Month</a:t>
            </a:r>
            <a:endParaRPr lang="ru-RU" sz="1400">
              <a:effectLst/>
            </a:endParaRPr>
          </a:p>
        </c:rich>
      </c:tx>
      <c:layout>
        <c:manualLayout>
          <c:xMode val="edge"/>
          <c:yMode val="edge"/>
          <c:x val="0.31759999999999999"/>
          <c:y val="6.66669466316710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2000000000000008E-2"/>
          <c:y val="0.34133422222453702"/>
          <c:w val="0.93280000000000007"/>
          <c:h val="0.43733447222518812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ВЧА'!$C$34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-8.6512241804737023E-4"/>
                  <c:y val="2.1628870858359298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59360000000000002"/>
                  <c:y val="0.48266792361438449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'І_динаміка ВЧА'!$B$35:$B$37</c:f>
              <c:strCache>
                <c:ptCount val="3"/>
                <c:pt idx="0">
                  <c:v>Оptimum</c:v>
                </c:pt>
                <c:pt idx="1">
                  <c:v>ТАSК Ukrainskyi Kapital</c:v>
                </c:pt>
                <c:pt idx="2">
                  <c:v>Zbalansovanyi Fond Parytet</c:v>
                </c:pt>
              </c:strCache>
            </c:strRef>
          </c:cat>
          <c:val>
            <c:numRef>
              <c:f>'І_динаміка ВЧА'!$C$35:$C$37</c:f>
              <c:numCache>
                <c:formatCode>#,##0.00</c:formatCode>
                <c:ptCount val="3"/>
                <c:pt idx="0">
                  <c:v>-1.2655699999999779</c:v>
                </c:pt>
                <c:pt idx="1">
                  <c:v>-15.101760000000011</c:v>
                </c:pt>
                <c:pt idx="2">
                  <c:v>-49.614160000000155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ВЧА'!$E$34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469500793103609E-2"/>
                  <c:y val="-5.391528200902608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7362078062348472E-3"/>
                  <c:y val="-5.8180978644184485E-5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5.4028308575225781E-3"/>
                  <c:y val="-1.0724875423160977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1119999999999999"/>
                  <c:y val="0.47200122916986775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47466790278099685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2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8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4000000000000012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4960000000000007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'І_динаміка ВЧА'!$B$35:$B$37</c:f>
              <c:strCache>
                <c:ptCount val="3"/>
                <c:pt idx="0">
                  <c:v>Оptimum</c:v>
                </c:pt>
                <c:pt idx="1">
                  <c:v>ТАSК Ukrainskyi Kapital</c:v>
                </c:pt>
                <c:pt idx="2">
                  <c:v>Zbalansovanyi Fond Parytet</c:v>
                </c:pt>
              </c:strCache>
            </c:strRef>
          </c:cat>
          <c:val>
            <c:numRef>
              <c:f>'І_динаміка ВЧА'!$E$35:$E$37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0"/>
        <c:axId val="73770496"/>
        <c:axId val="73772032"/>
      </c:barChart>
      <c:lineChart>
        <c:grouping val="standard"/>
        <c:ser>
          <c:idx val="2"/>
          <c:order val="2"/>
          <c:tx>
            <c:strRef>
              <c:f>'І_динаміка ВЧА'!$D$34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14649024380079E-3"/>
                  <c:y val="-5.648659123248801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647578893066918E-3"/>
                  <c:y val="-5.761789805695600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8.0194912382447524E-4"/>
                  <c:y val="-2.281456853107766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49120000000000008"/>
                  <c:y val="0.317334159724374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62720000000000009"/>
                  <c:y val="0.416001083336154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440000000000007"/>
                  <c:y val="0.429334451391800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7840000000000007"/>
                  <c:y val="0.3626676111135706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4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62560000000000016"/>
                  <c:y val="1.066669444451678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720000000000009"/>
                  <c:y val="1.0666694444516784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val>
            <c:numRef>
              <c:f>'І_динаміка ВЧА'!$D$35:$D$37</c:f>
              <c:numCache>
                <c:formatCode>0.00%</c:formatCode>
                <c:ptCount val="3"/>
                <c:pt idx="0">
                  <c:v>-5.4392713266630107E-3</c:v>
                </c:pt>
                <c:pt idx="1">
                  <c:v>-1.5773703851035881E-2</c:v>
                </c:pt>
                <c:pt idx="2">
                  <c:v>-3.3262758864018402E-2</c:v>
                </c:pt>
              </c:numCache>
            </c:numRef>
          </c:val>
        </c:ser>
        <c:dLbls>
          <c:showVal val="1"/>
        </c:dLbls>
        <c:marker val="1"/>
        <c:axId val="73790208"/>
        <c:axId val="73791744"/>
      </c:lineChart>
      <c:catAx>
        <c:axId val="7377049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772032"/>
        <c:crosses val="autoZero"/>
        <c:lblAlgn val="ctr"/>
        <c:lblOffset val="100"/>
        <c:tickLblSkip val="1"/>
        <c:tickMarkSkip val="1"/>
      </c:catAx>
      <c:valAx>
        <c:axId val="73772032"/>
        <c:scaling>
          <c:orientation val="minMax"/>
          <c:max val="3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770496"/>
        <c:crosses val="autoZero"/>
        <c:crossBetween val="between"/>
      </c:valAx>
      <c:catAx>
        <c:axId val="73790208"/>
        <c:scaling>
          <c:orientation val="minMax"/>
        </c:scaling>
        <c:delete val="1"/>
        <c:axPos val="b"/>
        <c:tickLblPos val="none"/>
        <c:crossAx val="73791744"/>
        <c:crosses val="autoZero"/>
        <c:lblAlgn val="ctr"/>
        <c:lblOffset val="100"/>
      </c:catAx>
      <c:valAx>
        <c:axId val="73791744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79020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76"/>
          <c:y val="0.81600212500553382"/>
          <c:w val="0.53839999999999999"/>
          <c:h val="6.93335138893590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>
                <a:effectLst/>
              </a:rPr>
              <a:t>Rates of Return: Interval Funds, Bank Deposits </a:t>
            </a:r>
            <a:endParaRPr lang="ru-RU" sz="1400">
              <a:effectLst/>
            </a:endParaRP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>
                <a:effectLst/>
              </a:rPr>
              <a:t>and Indexes for the Month</a:t>
            </a:r>
            <a:endParaRPr lang="ru-RU" sz="1400">
              <a:effectLst/>
            </a:endParaRPr>
          </a:p>
        </c:rich>
      </c:tx>
      <c:layout>
        <c:manualLayout>
          <c:xMode val="edge"/>
          <c:yMode val="edge"/>
          <c:x val="0.24440635783471229"/>
          <c:y val="1.59129204145018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7868048990744464E-2"/>
          <c:y val="0.12303987946690732"/>
          <c:w val="0.92893447064089818"/>
          <c:h val="0.8347411430499986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'І_діаграма(дох)'!$A$2:$A$11</c:f>
              <c:strCache>
                <c:ptCount val="10"/>
                <c:pt idx="0">
                  <c:v>Zbalansovanyi Fond Parytet</c:v>
                </c:pt>
                <c:pt idx="1">
                  <c:v>ТАSК Ukrainskyi Kapital</c:v>
                </c:pt>
                <c:pt idx="2">
                  <c:v>Оptimum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"Gold" deposit (at official rate of gold)</c:v>
                </c:pt>
              </c:strCache>
            </c:strRef>
          </c:cat>
          <c:val>
            <c:numRef>
              <c:f>'І_діаграма(дох)'!$B$2:$B$11</c:f>
              <c:numCache>
                <c:formatCode>0.00%</c:formatCode>
                <c:ptCount val="10"/>
                <c:pt idx="0">
                  <c:v>-3.326275886396135E-2</c:v>
                </c:pt>
                <c:pt idx="1">
                  <c:v>-1.577370385102228E-2</c:v>
                </c:pt>
                <c:pt idx="2">
                  <c:v>-5.4392713266606663E-3</c:v>
                </c:pt>
                <c:pt idx="3">
                  <c:v>-1.8158578013881432E-2</c:v>
                </c:pt>
                <c:pt idx="4">
                  <c:v>2.4579896480820596E-2</c:v>
                </c:pt>
                <c:pt idx="5">
                  <c:v>8.5903595092244878E-3</c:v>
                </c:pt>
                <c:pt idx="6">
                  <c:v>-9.067908481821263E-4</c:v>
                </c:pt>
                <c:pt idx="7">
                  <c:v>8.6260301764060632E-3</c:v>
                </c:pt>
                <c:pt idx="8">
                  <c:v>1.4438356164383563E-2</c:v>
                </c:pt>
                <c:pt idx="9">
                  <c:v>1.1270031951965631E-2</c:v>
                </c:pt>
              </c:numCache>
            </c:numRef>
          </c:val>
        </c:ser>
        <c:gapWidth val="60"/>
        <c:axId val="73814784"/>
        <c:axId val="73816320"/>
      </c:barChart>
      <c:catAx>
        <c:axId val="7381478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3816320"/>
        <c:crosses val="autoZero"/>
        <c:lblAlgn val="ctr"/>
        <c:lblOffset val="100"/>
        <c:tickLblSkip val="1"/>
        <c:tickMarkSkip val="1"/>
      </c:catAx>
      <c:valAx>
        <c:axId val="73816320"/>
        <c:scaling>
          <c:orientation val="minMax"/>
          <c:max val="3.0000000000000002E-2"/>
          <c:min val="-4.0000000000000008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3814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>
                <a:effectLst/>
              </a:rPr>
              <a:t>Dynamics of Closed-End CIIs’ NAV for the Month</a:t>
            </a:r>
            <a:endParaRPr lang="ru-RU" sz="1400">
              <a:effectLst/>
            </a:endParaRPr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8449502133712661E-2"/>
          <c:y val="0.32840236686390545"/>
          <c:w val="0.9345661450924605"/>
          <c:h val="0.45857988165680486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ВЧА'!$C$34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1.6698445286570387E-3"/>
                  <c:y val="2.7286203284467856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3940256045519217"/>
                  <c:y val="0.36390532544378701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923186344238984"/>
                  <c:y val="0.5355029585798816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7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593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41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64"/>
                  <c:y val="0.5059171597633134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22"/>
                  <c:y val="0.5147928994082841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5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64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2"/>
                  <c:y val="0.9497041420118344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6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'3_динаміка ВЧА'!$B$35:$B$35</c:f>
              <c:strCache>
                <c:ptCount val="1"/>
                <c:pt idx="0">
                  <c:v>Іndeks Ukrainskoi Birzhi</c:v>
                </c:pt>
              </c:strCache>
            </c:strRef>
          </c:cat>
          <c:val>
            <c:numRef>
              <c:f>'3_динаміка ВЧА'!$C$35:$C$35</c:f>
              <c:numCache>
                <c:formatCode>#,##0.00</c:formatCode>
                <c:ptCount val="1"/>
                <c:pt idx="0">
                  <c:v>-12.996199999999254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ВЧА'!$E$34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55"/>
                  <c:y val="0.514792899408284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'3_динаміка ВЧА'!$B$35:$B$35</c:f>
              <c:strCache>
                <c:ptCount val="1"/>
                <c:pt idx="0">
                  <c:v>Іndeks Ukrainskoi Birzhi</c:v>
                </c:pt>
              </c:strCache>
            </c:strRef>
          </c:cat>
          <c:val>
            <c:numRef>
              <c:f>'3_динаміка ВЧА'!$E$35:$E$35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overlap val="-20"/>
        <c:axId val="71605632"/>
        <c:axId val="71623808"/>
      </c:barChart>
      <c:lineChart>
        <c:grouping val="standard"/>
        <c:ser>
          <c:idx val="2"/>
          <c:order val="2"/>
          <c:tx>
            <c:strRef>
              <c:f>'3_динаміка ВЧА'!$D$34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183849682594366E-3"/>
                  <c:y val="-5.426748102658687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Mode val="edge"/>
                  <c:yMode val="edge"/>
                  <c:x val="0.61806543385490764"/>
                  <c:y val="0.5059171597633134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70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2"/>
                  <c:y val="1.18343195266272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1.1834319526627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33"/>
                  <c:y val="0.89349112426035493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07"/>
                  <c:y val="0.8727810650887575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71"/>
                  <c:y val="0.93195266272189359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44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23"/>
                  <c:y val="0.99704142011834329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72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Val val="1"/>
          </c:dLbls>
          <c:val>
            <c:numRef>
              <c:f>'3_динаміка ВЧА'!$D$35:$D$35</c:f>
              <c:numCache>
                <c:formatCode>0.00%</c:formatCode>
                <c:ptCount val="1"/>
                <c:pt idx="0">
                  <c:v>-1.0420914957375055E-3</c:v>
                </c:pt>
              </c:numCache>
            </c:numRef>
          </c:val>
        </c:ser>
        <c:dLbls>
          <c:showVal val="1"/>
        </c:dLbls>
        <c:marker val="1"/>
        <c:axId val="71625344"/>
        <c:axId val="71647616"/>
      </c:lineChart>
      <c:catAx>
        <c:axId val="7160563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23808"/>
        <c:crosses val="autoZero"/>
        <c:lblAlgn val="ctr"/>
        <c:lblOffset val="100"/>
        <c:tickLblSkip val="1"/>
        <c:tickMarkSkip val="1"/>
      </c:catAx>
      <c:valAx>
        <c:axId val="71623808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05632"/>
        <c:crosses val="autoZero"/>
        <c:crossBetween val="between"/>
      </c:valAx>
      <c:catAx>
        <c:axId val="71625344"/>
        <c:scaling>
          <c:orientation val="minMax"/>
        </c:scaling>
        <c:delete val="1"/>
        <c:axPos val="b"/>
        <c:tickLblPos val="none"/>
        <c:crossAx val="71647616"/>
        <c:crosses val="autoZero"/>
        <c:lblAlgn val="ctr"/>
        <c:lblOffset val="100"/>
      </c:catAx>
      <c:valAx>
        <c:axId val="71647616"/>
        <c:scaling>
          <c:orientation val="minMax"/>
          <c:max val="0.15000000000000002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2534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7852062588904694"/>
          <c:y val="0.86094674556213013"/>
          <c:w val="0.4388335704125178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>
                <a:effectLst/>
              </a:rPr>
              <a:t>Dynamics of Closed-End CIIs’ NAV for the Month</a:t>
            </a:r>
            <a:endParaRPr lang="ru-RU" sz="1400">
              <a:effectLst/>
            </a:endParaRPr>
          </a:p>
        </c:rich>
      </c:tx>
      <c:layout>
        <c:manualLayout>
          <c:xMode val="edge"/>
          <c:yMode val="edge"/>
          <c:x val="0.43361742782152229"/>
          <c:y val="1.4471255609177884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7982017982017987E-2"/>
          <c:y val="0.18387096774193548"/>
          <c:w val="0.96503496503496489"/>
          <c:h val="0.759677419354838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'З_діаграма(дох)'!$A$2:$A$9</c:f>
              <c:strCache>
                <c:ptCount val="8"/>
                <c:pt idx="0">
                  <c:v>Іndeks Ukrainskoi Birzhi</c:v>
                </c:pt>
                <c:pt idx="1">
                  <c:v>Funds' average rate of return</c:v>
                </c:pt>
                <c:pt idx="2">
                  <c:v>UX Index</c:v>
                </c:pt>
                <c:pt idx="3">
                  <c:v>PFTS Index</c:v>
                </c:pt>
                <c:pt idx="4">
                  <c:v>EURO Deposits</c:v>
                </c:pt>
                <c:pt idx="5">
                  <c:v>USD Deposits</c:v>
                </c:pt>
                <c:pt idx="6">
                  <c:v>UAH Deposits</c:v>
                </c:pt>
                <c:pt idx="7">
                  <c:v>"Gold" deposit (at official rate of gold)</c:v>
                </c:pt>
              </c:strCache>
            </c:strRef>
          </c:cat>
          <c:val>
            <c:numRef>
              <c:f>'З_діаграма(дох)'!$B$2:$B$9</c:f>
              <c:numCache>
                <c:formatCode>0.00%</c:formatCode>
                <c:ptCount val="8"/>
                <c:pt idx="0">
                  <c:v>-1.0420914958042538E-3</c:v>
                </c:pt>
                <c:pt idx="1">
                  <c:v>-1.0420914958042501E-3</c:v>
                </c:pt>
                <c:pt idx="2">
                  <c:v>2.4579896480820596E-2</c:v>
                </c:pt>
                <c:pt idx="3">
                  <c:v>8.5903595092244878E-3</c:v>
                </c:pt>
                <c:pt idx="4">
                  <c:v>-9.067908481821263E-4</c:v>
                </c:pt>
                <c:pt idx="5">
                  <c:v>8.6260301764060632E-3</c:v>
                </c:pt>
                <c:pt idx="6">
                  <c:v>1.4438356164383563E-2</c:v>
                </c:pt>
                <c:pt idx="7">
                  <c:v>1.1270031951965631E-2</c:v>
                </c:pt>
              </c:numCache>
            </c:numRef>
          </c:val>
        </c:ser>
        <c:gapWidth val="60"/>
        <c:axId val="72292608"/>
        <c:axId val="72298496"/>
      </c:barChart>
      <c:catAx>
        <c:axId val="7229260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2298496"/>
        <c:crosses val="autoZero"/>
        <c:lblAlgn val="ctr"/>
        <c:lblOffset val="100"/>
        <c:tickLblSkip val="1"/>
        <c:tickMarkSkip val="1"/>
      </c:catAx>
      <c:valAx>
        <c:axId val="72298496"/>
        <c:scaling>
          <c:orientation val="minMax"/>
          <c:max val="3.0000000000000002E-2"/>
          <c:min val="-1.0000000000000002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2292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76200</xdr:rowOff>
    </xdr:from>
    <xdr:to>
      <xdr:col>11</xdr:col>
      <xdr:colOff>581025</xdr:colOff>
      <xdr:row>19</xdr:row>
      <xdr:rowOff>28575</xdr:rowOff>
    </xdr:to>
    <xdr:graphicFrame macro="">
      <xdr:nvGraphicFramePr>
        <xdr:cNvPr id="2049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205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31</xdr:row>
      <xdr:rowOff>28575</xdr:rowOff>
    </xdr:from>
    <xdr:to>
      <xdr:col>4</xdr:col>
      <xdr:colOff>923925</xdr:colOff>
      <xdr:row>55</xdr:row>
      <xdr:rowOff>28575</xdr:rowOff>
    </xdr:to>
    <xdr:graphicFrame macro="">
      <xdr:nvGraphicFramePr>
        <xdr:cNvPr id="5121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21</xdr:row>
      <xdr:rowOff>104775</xdr:rowOff>
    </xdr:from>
    <xdr:to>
      <xdr:col>7</xdr:col>
      <xdr:colOff>38100</xdr:colOff>
      <xdr:row>46</xdr:row>
      <xdr:rowOff>142875</xdr:rowOff>
    </xdr:to>
    <xdr:graphicFrame macro="">
      <xdr:nvGraphicFramePr>
        <xdr:cNvPr id="7169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342900</xdr:colOff>
      <xdr:row>53</xdr:row>
      <xdr:rowOff>133350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7</xdr:col>
      <xdr:colOff>9525</xdr:colOff>
      <xdr:row>31</xdr:row>
      <xdr:rowOff>152400</xdr:rowOff>
    </xdr:to>
    <xdr:graphicFrame macro="">
      <xdr:nvGraphicFramePr>
        <xdr:cNvPr id="11265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48</xdr:row>
      <xdr:rowOff>19050</xdr:rowOff>
    </xdr:to>
    <xdr:graphicFrame macro="">
      <xdr:nvGraphicFramePr>
        <xdr:cNvPr id="1331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123825</xdr:rowOff>
    </xdr:from>
    <xdr:to>
      <xdr:col>9</xdr:col>
      <xdr:colOff>295275</xdr:colOff>
      <xdr:row>28</xdr:row>
      <xdr:rowOff>76200</xdr:rowOff>
    </xdr:to>
    <xdr:graphicFrame macro="">
      <xdr:nvGraphicFramePr>
        <xdr:cNvPr id="15361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0</xdr:rowOff>
    </xdr:from>
    <xdr:to>
      <xdr:col>17</xdr:col>
      <xdr:colOff>19050</xdr:colOff>
      <xdr:row>37</xdr:row>
      <xdr:rowOff>95250</xdr:rowOff>
    </xdr:to>
    <xdr:graphicFrame macro="">
      <xdr:nvGraphicFramePr>
        <xdr:cNvPr id="102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N37"/>
  <sheetViews>
    <sheetView tabSelected="1" zoomScale="75" zoomScaleNormal="100" workbookViewId="0">
      <selection activeCell="A31" sqref="A31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68" t="s">
        <v>15</v>
      </c>
      <c r="B1" s="68"/>
      <c r="C1" s="68"/>
      <c r="D1" s="69"/>
      <c r="E1" s="69"/>
      <c r="F1" s="69"/>
    </row>
    <row r="2" spans="1:14" ht="30.75" thickBot="1">
      <c r="A2" s="25" t="s">
        <v>16</v>
      </c>
      <c r="B2" s="25" t="s">
        <v>17</v>
      </c>
      <c r="C2" s="25" t="s">
        <v>18</v>
      </c>
      <c r="D2" s="25" t="s">
        <v>19</v>
      </c>
      <c r="E2" s="25" t="s">
        <v>20</v>
      </c>
      <c r="F2" s="25" t="s">
        <v>21</v>
      </c>
      <c r="G2" s="2"/>
      <c r="I2" s="1"/>
    </row>
    <row r="3" spans="1:14" ht="14.25">
      <c r="A3" s="83" t="s">
        <v>22</v>
      </c>
      <c r="B3" s="84">
        <v>-2.4121163532425993E-2</v>
      </c>
      <c r="C3" s="84">
        <v>-1.80727435178899E-2</v>
      </c>
      <c r="D3" s="84">
        <v>-7.8091192954689997E-3</v>
      </c>
      <c r="E3" s="84">
        <v>-1.3515167224182556E-2</v>
      </c>
      <c r="F3" s="84">
        <v>-5.3478249165713754E-3</v>
      </c>
      <c r="G3" s="56"/>
      <c r="H3" s="56"/>
      <c r="I3" s="2"/>
      <c r="J3" s="2"/>
      <c r="K3" s="2"/>
      <c r="L3" s="2"/>
    </row>
    <row r="4" spans="1:14" ht="14.25">
      <c r="A4" s="83" t="s">
        <v>23</v>
      </c>
      <c r="B4" s="84">
        <v>8.5903595092244878E-3</v>
      </c>
      <c r="C4" s="84">
        <v>2.4579896480820596E-2</v>
      </c>
      <c r="D4" s="84">
        <v>-4.3539586858404545E-3</v>
      </c>
      <c r="E4" s="84">
        <v>-1.8158578013881432E-2</v>
      </c>
      <c r="F4" s="84">
        <v>-1.0420914958042538E-3</v>
      </c>
      <c r="G4" s="56"/>
      <c r="H4" s="56"/>
      <c r="I4" s="2"/>
      <c r="J4" s="2"/>
      <c r="K4" s="2"/>
      <c r="L4" s="2"/>
    </row>
    <row r="5" spans="1:14" ht="15" thickBot="1">
      <c r="A5" s="72" t="s">
        <v>24</v>
      </c>
      <c r="B5" s="74">
        <v>9.6181350114417086E-3</v>
      </c>
      <c r="C5" s="74">
        <v>1.7008398629944077E-2</v>
      </c>
      <c r="D5" s="74">
        <v>-6.3759679621289604E-3</v>
      </c>
      <c r="E5" s="74">
        <v>-0.1785920665941963</v>
      </c>
      <c r="F5" s="74">
        <v>-2.4159053963435095E-2</v>
      </c>
      <c r="G5" s="56"/>
      <c r="H5" s="56"/>
      <c r="I5" s="2"/>
      <c r="J5" s="2"/>
      <c r="K5" s="2"/>
      <c r="L5" s="2"/>
    </row>
    <row r="6" spans="1:14" ht="14.25">
      <c r="A6" s="66"/>
      <c r="B6" s="65"/>
      <c r="C6" s="65"/>
      <c r="D6" s="67"/>
      <c r="E6" s="67"/>
      <c r="F6" s="67"/>
      <c r="G6" s="10"/>
      <c r="J6" s="2"/>
      <c r="K6" s="2"/>
      <c r="L6" s="2"/>
      <c r="M6" s="2"/>
      <c r="N6" s="2"/>
    </row>
    <row r="7" spans="1:14" ht="14.25">
      <c r="A7" s="66"/>
      <c r="B7" s="67"/>
      <c r="C7" s="67"/>
      <c r="D7" s="67"/>
      <c r="E7" s="67"/>
      <c r="F7" s="67"/>
      <c r="J7" s="4"/>
      <c r="K7" s="4"/>
      <c r="L7" s="4"/>
      <c r="M7" s="4"/>
      <c r="N7" s="4"/>
    </row>
    <row r="8" spans="1:14" ht="14.25">
      <c r="A8" s="66"/>
      <c r="B8" s="67"/>
      <c r="C8" s="67"/>
      <c r="D8" s="67"/>
      <c r="E8" s="67"/>
      <c r="F8" s="67"/>
    </row>
    <row r="9" spans="1:14" ht="14.25">
      <c r="A9" s="66"/>
      <c r="B9" s="67"/>
      <c r="C9" s="67"/>
      <c r="D9" s="67"/>
      <c r="E9" s="67"/>
      <c r="F9" s="67"/>
    </row>
    <row r="10" spans="1:14" ht="14.25">
      <c r="A10" s="66"/>
      <c r="B10" s="67"/>
      <c r="C10" s="67"/>
      <c r="D10" s="67"/>
      <c r="E10" s="67"/>
      <c r="F10" s="67"/>
      <c r="N10" s="10"/>
    </row>
    <row r="11" spans="1:14" ht="14.25">
      <c r="A11" s="66"/>
      <c r="B11" s="67"/>
      <c r="C11" s="67"/>
      <c r="D11" s="67"/>
      <c r="E11" s="67"/>
      <c r="F11" s="67"/>
    </row>
    <row r="12" spans="1:14" ht="14.25">
      <c r="A12" s="66"/>
      <c r="B12" s="67"/>
      <c r="C12" s="67"/>
      <c r="D12" s="67"/>
      <c r="E12" s="67"/>
      <c r="F12" s="67"/>
    </row>
    <row r="13" spans="1:14" ht="14.25">
      <c r="A13" s="66"/>
      <c r="B13" s="67"/>
      <c r="C13" s="67"/>
      <c r="D13" s="67"/>
      <c r="E13" s="67"/>
      <c r="F13" s="67"/>
    </row>
    <row r="14" spans="1:14" ht="14.25">
      <c r="A14" s="66"/>
      <c r="B14" s="67"/>
      <c r="C14" s="67"/>
      <c r="D14" s="67"/>
      <c r="E14" s="67"/>
      <c r="F14" s="67"/>
    </row>
    <row r="15" spans="1:14" ht="14.25">
      <c r="A15" s="66"/>
      <c r="B15" s="67"/>
      <c r="C15" s="67"/>
      <c r="D15" s="67"/>
      <c r="E15" s="67"/>
      <c r="F15" s="67"/>
    </row>
    <row r="16" spans="1:14" ht="14.25">
      <c r="A16" s="66"/>
      <c r="B16" s="67"/>
      <c r="C16" s="67"/>
      <c r="D16" s="67"/>
      <c r="E16" s="67"/>
      <c r="F16" s="67"/>
    </row>
    <row r="17" spans="1:6" ht="14.25">
      <c r="A17" s="66"/>
      <c r="B17" s="67"/>
      <c r="C17" s="67"/>
      <c r="D17" s="67"/>
      <c r="E17" s="67"/>
      <c r="F17" s="67"/>
    </row>
    <row r="18" spans="1:6" ht="14.25">
      <c r="A18" s="66"/>
      <c r="B18" s="67"/>
      <c r="C18" s="67"/>
      <c r="D18" s="67"/>
      <c r="E18" s="67"/>
      <c r="F18" s="67"/>
    </row>
    <row r="19" spans="1:6" ht="14.25">
      <c r="A19" s="66"/>
      <c r="B19" s="67"/>
      <c r="C19" s="67"/>
      <c r="D19" s="67"/>
      <c r="E19" s="67"/>
      <c r="F19" s="67"/>
    </row>
    <row r="20" spans="1:6" ht="14.25">
      <c r="A20" s="66"/>
      <c r="B20" s="67"/>
      <c r="C20" s="67"/>
      <c r="D20" s="67"/>
      <c r="E20" s="67"/>
      <c r="F20" s="67"/>
    </row>
    <row r="21" spans="1:6" ht="15" thickBot="1">
      <c r="A21" s="66"/>
      <c r="B21" s="67"/>
      <c r="C21" s="67"/>
      <c r="D21" s="67"/>
      <c r="E21" s="67"/>
      <c r="F21" s="67"/>
    </row>
    <row r="22" spans="1:6" ht="15.75" thickBot="1">
      <c r="A22" s="25" t="s">
        <v>25</v>
      </c>
      <c r="B22" s="164" t="s">
        <v>26</v>
      </c>
      <c r="C22" s="165" t="s">
        <v>27</v>
      </c>
      <c r="D22" s="71"/>
      <c r="E22" s="67"/>
      <c r="F22" s="67"/>
    </row>
    <row r="23" spans="1:6" ht="14.25">
      <c r="A23" s="26" t="s">
        <v>28</v>
      </c>
      <c r="B23" s="27">
        <v>-9.4212250804822095E-2</v>
      </c>
      <c r="C23" s="62">
        <v>5.4770978897593414E-2</v>
      </c>
      <c r="D23" s="71"/>
      <c r="E23" s="67"/>
      <c r="F23" s="67"/>
    </row>
    <row r="24" spans="1:6" ht="14.25">
      <c r="A24" s="26" t="s">
        <v>29</v>
      </c>
      <c r="B24" s="27">
        <v>-7.4466961951557886E-2</v>
      </c>
      <c r="C24" s="62">
        <v>2.9299362420852182E-2</v>
      </c>
      <c r="D24" s="71"/>
      <c r="E24" s="67"/>
      <c r="F24" s="67"/>
    </row>
    <row r="25" spans="1:6" ht="14.25">
      <c r="A25" s="26" t="s">
        <v>30</v>
      </c>
      <c r="B25" s="27">
        <v>-6.7803831082931532E-2</v>
      </c>
      <c r="C25" s="62">
        <v>0.11304111790781279</v>
      </c>
      <c r="D25" s="71"/>
      <c r="E25" s="67"/>
      <c r="F25" s="67"/>
    </row>
    <row r="26" spans="1:6" ht="14.25">
      <c r="A26" s="26" t="s">
        <v>31</v>
      </c>
      <c r="B26" s="27">
        <v>-6.6855037677335805E-2</v>
      </c>
      <c r="C26" s="62">
        <v>7.5995559872346297E-2</v>
      </c>
      <c r="D26" s="71"/>
      <c r="E26" s="67"/>
      <c r="F26" s="67"/>
    </row>
    <row r="27" spans="1:6" ht="14.25">
      <c r="A27" s="26" t="s">
        <v>32</v>
      </c>
      <c r="B27" s="27">
        <v>-6.5777726481161536E-2</v>
      </c>
      <c r="C27" s="62">
        <v>0.10713912154931737</v>
      </c>
      <c r="D27" s="71"/>
      <c r="E27" s="67"/>
      <c r="F27" s="67"/>
    </row>
    <row r="28" spans="1:6" ht="28.5">
      <c r="A28" s="26" t="s">
        <v>33</v>
      </c>
      <c r="B28" s="27">
        <v>-5.8356127003515001E-2</v>
      </c>
      <c r="C28" s="62">
        <v>0.16231605116484205</v>
      </c>
      <c r="D28" s="71"/>
      <c r="E28" s="67"/>
      <c r="F28" s="67"/>
    </row>
    <row r="29" spans="1:6" ht="14.25">
      <c r="A29" s="26" t="s">
        <v>34</v>
      </c>
      <c r="B29" s="27">
        <v>-5.0002916377729245E-2</v>
      </c>
      <c r="C29" s="62">
        <v>0.11060558994446423</v>
      </c>
      <c r="D29" s="71"/>
      <c r="E29" s="67"/>
      <c r="F29" s="67"/>
    </row>
    <row r="30" spans="1:6" ht="14.25">
      <c r="A30" s="26" t="s">
        <v>35</v>
      </c>
      <c r="B30" s="27">
        <v>-4.0656153473766277E-2</v>
      </c>
      <c r="C30" s="62">
        <v>-1.6392650540491993E-2</v>
      </c>
      <c r="D30" s="71"/>
      <c r="E30" s="67"/>
      <c r="F30" s="67"/>
    </row>
    <row r="31" spans="1:6" ht="14.25">
      <c r="A31" s="26" t="s">
        <v>40</v>
      </c>
      <c r="B31" s="27">
        <v>-3.4578375944633644E-2</v>
      </c>
      <c r="C31" s="62">
        <v>6.3519736500162516E-2</v>
      </c>
      <c r="D31" s="71"/>
      <c r="E31" s="67"/>
      <c r="F31" s="67"/>
    </row>
    <row r="32" spans="1:6" ht="14.25">
      <c r="A32" s="26" t="s">
        <v>36</v>
      </c>
      <c r="B32" s="27">
        <v>8.5903595092244878E-3</v>
      </c>
      <c r="C32" s="62">
        <v>9.6181350114417086E-3</v>
      </c>
      <c r="D32" s="71"/>
      <c r="E32" s="67"/>
      <c r="F32" s="67"/>
    </row>
    <row r="33" spans="1:6" ht="14.25">
      <c r="A33" s="26" t="s">
        <v>37</v>
      </c>
      <c r="B33" s="27">
        <v>2.4579896480820596E-2</v>
      </c>
      <c r="C33" s="62">
        <v>1.7008398629944077E-2</v>
      </c>
      <c r="D33" s="71"/>
      <c r="E33" s="67"/>
      <c r="F33" s="67"/>
    </row>
    <row r="34" spans="1:6" ht="14.25">
      <c r="A34" s="26" t="s">
        <v>38</v>
      </c>
      <c r="B34" s="27">
        <v>3.0999927907144231E-2</v>
      </c>
      <c r="C34" s="62">
        <v>0.20725427480701208</v>
      </c>
      <c r="D34" s="71"/>
      <c r="E34" s="67"/>
      <c r="F34" s="67"/>
    </row>
    <row r="35" spans="1:6" ht="15" thickBot="1">
      <c r="A35" s="72" t="s">
        <v>39</v>
      </c>
      <c r="B35" s="73">
        <v>4.1421158745291731E-2</v>
      </c>
      <c r="C35" s="74">
        <v>0.13009539961840155</v>
      </c>
      <c r="D35" s="71"/>
      <c r="E35" s="67"/>
      <c r="F35" s="67"/>
    </row>
    <row r="36" spans="1:6" ht="14.25">
      <c r="A36" s="66"/>
      <c r="B36" s="67"/>
      <c r="C36" s="67"/>
      <c r="D36" s="71"/>
      <c r="E36" s="67"/>
      <c r="F36" s="67"/>
    </row>
    <row r="37" spans="1:6" ht="14.25">
      <c r="A37" s="66"/>
      <c r="B37" s="67"/>
      <c r="C37" s="67"/>
      <c r="D37" s="71"/>
      <c r="E37" s="67"/>
      <c r="F37" s="67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43"/>
    <pageSetUpPr fitToPage="1"/>
  </sheetPr>
  <dimension ref="A1:K6"/>
  <sheetViews>
    <sheetView zoomScale="85" workbookViewId="0">
      <selection activeCell="K17" sqref="K17"/>
    </sheetView>
  </sheetViews>
  <sheetFormatPr defaultRowHeight="14.25"/>
  <cols>
    <col min="1" max="1" width="4.7109375" style="30" customWidth="1"/>
    <col min="2" max="2" width="37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34.7109375" style="28" customWidth="1"/>
    <col min="11" max="11" width="35.85546875" style="28" customWidth="1"/>
    <col min="12" max="16384" width="9.140625" style="28"/>
  </cols>
  <sheetData>
    <row r="1" spans="1:11" ht="16.5" thickBot="1">
      <c r="A1" s="187" t="s">
        <v>133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1" ht="60.75" thickBot="1">
      <c r="A2" s="25" t="s">
        <v>42</v>
      </c>
      <c r="B2" s="185" t="s">
        <v>76</v>
      </c>
      <c r="C2" s="15" t="s">
        <v>115</v>
      </c>
      <c r="D2" s="43" t="s">
        <v>116</v>
      </c>
      <c r="E2" s="43" t="s">
        <v>44</v>
      </c>
      <c r="F2" s="43" t="s">
        <v>134</v>
      </c>
      <c r="G2" s="43" t="s">
        <v>135</v>
      </c>
      <c r="H2" s="43" t="s">
        <v>136</v>
      </c>
      <c r="I2" s="17" t="s">
        <v>48</v>
      </c>
      <c r="J2" s="18" t="s">
        <v>49</v>
      </c>
    </row>
    <row r="3" spans="1:11" ht="14.25" customHeight="1">
      <c r="A3" s="21">
        <v>1</v>
      </c>
      <c r="B3" s="166" t="s">
        <v>137</v>
      </c>
      <c r="C3" s="182" t="s">
        <v>118</v>
      </c>
      <c r="D3" s="183" t="s">
        <v>139</v>
      </c>
      <c r="E3" s="80">
        <v>12458269.57</v>
      </c>
      <c r="F3" s="81">
        <v>172950</v>
      </c>
      <c r="G3" s="80">
        <v>72.033937958947675</v>
      </c>
      <c r="H3" s="50">
        <v>100</v>
      </c>
      <c r="I3" s="166" t="s">
        <v>66</v>
      </c>
      <c r="J3" s="82" t="s">
        <v>7</v>
      </c>
      <c r="K3" s="46"/>
    </row>
    <row r="4" spans="1:11" ht="28.5">
      <c r="A4" s="21">
        <v>2</v>
      </c>
      <c r="B4" s="79" t="s">
        <v>138</v>
      </c>
      <c r="C4" s="182" t="s">
        <v>118</v>
      </c>
      <c r="D4" s="183" t="s">
        <v>139</v>
      </c>
      <c r="E4" s="80">
        <v>962538.79009999998</v>
      </c>
      <c r="F4" s="81">
        <v>648</v>
      </c>
      <c r="G4" s="80">
        <v>1485.3993674382716</v>
      </c>
      <c r="H4" s="50">
        <v>5000</v>
      </c>
      <c r="I4" s="79" t="s">
        <v>140</v>
      </c>
      <c r="J4" s="82" t="s">
        <v>1</v>
      </c>
      <c r="K4" s="47"/>
    </row>
    <row r="5" spans="1:11" ht="15.75" thickBot="1">
      <c r="A5" s="188" t="s">
        <v>64</v>
      </c>
      <c r="B5" s="189"/>
      <c r="C5" s="105" t="s">
        <v>4</v>
      </c>
      <c r="D5" s="105" t="s">
        <v>4</v>
      </c>
      <c r="E5" s="94">
        <f>SUM(E3:E4)</f>
        <v>13420808.360100001</v>
      </c>
      <c r="F5" s="95">
        <f>SUM(F3:F4)</f>
        <v>173598</v>
      </c>
      <c r="G5" s="105" t="s">
        <v>4</v>
      </c>
      <c r="H5" s="105" t="s">
        <v>4</v>
      </c>
      <c r="I5" s="105" t="s">
        <v>4</v>
      </c>
      <c r="J5" s="105" t="s">
        <v>4</v>
      </c>
    </row>
    <row r="6" spans="1:11" ht="15" thickBot="1">
      <c r="A6" s="207"/>
      <c r="B6" s="207"/>
      <c r="C6" s="207"/>
      <c r="D6" s="207"/>
      <c r="E6" s="207"/>
      <c r="F6" s="207"/>
      <c r="G6" s="207"/>
      <c r="H6" s="207"/>
      <c r="I6" s="157"/>
      <c r="J6" s="157"/>
    </row>
  </sheetData>
  <mergeCells count="3">
    <mergeCell ref="A1:J1"/>
    <mergeCell ref="A5:B5"/>
    <mergeCell ref="A6:H6"/>
  </mergeCells>
  <phoneticPr fontId="11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43"/>
    <pageSetUpPr fitToPage="1"/>
  </sheetPr>
  <dimension ref="A1:K12"/>
  <sheetViews>
    <sheetView zoomScale="85" workbookViewId="0">
      <selection activeCell="E5" sqref="E5"/>
    </sheetView>
  </sheetViews>
  <sheetFormatPr defaultRowHeight="14.25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1" width="21.42578125" style="30" bestFit="1" customWidth="1"/>
    <col min="12" max="16384" width="9.140625" style="30"/>
  </cols>
  <sheetData>
    <row r="1" spans="1:11" s="48" customFormat="1" ht="16.5" thickBot="1">
      <c r="A1" s="187" t="s">
        <v>141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1" s="22" customFormat="1" ht="15.75" customHeight="1" thickBot="1">
      <c r="A2" s="194" t="s">
        <v>42</v>
      </c>
      <c r="B2" s="98"/>
      <c r="C2" s="99"/>
      <c r="D2" s="100"/>
      <c r="E2" s="196" t="s">
        <v>91</v>
      </c>
      <c r="F2" s="196"/>
      <c r="G2" s="196"/>
      <c r="H2" s="196"/>
      <c r="I2" s="196"/>
      <c r="J2" s="196"/>
      <c r="K2" s="196"/>
    </row>
    <row r="3" spans="1:11" s="22" customFormat="1" ht="51.75" thickBot="1">
      <c r="A3" s="195"/>
      <c r="B3" s="170" t="s">
        <v>76</v>
      </c>
      <c r="C3" s="171" t="s">
        <v>77</v>
      </c>
      <c r="D3" s="171" t="s">
        <v>78</v>
      </c>
      <c r="E3" s="17" t="s">
        <v>79</v>
      </c>
      <c r="F3" s="17" t="s">
        <v>80</v>
      </c>
      <c r="G3" s="17" t="s">
        <v>81</v>
      </c>
      <c r="H3" s="17" t="s">
        <v>82</v>
      </c>
      <c r="I3" s="17" t="s">
        <v>83</v>
      </c>
      <c r="J3" s="18" t="s">
        <v>84</v>
      </c>
      <c r="K3" s="172" t="s">
        <v>85</v>
      </c>
    </row>
    <row r="4" spans="1:11" s="22" customFormat="1" collapsed="1">
      <c r="A4" s="21">
        <v>1</v>
      </c>
      <c r="B4" s="26" t="s">
        <v>13</v>
      </c>
      <c r="C4" s="101">
        <v>38945</v>
      </c>
      <c r="D4" s="101">
        <v>39016</v>
      </c>
      <c r="E4" s="96" t="s">
        <v>145</v>
      </c>
      <c r="F4" s="96">
        <v>-7.3903594384711502E-2</v>
      </c>
      <c r="G4" s="96">
        <v>-0.1613374620040342</v>
      </c>
      <c r="H4" s="96">
        <v>-7.8162236996285106E-2</v>
      </c>
      <c r="I4" s="96">
        <v>-9.3161950698138707E-2</v>
      </c>
      <c r="J4" s="102">
        <v>-0.70292012651235714</v>
      </c>
      <c r="K4" s="113">
        <v>-9.1816438444632498E-2</v>
      </c>
    </row>
    <row r="5" spans="1:11" s="22" customFormat="1" collapsed="1">
      <c r="A5" s="21">
        <v>2</v>
      </c>
      <c r="B5" s="138" t="s">
        <v>137</v>
      </c>
      <c r="C5" s="101">
        <v>40555</v>
      </c>
      <c r="D5" s="101">
        <v>40626</v>
      </c>
      <c r="E5" s="96">
        <v>-1.0420914958042538E-3</v>
      </c>
      <c r="F5" s="96">
        <v>5.883517222096768E-2</v>
      </c>
      <c r="G5" s="96">
        <v>8.5426993174397836E-3</v>
      </c>
      <c r="H5" s="96">
        <v>0.16382859896293178</v>
      </c>
      <c r="I5" s="96">
        <v>4.4843842771268516E-2</v>
      </c>
      <c r="J5" s="102">
        <v>-0.27966062041055662</v>
      </c>
      <c r="K5" s="114">
        <v>-3.9252969087713585E-2</v>
      </c>
    </row>
    <row r="6" spans="1:11" s="22" customFormat="1" ht="15.75" collapsed="1" thickBot="1">
      <c r="A6" s="158"/>
      <c r="B6" s="159" t="s">
        <v>90</v>
      </c>
      <c r="C6" s="160" t="s">
        <v>4</v>
      </c>
      <c r="D6" s="160" t="s">
        <v>4</v>
      </c>
      <c r="E6" s="161">
        <f>AVERAGE(E4:E5)</f>
        <v>-1.0420914958042538E-3</v>
      </c>
      <c r="F6" s="161">
        <f>AVERAGE(F4:F5)</f>
        <v>-7.534211081871911E-3</v>
      </c>
      <c r="G6" s="161">
        <f>AVERAGE(G4:G5)</f>
        <v>-7.639738134329721E-2</v>
      </c>
      <c r="H6" s="161">
        <f>AVERAGE(H4:H5)</f>
        <v>4.2833180983323338E-2</v>
      </c>
      <c r="I6" s="161">
        <f>AVERAGE(I4:I5)</f>
        <v>-2.4159053963435095E-2</v>
      </c>
      <c r="J6" s="160" t="s">
        <v>4</v>
      </c>
      <c r="K6" s="160" t="s">
        <v>4</v>
      </c>
    </row>
    <row r="7" spans="1:11" s="22" customFormat="1" hidden="1">
      <c r="A7" s="210" t="s">
        <v>10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</row>
    <row r="8" spans="1:11" s="22" customFormat="1" ht="15" hidden="1" thickBot="1">
      <c r="A8" s="209" t="s">
        <v>11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</row>
    <row r="9" spans="1:11" s="22" customFormat="1" ht="15.75" hidden="1" customHeight="1">
      <c r="C9" s="61"/>
      <c r="D9" s="61"/>
    </row>
    <row r="10" spans="1:11" ht="15" thickBot="1">
      <c r="A10" s="208"/>
      <c r="B10" s="208"/>
      <c r="C10" s="208"/>
      <c r="D10" s="208"/>
      <c r="E10" s="208"/>
      <c r="F10" s="208"/>
      <c r="G10" s="208"/>
      <c r="H10" s="208"/>
      <c r="I10" s="162"/>
      <c r="J10" s="162"/>
      <c r="K10" s="162"/>
    </row>
    <row r="11" spans="1:11">
      <c r="B11" s="28"/>
      <c r="C11" s="103"/>
      <c r="E11" s="103"/>
    </row>
    <row r="12" spans="1:11">
      <c r="E12" s="103"/>
      <c r="F12" s="103"/>
    </row>
  </sheetData>
  <mergeCells count="6">
    <mergeCell ref="A10:H10"/>
    <mergeCell ref="A8:K8"/>
    <mergeCell ref="A1:J1"/>
    <mergeCell ref="A2:A3"/>
    <mergeCell ref="E2:K2"/>
    <mergeCell ref="A7:K7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43"/>
  </sheetPr>
  <dimension ref="A1:H118"/>
  <sheetViews>
    <sheetView topLeftCell="A22" zoomScale="85" workbookViewId="0">
      <selection activeCell="I38" sqref="I38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9" customWidth="1"/>
    <col min="5" max="7" width="24.7109375" style="20" customWidth="1"/>
    <col min="8" max="16384" width="9.140625" style="20"/>
  </cols>
  <sheetData>
    <row r="1" spans="1:8" s="28" customFormat="1" ht="16.5" thickBot="1">
      <c r="A1" s="199" t="s">
        <v>142</v>
      </c>
      <c r="B1" s="199"/>
      <c r="C1" s="199"/>
      <c r="D1" s="199"/>
      <c r="E1" s="199"/>
      <c r="F1" s="199"/>
      <c r="G1" s="199"/>
    </row>
    <row r="2" spans="1:8" s="28" customFormat="1" ht="15.75" customHeight="1" thickBot="1">
      <c r="A2" s="212" t="s">
        <v>42</v>
      </c>
      <c r="B2" s="86"/>
      <c r="C2" s="200" t="s">
        <v>94</v>
      </c>
      <c r="D2" s="201"/>
      <c r="E2" s="211" t="s">
        <v>143</v>
      </c>
      <c r="F2" s="211"/>
      <c r="G2" s="87"/>
    </row>
    <row r="3" spans="1:8" s="28" customFormat="1" ht="45.75" thickBot="1">
      <c r="A3" s="195"/>
      <c r="B3" s="186" t="s">
        <v>76</v>
      </c>
      <c r="C3" s="34" t="s">
        <v>96</v>
      </c>
      <c r="D3" s="34" t="s">
        <v>97</v>
      </c>
      <c r="E3" s="34" t="s">
        <v>98</v>
      </c>
      <c r="F3" s="34" t="s">
        <v>97</v>
      </c>
      <c r="G3" s="18" t="s">
        <v>144</v>
      </c>
    </row>
    <row r="4" spans="1:8" s="28" customFormat="1">
      <c r="A4" s="21">
        <v>1</v>
      </c>
      <c r="B4" s="36" t="s">
        <v>137</v>
      </c>
      <c r="C4" s="37">
        <v>-12.996199999999254</v>
      </c>
      <c r="D4" s="96">
        <v>-1.0420914957375055E-3</v>
      </c>
      <c r="E4" s="38">
        <v>0</v>
      </c>
      <c r="F4" s="96">
        <v>0</v>
      </c>
      <c r="G4" s="39">
        <v>0</v>
      </c>
    </row>
    <row r="5" spans="1:8" s="28" customFormat="1">
      <c r="A5" s="21">
        <v>2</v>
      </c>
      <c r="B5" s="36" t="s">
        <v>138</v>
      </c>
      <c r="C5" s="37" t="s">
        <v>145</v>
      </c>
      <c r="D5" s="37" t="s">
        <v>145</v>
      </c>
      <c r="E5" s="37" t="s">
        <v>145</v>
      </c>
      <c r="F5" s="37" t="s">
        <v>145</v>
      </c>
      <c r="G5" s="37" t="s">
        <v>145</v>
      </c>
    </row>
    <row r="6" spans="1:8" s="28" customFormat="1" ht="15.75" thickBot="1">
      <c r="A6" s="108"/>
      <c r="B6" s="88" t="s">
        <v>64</v>
      </c>
      <c r="C6" s="89">
        <v>-12.996199999999254</v>
      </c>
      <c r="D6" s="93">
        <v>-1.0420914957375055E-3</v>
      </c>
      <c r="E6" s="90">
        <v>0</v>
      </c>
      <c r="F6" s="93">
        <v>0</v>
      </c>
      <c r="G6" s="109">
        <v>0</v>
      </c>
    </row>
    <row r="7" spans="1:8" s="28" customFormat="1" ht="15" customHeight="1" thickBot="1">
      <c r="A7" s="190"/>
      <c r="B7" s="190"/>
      <c r="C7" s="190"/>
      <c r="D7" s="190"/>
      <c r="E7" s="190"/>
      <c r="F7" s="190"/>
      <c r="G7" s="190"/>
      <c r="H7" s="7"/>
    </row>
    <row r="8" spans="1:8" s="28" customFormat="1">
      <c r="D8" s="6"/>
    </row>
    <row r="9" spans="1:8" s="28" customFormat="1">
      <c r="D9" s="6"/>
    </row>
    <row r="10" spans="1:8" s="28" customFormat="1">
      <c r="D10" s="6"/>
    </row>
    <row r="11" spans="1:8" s="28" customFormat="1">
      <c r="D11" s="6"/>
    </row>
    <row r="12" spans="1:8" s="28" customFormat="1">
      <c r="D12" s="6"/>
    </row>
    <row r="13" spans="1:8" s="28" customFormat="1">
      <c r="D13" s="6"/>
    </row>
    <row r="14" spans="1:8" s="28" customFormat="1">
      <c r="D14" s="6"/>
    </row>
    <row r="15" spans="1:8" s="28" customFormat="1">
      <c r="D15" s="6"/>
    </row>
    <row r="16" spans="1:8" s="28" customFormat="1">
      <c r="D16" s="6"/>
    </row>
    <row r="17" spans="2:5" s="28" customFormat="1">
      <c r="D17" s="6"/>
    </row>
    <row r="18" spans="2:5" s="28" customFormat="1">
      <c r="D18" s="6"/>
    </row>
    <row r="19" spans="2:5" s="28" customFormat="1">
      <c r="D19" s="6"/>
    </row>
    <row r="20" spans="2:5" s="28" customFormat="1">
      <c r="D20" s="6"/>
    </row>
    <row r="21" spans="2:5" s="28" customFormat="1">
      <c r="D21" s="6"/>
    </row>
    <row r="22" spans="2:5" s="28" customFormat="1">
      <c r="D22" s="6"/>
    </row>
    <row r="23" spans="2:5" s="28" customFormat="1">
      <c r="D23" s="6"/>
    </row>
    <row r="24" spans="2:5" s="28" customFormat="1">
      <c r="D24" s="6"/>
    </row>
    <row r="25" spans="2:5" s="28" customFormat="1">
      <c r="D25" s="6"/>
    </row>
    <row r="26" spans="2:5" s="28" customFormat="1">
      <c r="D26" s="6"/>
    </row>
    <row r="27" spans="2:5" s="28" customFormat="1">
      <c r="D27" s="6"/>
    </row>
    <row r="28" spans="2:5" s="28" customFormat="1" ht="15" thickBot="1">
      <c r="B28" s="76"/>
      <c r="C28" s="76"/>
      <c r="D28" s="77"/>
      <c r="E28" s="76"/>
    </row>
    <row r="29" spans="2:5" s="28" customFormat="1"/>
    <row r="30" spans="2:5" s="28" customFormat="1"/>
    <row r="31" spans="2:5" s="28" customFormat="1"/>
    <row r="32" spans="2:5" s="28" customFormat="1"/>
    <row r="33" spans="2:6" s="28" customFormat="1" ht="15" thickBot="1"/>
    <row r="34" spans="2:6" s="28" customFormat="1" ht="30.75" thickBot="1">
      <c r="B34" s="174" t="s">
        <v>76</v>
      </c>
      <c r="C34" s="174" t="s">
        <v>103</v>
      </c>
      <c r="D34" s="174" t="s">
        <v>104</v>
      </c>
      <c r="E34" s="185" t="s">
        <v>105</v>
      </c>
    </row>
    <row r="35" spans="2:6" s="28" customFormat="1">
      <c r="B35" s="121" t="str">
        <f>B4</f>
        <v>Іndeks Ukrainskoi Birzhi</v>
      </c>
      <c r="C35" s="122">
        <f>C4</f>
        <v>-12.996199999999254</v>
      </c>
      <c r="D35" s="146">
        <f>D4</f>
        <v>-1.0420914957375055E-3</v>
      </c>
      <c r="E35" s="123">
        <f>G4</f>
        <v>0</v>
      </c>
    </row>
    <row r="36" spans="2:6">
      <c r="B36" s="36"/>
      <c r="C36" s="37"/>
      <c r="D36" s="147"/>
      <c r="E36" s="39"/>
      <c r="F36" s="19"/>
    </row>
    <row r="37" spans="2:6">
      <c r="B37" s="36"/>
      <c r="C37" s="37"/>
      <c r="D37" s="147"/>
      <c r="E37" s="39"/>
      <c r="F37" s="19"/>
    </row>
    <row r="38" spans="2:6">
      <c r="B38" s="148"/>
      <c r="C38" s="149"/>
      <c r="D38" s="150"/>
      <c r="E38" s="151"/>
      <c r="F38" s="19"/>
    </row>
    <row r="39" spans="2:6">
      <c r="B39" s="28"/>
      <c r="C39" s="152"/>
      <c r="D39" s="6"/>
      <c r="F39" s="19"/>
    </row>
    <row r="40" spans="2:6">
      <c r="B40" s="28"/>
      <c r="C40" s="28"/>
      <c r="D40" s="6"/>
      <c r="F40" s="19"/>
    </row>
    <row r="41" spans="2:6">
      <c r="B41" s="28"/>
      <c r="C41" s="28"/>
      <c r="D41" s="6"/>
      <c r="F41" s="19"/>
    </row>
    <row r="42" spans="2:6">
      <c r="B42" s="28"/>
      <c r="C42" s="28"/>
      <c r="D42" s="6"/>
      <c r="F42" s="19"/>
    </row>
    <row r="43" spans="2:6">
      <c r="B43" s="28"/>
      <c r="C43" s="28"/>
      <c r="D43" s="6"/>
      <c r="F43" s="19"/>
    </row>
    <row r="44" spans="2:6">
      <c r="B44" s="28"/>
      <c r="C44" s="28"/>
      <c r="D44" s="6"/>
      <c r="F44" s="19"/>
    </row>
    <row r="45" spans="2:6">
      <c r="B45" s="28"/>
      <c r="C45" s="28"/>
      <c r="D45" s="6"/>
      <c r="F45" s="19"/>
    </row>
    <row r="46" spans="2:6">
      <c r="B46" s="28"/>
      <c r="C46" s="28"/>
      <c r="D46" s="6"/>
    </row>
    <row r="47" spans="2:6">
      <c r="B47" s="28"/>
      <c r="C47" s="28"/>
      <c r="D47" s="6"/>
    </row>
    <row r="48" spans="2:6">
      <c r="B48" s="28"/>
      <c r="C48" s="28"/>
      <c r="D48" s="6"/>
    </row>
    <row r="49" spans="2:4">
      <c r="B49" s="28"/>
      <c r="C49" s="28"/>
      <c r="D49" s="6"/>
    </row>
    <row r="50" spans="2:4">
      <c r="B50" s="28"/>
      <c r="C50" s="28"/>
      <c r="D50" s="6"/>
    </row>
    <row r="51" spans="2:4">
      <c r="B51" s="28"/>
      <c r="C51" s="28"/>
      <c r="D51" s="6"/>
    </row>
    <row r="52" spans="2:4">
      <c r="B52" s="28"/>
      <c r="C52" s="28"/>
      <c r="D52" s="6"/>
    </row>
    <row r="53" spans="2:4">
      <c r="B53" s="28"/>
      <c r="C53" s="28"/>
      <c r="D53" s="6"/>
    </row>
    <row r="54" spans="2:4">
      <c r="B54" s="28"/>
      <c r="C54" s="28"/>
      <c r="D54" s="6"/>
    </row>
    <row r="55" spans="2:4">
      <c r="B55" s="28"/>
      <c r="C55" s="28"/>
      <c r="D55" s="6"/>
    </row>
    <row r="56" spans="2:4">
      <c r="B56" s="28"/>
      <c r="C56" s="28"/>
      <c r="D56" s="6"/>
    </row>
    <row r="57" spans="2:4">
      <c r="B57" s="28"/>
      <c r="C57" s="28"/>
      <c r="D57" s="6"/>
    </row>
    <row r="58" spans="2:4">
      <c r="B58" s="28"/>
      <c r="C58" s="28"/>
      <c r="D58" s="6"/>
    </row>
    <row r="59" spans="2:4">
      <c r="B59" s="28"/>
      <c r="C59" s="28"/>
      <c r="D59" s="6"/>
    </row>
    <row r="60" spans="2:4">
      <c r="B60" s="28"/>
      <c r="C60" s="28"/>
      <c r="D60" s="6"/>
    </row>
    <row r="61" spans="2:4">
      <c r="B61" s="28"/>
      <c r="C61" s="28"/>
      <c r="D61" s="6"/>
    </row>
    <row r="62" spans="2:4">
      <c r="B62" s="28"/>
      <c r="C62" s="28"/>
      <c r="D62" s="6"/>
    </row>
    <row r="63" spans="2:4">
      <c r="B63" s="28"/>
      <c r="C63" s="28"/>
      <c r="D63" s="6"/>
    </row>
    <row r="64" spans="2:4">
      <c r="B64" s="28"/>
      <c r="C64" s="28"/>
      <c r="D64" s="6"/>
    </row>
    <row r="65" spans="2:4">
      <c r="B65" s="28"/>
      <c r="C65" s="28"/>
      <c r="D65" s="6"/>
    </row>
    <row r="66" spans="2:4">
      <c r="B66" s="28"/>
      <c r="C66" s="28"/>
      <c r="D66" s="6"/>
    </row>
    <row r="67" spans="2:4">
      <c r="B67" s="28"/>
      <c r="C67" s="28"/>
      <c r="D67" s="6"/>
    </row>
    <row r="68" spans="2:4">
      <c r="B68" s="28"/>
      <c r="C68" s="28"/>
      <c r="D68" s="6"/>
    </row>
    <row r="69" spans="2:4">
      <c r="B69" s="28"/>
      <c r="C69" s="28"/>
      <c r="D69" s="6"/>
    </row>
    <row r="70" spans="2:4">
      <c r="B70" s="28"/>
      <c r="C70" s="28"/>
      <c r="D70" s="6"/>
    </row>
    <row r="71" spans="2:4">
      <c r="B71" s="28"/>
      <c r="C71" s="28"/>
      <c r="D71" s="6"/>
    </row>
    <row r="72" spans="2:4">
      <c r="B72" s="28"/>
      <c r="C72" s="28"/>
      <c r="D72" s="6"/>
    </row>
    <row r="73" spans="2:4">
      <c r="B73" s="28"/>
      <c r="C73" s="28"/>
      <c r="D73" s="6"/>
    </row>
    <row r="74" spans="2:4">
      <c r="B74" s="28"/>
      <c r="C74" s="28"/>
      <c r="D74" s="6"/>
    </row>
    <row r="75" spans="2:4">
      <c r="B75" s="28"/>
      <c r="C75" s="28"/>
      <c r="D75" s="6"/>
    </row>
    <row r="76" spans="2:4">
      <c r="B76" s="28"/>
      <c r="C76" s="28"/>
      <c r="D76" s="6"/>
    </row>
    <row r="77" spans="2:4">
      <c r="B77" s="28"/>
      <c r="C77" s="28"/>
      <c r="D77" s="6"/>
    </row>
    <row r="78" spans="2:4">
      <c r="B78" s="28"/>
      <c r="C78" s="28"/>
      <c r="D78" s="6"/>
    </row>
    <row r="79" spans="2:4">
      <c r="B79" s="28"/>
      <c r="C79" s="28"/>
      <c r="D79" s="6"/>
    </row>
    <row r="80" spans="2:4">
      <c r="B80" s="28"/>
      <c r="C80" s="28"/>
      <c r="D80" s="6"/>
    </row>
    <row r="81" spans="2:4">
      <c r="B81" s="28"/>
      <c r="C81" s="28"/>
      <c r="D81" s="6"/>
    </row>
    <row r="82" spans="2:4">
      <c r="B82" s="28"/>
      <c r="C82" s="28"/>
      <c r="D82" s="6"/>
    </row>
    <row r="83" spans="2:4">
      <c r="B83" s="28"/>
      <c r="C83" s="28"/>
      <c r="D83" s="6"/>
    </row>
    <row r="84" spans="2:4">
      <c r="B84" s="28"/>
      <c r="C84" s="28"/>
      <c r="D84" s="6"/>
    </row>
    <row r="85" spans="2:4">
      <c r="B85" s="28"/>
      <c r="C85" s="28"/>
      <c r="D85" s="6"/>
    </row>
    <row r="86" spans="2:4">
      <c r="B86" s="28"/>
      <c r="C86" s="28"/>
      <c r="D86" s="6"/>
    </row>
    <row r="87" spans="2:4">
      <c r="B87" s="28"/>
      <c r="C87" s="28"/>
      <c r="D87" s="6"/>
    </row>
    <row r="88" spans="2:4">
      <c r="B88" s="28"/>
      <c r="C88" s="28"/>
      <c r="D88" s="6"/>
    </row>
    <row r="89" spans="2:4">
      <c r="B89" s="28"/>
      <c r="C89" s="28"/>
      <c r="D89" s="6"/>
    </row>
    <row r="90" spans="2:4">
      <c r="B90" s="28"/>
      <c r="C90" s="28"/>
      <c r="D90" s="6"/>
    </row>
    <row r="91" spans="2:4">
      <c r="B91" s="28"/>
      <c r="C91" s="28"/>
      <c r="D91" s="6"/>
    </row>
    <row r="92" spans="2:4">
      <c r="B92" s="28"/>
      <c r="C92" s="28"/>
      <c r="D92" s="6"/>
    </row>
    <row r="93" spans="2:4">
      <c r="B93" s="28"/>
      <c r="C93" s="28"/>
      <c r="D93" s="6"/>
    </row>
    <row r="94" spans="2:4">
      <c r="B94" s="28"/>
      <c r="C94" s="28"/>
      <c r="D94" s="6"/>
    </row>
    <row r="95" spans="2:4">
      <c r="B95" s="28"/>
      <c r="C95" s="28"/>
      <c r="D95" s="6"/>
    </row>
    <row r="96" spans="2:4">
      <c r="B96" s="28"/>
      <c r="C96" s="28"/>
      <c r="D96" s="6"/>
    </row>
    <row r="97" spans="2:4">
      <c r="B97" s="28"/>
      <c r="C97" s="28"/>
      <c r="D97" s="6"/>
    </row>
    <row r="98" spans="2:4">
      <c r="B98" s="28"/>
      <c r="C98" s="28"/>
      <c r="D98" s="6"/>
    </row>
    <row r="99" spans="2:4">
      <c r="B99" s="28"/>
      <c r="C99" s="28"/>
      <c r="D99" s="6"/>
    </row>
    <row r="100" spans="2:4">
      <c r="B100" s="28"/>
      <c r="C100" s="28"/>
      <c r="D100" s="6"/>
    </row>
    <row r="101" spans="2:4">
      <c r="B101" s="28"/>
      <c r="C101" s="28"/>
      <c r="D101" s="6"/>
    </row>
    <row r="102" spans="2:4">
      <c r="B102" s="28"/>
      <c r="C102" s="28"/>
      <c r="D102" s="6"/>
    </row>
    <row r="103" spans="2:4">
      <c r="B103" s="28"/>
      <c r="C103" s="28"/>
      <c r="D103" s="6"/>
    </row>
    <row r="104" spans="2:4">
      <c r="B104" s="28"/>
      <c r="C104" s="28"/>
      <c r="D104" s="6"/>
    </row>
    <row r="105" spans="2:4">
      <c r="B105" s="28"/>
      <c r="C105" s="28"/>
      <c r="D105" s="6"/>
    </row>
    <row r="106" spans="2:4">
      <c r="B106" s="28"/>
      <c r="C106" s="28"/>
      <c r="D106" s="6"/>
    </row>
    <row r="107" spans="2:4">
      <c r="B107" s="28"/>
      <c r="C107" s="28"/>
      <c r="D107" s="6"/>
    </row>
    <row r="108" spans="2:4">
      <c r="B108" s="28"/>
      <c r="C108" s="28"/>
      <c r="D108" s="6"/>
    </row>
    <row r="109" spans="2:4">
      <c r="B109" s="28"/>
      <c r="C109" s="28"/>
      <c r="D109" s="6"/>
    </row>
    <row r="110" spans="2:4">
      <c r="B110" s="28"/>
      <c r="C110" s="28"/>
      <c r="D110" s="6"/>
    </row>
    <row r="111" spans="2:4">
      <c r="B111" s="28"/>
      <c r="C111" s="28"/>
      <c r="D111" s="6"/>
    </row>
    <row r="112" spans="2:4">
      <c r="B112" s="28"/>
      <c r="C112" s="28"/>
      <c r="D112" s="6"/>
    </row>
    <row r="113" spans="2:4">
      <c r="B113" s="28"/>
      <c r="C113" s="28"/>
      <c r="D113" s="6"/>
    </row>
    <row r="114" spans="2:4">
      <c r="B114" s="28"/>
      <c r="C114" s="28"/>
      <c r="D114" s="6"/>
    </row>
    <row r="115" spans="2:4">
      <c r="B115" s="28"/>
      <c r="C115" s="28"/>
      <c r="D115" s="6"/>
    </row>
    <row r="116" spans="2:4">
      <c r="B116" s="28"/>
      <c r="C116" s="28"/>
      <c r="D116" s="6"/>
    </row>
    <row r="117" spans="2:4">
      <c r="B117" s="28"/>
      <c r="C117" s="28"/>
      <c r="D117" s="6"/>
    </row>
    <row r="118" spans="2:4">
      <c r="B118" s="28"/>
      <c r="C118" s="28"/>
      <c r="D118" s="6"/>
    </row>
  </sheetData>
  <mergeCells count="5">
    <mergeCell ref="A1:G1"/>
    <mergeCell ref="A7:G7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43"/>
  </sheetPr>
  <dimension ref="A1:D13"/>
  <sheetViews>
    <sheetView zoomScale="85" workbookViewId="0">
      <selection activeCell="S21" sqref="S21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3" t="s">
        <v>76</v>
      </c>
      <c r="B1" s="64" t="s">
        <v>106</v>
      </c>
      <c r="C1" s="10"/>
      <c r="D1" s="10"/>
    </row>
    <row r="2" spans="1:4" ht="14.25">
      <c r="A2" s="138" t="s">
        <v>137</v>
      </c>
      <c r="B2" s="130">
        <v>-1.0420914958042538E-3</v>
      </c>
      <c r="C2" s="10"/>
      <c r="D2" s="10"/>
    </row>
    <row r="3" spans="1:4" ht="14.25">
      <c r="A3" s="180" t="s">
        <v>109</v>
      </c>
      <c r="B3" s="131">
        <v>-1.0420914958042501E-3</v>
      </c>
      <c r="C3" s="10"/>
      <c r="D3" s="10"/>
    </row>
    <row r="4" spans="1:4" ht="14.25">
      <c r="A4" s="138" t="s">
        <v>18</v>
      </c>
      <c r="B4" s="131">
        <v>2.4579896480820596E-2</v>
      </c>
      <c r="C4" s="10"/>
      <c r="D4" s="10"/>
    </row>
    <row r="5" spans="1:4" ht="14.25">
      <c r="A5" s="138" t="s">
        <v>17</v>
      </c>
      <c r="B5" s="131">
        <v>8.5903595092244878E-3</v>
      </c>
      <c r="C5" s="10"/>
      <c r="D5" s="10"/>
    </row>
    <row r="6" spans="1:4" ht="14.25">
      <c r="A6" s="138" t="s">
        <v>110</v>
      </c>
      <c r="B6" s="131">
        <v>-9.067908481821263E-4</v>
      </c>
      <c r="C6" s="10"/>
      <c r="D6" s="10"/>
    </row>
    <row r="7" spans="1:4" ht="14.25">
      <c r="A7" s="138" t="s">
        <v>111</v>
      </c>
      <c r="B7" s="131">
        <v>8.6260301764060632E-3</v>
      </c>
      <c r="C7" s="10"/>
      <c r="D7" s="10"/>
    </row>
    <row r="8" spans="1:4" ht="14.25">
      <c r="A8" s="138" t="s">
        <v>112</v>
      </c>
      <c r="B8" s="131">
        <v>1.4438356164383563E-2</v>
      </c>
      <c r="C8" s="10"/>
      <c r="D8" s="10"/>
    </row>
    <row r="9" spans="1:4" ht="15" thickBot="1">
      <c r="A9" s="181" t="s">
        <v>113</v>
      </c>
      <c r="B9" s="132">
        <v>1.1270031951965631E-2</v>
      </c>
      <c r="C9" s="10"/>
      <c r="D9" s="10"/>
    </row>
    <row r="10" spans="1:4">
      <c r="C10" s="10"/>
      <c r="D10" s="10"/>
    </row>
    <row r="11" spans="1:4">
      <c r="A11" s="10"/>
      <c r="B11" s="10"/>
      <c r="C11" s="10"/>
      <c r="D11" s="10"/>
    </row>
    <row r="12" spans="1:4">
      <c r="B12" s="10"/>
      <c r="C12" s="10"/>
      <c r="D12" s="10"/>
    </row>
    <row r="13" spans="1:4">
      <c r="C13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2"/>
  </sheetPr>
  <dimension ref="A1:I31"/>
  <sheetViews>
    <sheetView topLeftCell="A37" zoomScale="80" zoomScaleNormal="40" workbookViewId="0">
      <selection activeCell="I33" sqref="I33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87" t="s">
        <v>41</v>
      </c>
      <c r="B1" s="187"/>
      <c r="C1" s="187"/>
      <c r="D1" s="187"/>
      <c r="E1" s="187"/>
      <c r="F1" s="187"/>
      <c r="G1" s="187"/>
      <c r="H1" s="187"/>
      <c r="I1" s="13"/>
    </row>
    <row r="2" spans="1:9" ht="45.75" thickBot="1">
      <c r="A2" s="15" t="s">
        <v>42</v>
      </c>
      <c r="B2" s="16" t="s">
        <v>43</v>
      </c>
      <c r="C2" s="17" t="s">
        <v>44</v>
      </c>
      <c r="D2" s="17" t="s">
        <v>45</v>
      </c>
      <c r="E2" s="17" t="s">
        <v>46</v>
      </c>
      <c r="F2" s="17" t="s">
        <v>47</v>
      </c>
      <c r="G2" s="17" t="s">
        <v>48</v>
      </c>
      <c r="H2" s="18" t="s">
        <v>49</v>
      </c>
      <c r="I2" s="19"/>
    </row>
    <row r="3" spans="1:9">
      <c r="A3" s="21">
        <v>1</v>
      </c>
      <c r="B3" s="79" t="s">
        <v>51</v>
      </c>
      <c r="C3" s="80">
        <v>31184027.420000002</v>
      </c>
      <c r="D3" s="81">
        <v>48629</v>
      </c>
      <c r="E3" s="80">
        <v>641.26400748524543</v>
      </c>
      <c r="F3" s="81">
        <v>100</v>
      </c>
      <c r="G3" s="167" t="s">
        <v>66</v>
      </c>
      <c r="H3" s="82" t="s">
        <v>7</v>
      </c>
      <c r="I3" s="19"/>
    </row>
    <row r="4" spans="1:9">
      <c r="A4" s="21">
        <v>2</v>
      </c>
      <c r="B4" s="79" t="s">
        <v>50</v>
      </c>
      <c r="C4" s="80">
        <v>7327633.9699999997</v>
      </c>
      <c r="D4" s="81">
        <v>2094</v>
      </c>
      <c r="E4" s="80">
        <v>3499.3476456542503</v>
      </c>
      <c r="F4" s="81">
        <v>1000</v>
      </c>
      <c r="G4" s="168" t="s">
        <v>67</v>
      </c>
      <c r="H4" s="82" t="s">
        <v>2</v>
      </c>
      <c r="I4" s="19"/>
    </row>
    <row r="5" spans="1:9" ht="14.25" customHeight="1">
      <c r="A5" s="21">
        <v>3</v>
      </c>
      <c r="B5" s="79" t="s">
        <v>52</v>
      </c>
      <c r="C5" s="80">
        <v>5611020.2649999997</v>
      </c>
      <c r="D5" s="81">
        <v>4418</v>
      </c>
      <c r="E5" s="80">
        <v>1270.0362754640107</v>
      </c>
      <c r="F5" s="81">
        <v>1000</v>
      </c>
      <c r="G5" s="167" t="s">
        <v>66</v>
      </c>
      <c r="H5" s="82" t="s">
        <v>7</v>
      </c>
      <c r="I5" s="19"/>
    </row>
    <row r="6" spans="1:9">
      <c r="A6" s="21">
        <v>4</v>
      </c>
      <c r="B6" s="79" t="s">
        <v>53</v>
      </c>
      <c r="C6" s="80">
        <v>5061828.5000999998</v>
      </c>
      <c r="D6" s="81">
        <v>3571</v>
      </c>
      <c r="E6" s="80">
        <v>1417.4820778773453</v>
      </c>
      <c r="F6" s="81">
        <v>1000</v>
      </c>
      <c r="G6" s="79" t="s">
        <v>8</v>
      </c>
      <c r="H6" s="82" t="s">
        <v>9</v>
      </c>
      <c r="I6" s="19"/>
    </row>
    <row r="7" spans="1:9" ht="14.25" customHeight="1">
      <c r="A7" s="21">
        <v>5</v>
      </c>
      <c r="B7" s="166" t="s">
        <v>54</v>
      </c>
      <c r="C7" s="80">
        <v>4218342.59</v>
      </c>
      <c r="D7" s="81">
        <v>1256</v>
      </c>
      <c r="E7" s="80">
        <v>3358.5530175159233</v>
      </c>
      <c r="F7" s="81">
        <v>1000</v>
      </c>
      <c r="G7" s="169" t="s">
        <v>70</v>
      </c>
      <c r="H7" s="82" t="s">
        <v>5</v>
      </c>
      <c r="I7" s="19"/>
    </row>
    <row r="8" spans="1:9">
      <c r="A8" s="21">
        <v>6</v>
      </c>
      <c r="B8" s="166" t="s">
        <v>55</v>
      </c>
      <c r="C8" s="80">
        <v>3259539.61</v>
      </c>
      <c r="D8" s="81">
        <v>678</v>
      </c>
      <c r="E8" s="80">
        <v>4807.5805457227134</v>
      </c>
      <c r="F8" s="81">
        <v>1000</v>
      </c>
      <c r="G8" s="169" t="s">
        <v>71</v>
      </c>
      <c r="H8" s="82" t="s">
        <v>5</v>
      </c>
      <c r="I8" s="19"/>
    </row>
    <row r="9" spans="1:9">
      <c r="A9" s="21">
        <v>7</v>
      </c>
      <c r="B9" s="79" t="s">
        <v>56</v>
      </c>
      <c r="C9" s="80">
        <v>2628770.92</v>
      </c>
      <c r="D9" s="81">
        <v>11217</v>
      </c>
      <c r="E9" s="80">
        <v>234.35597040206829</v>
      </c>
      <c r="F9" s="81">
        <v>100</v>
      </c>
      <c r="G9" s="167" t="s">
        <v>66</v>
      </c>
      <c r="H9" s="82" t="s">
        <v>7</v>
      </c>
      <c r="I9" s="19"/>
    </row>
    <row r="10" spans="1:9">
      <c r="A10" s="21">
        <v>8</v>
      </c>
      <c r="B10" s="166" t="s">
        <v>57</v>
      </c>
      <c r="C10" s="80">
        <v>1673024.11</v>
      </c>
      <c r="D10" s="81">
        <v>580</v>
      </c>
      <c r="E10" s="80">
        <v>2884.5243275862072</v>
      </c>
      <c r="F10" s="81">
        <v>1000</v>
      </c>
      <c r="G10" s="168" t="s">
        <v>67</v>
      </c>
      <c r="H10" s="82" t="s">
        <v>2</v>
      </c>
      <c r="I10" s="19"/>
    </row>
    <row r="11" spans="1:9">
      <c r="A11" s="21">
        <v>9</v>
      </c>
      <c r="B11" s="79" t="s">
        <v>58</v>
      </c>
      <c r="C11" s="80">
        <v>1577632.18</v>
      </c>
      <c r="D11" s="81">
        <v>1204</v>
      </c>
      <c r="E11" s="80">
        <v>1310.3257308970099</v>
      </c>
      <c r="F11" s="81">
        <v>1000</v>
      </c>
      <c r="G11" s="79" t="s">
        <v>68</v>
      </c>
      <c r="H11" s="82" t="s">
        <v>6</v>
      </c>
      <c r="I11" s="19"/>
    </row>
    <row r="12" spans="1:9">
      <c r="A12" s="21">
        <v>10</v>
      </c>
      <c r="B12" s="166" t="s">
        <v>59</v>
      </c>
      <c r="C12" s="80">
        <v>1147414.98</v>
      </c>
      <c r="D12" s="81">
        <v>379</v>
      </c>
      <c r="E12" s="80">
        <v>3027.4801583113458</v>
      </c>
      <c r="F12" s="81">
        <v>1000</v>
      </c>
      <c r="G12" s="168" t="s">
        <v>67</v>
      </c>
      <c r="H12" s="82" t="s">
        <v>2</v>
      </c>
      <c r="I12" s="19"/>
    </row>
    <row r="13" spans="1:9">
      <c r="A13" s="21">
        <v>11</v>
      </c>
      <c r="B13" s="79" t="s">
        <v>60</v>
      </c>
      <c r="C13" s="80">
        <v>1121527.71</v>
      </c>
      <c r="D13" s="81">
        <v>953</v>
      </c>
      <c r="E13" s="80">
        <v>1176.8391500524658</v>
      </c>
      <c r="F13" s="81">
        <v>1000</v>
      </c>
      <c r="G13" s="79" t="s">
        <v>72</v>
      </c>
      <c r="H13" s="82" t="s">
        <v>1</v>
      </c>
      <c r="I13" s="19"/>
    </row>
    <row r="14" spans="1:9">
      <c r="A14" s="21">
        <v>12</v>
      </c>
      <c r="B14" s="166" t="s">
        <v>63</v>
      </c>
      <c r="C14" s="80">
        <v>1120046.19</v>
      </c>
      <c r="D14" s="81">
        <v>1377</v>
      </c>
      <c r="E14" s="80">
        <v>813.39592592592589</v>
      </c>
      <c r="F14" s="81">
        <v>1000</v>
      </c>
      <c r="G14" s="168" t="s">
        <v>67</v>
      </c>
      <c r="H14" s="82" t="s">
        <v>2</v>
      </c>
      <c r="I14" s="19"/>
    </row>
    <row r="15" spans="1:9">
      <c r="A15" s="21">
        <v>13</v>
      </c>
      <c r="B15" s="79" t="s">
        <v>61</v>
      </c>
      <c r="C15" s="80">
        <v>734043.83</v>
      </c>
      <c r="D15" s="81">
        <v>7704</v>
      </c>
      <c r="E15" s="80">
        <v>95.280870976116304</v>
      </c>
      <c r="F15" s="81">
        <v>100</v>
      </c>
      <c r="G15" s="79" t="s">
        <v>73</v>
      </c>
      <c r="H15" s="82" t="s">
        <v>12</v>
      </c>
      <c r="I15" s="19"/>
    </row>
    <row r="16" spans="1:9">
      <c r="A16" s="21">
        <v>14</v>
      </c>
      <c r="B16" s="79" t="s">
        <v>62</v>
      </c>
      <c r="C16" s="80">
        <v>441145.22989999998</v>
      </c>
      <c r="D16" s="81">
        <v>8840</v>
      </c>
      <c r="E16" s="80">
        <v>49.903306549773752</v>
      </c>
      <c r="F16" s="81">
        <v>100</v>
      </c>
      <c r="G16" s="79" t="s">
        <v>69</v>
      </c>
      <c r="H16" s="82" t="s">
        <v>14</v>
      </c>
      <c r="I16" s="19"/>
    </row>
    <row r="17" spans="1:8" ht="15" customHeight="1" thickBot="1">
      <c r="A17" s="188" t="s">
        <v>64</v>
      </c>
      <c r="B17" s="189"/>
      <c r="C17" s="94">
        <f>SUM(C3:C16)</f>
        <v>67105997.505000003</v>
      </c>
      <c r="D17" s="95">
        <f>SUM(D3:D16)</f>
        <v>92900</v>
      </c>
      <c r="E17" s="54" t="s">
        <v>4</v>
      </c>
      <c r="F17" s="54" t="s">
        <v>4</v>
      </c>
      <c r="G17" s="54" t="s">
        <v>4</v>
      </c>
      <c r="H17" s="54" t="s">
        <v>4</v>
      </c>
    </row>
    <row r="18" spans="1:8" ht="15" customHeight="1">
      <c r="A18" s="191" t="s">
        <v>65</v>
      </c>
      <c r="B18" s="191"/>
      <c r="C18" s="191"/>
      <c r="D18" s="191"/>
      <c r="E18" s="191"/>
      <c r="F18" s="191"/>
      <c r="G18" s="191"/>
      <c r="H18" s="191"/>
    </row>
    <row r="19" spans="1:8" ht="15" customHeight="1" thickBot="1">
      <c r="A19" s="190"/>
      <c r="B19" s="190"/>
      <c r="C19" s="190"/>
      <c r="D19" s="190"/>
      <c r="E19" s="190"/>
      <c r="F19" s="190"/>
      <c r="G19" s="190"/>
      <c r="H19" s="190"/>
    </row>
    <row r="21" spans="1:8">
      <c r="B21" s="20" t="s">
        <v>74</v>
      </c>
      <c r="C21" s="23">
        <f>C17-SUM(C3:C12)</f>
        <v>3416762.9598999992</v>
      </c>
      <c r="D21" s="120">
        <f>C21/$C$17</f>
        <v>5.0915910454135183E-2</v>
      </c>
    </row>
    <row r="22" spans="1:8">
      <c r="B22" s="79" t="str">
        <f>B3</f>
        <v>КІNТО-Klasychnyi</v>
      </c>
      <c r="C22" s="80">
        <f>C3</f>
        <v>31184027.420000002</v>
      </c>
      <c r="D22" s="120">
        <f>C22/$C$17</f>
        <v>0.46469806842043454</v>
      </c>
      <c r="H22" s="19"/>
    </row>
    <row r="23" spans="1:8">
      <c r="B23" s="79" t="str">
        <f>B4</f>
        <v>UNIVER.UA/Myhailo Hrushevskyi: Fond Derzhavnykh Paperiv</v>
      </c>
      <c r="C23" s="80">
        <f>C4</f>
        <v>7327633.9699999997</v>
      </c>
      <c r="D23" s="120">
        <f t="shared" ref="D23:D31" si="0">C23/$C$17</f>
        <v>0.10919491911962154</v>
      </c>
      <c r="H23" s="19"/>
    </row>
    <row r="24" spans="1:8">
      <c r="B24" s="79" t="str">
        <f t="shared" ref="B24:C31" si="1">B5</f>
        <v>КІNTO-Ekviti</v>
      </c>
      <c r="C24" s="80">
        <f t="shared" si="1"/>
        <v>5611020.2649999997</v>
      </c>
      <c r="D24" s="120">
        <f t="shared" si="0"/>
        <v>8.3614288940149176E-2</v>
      </c>
      <c r="H24" s="19"/>
    </row>
    <row r="25" spans="1:8">
      <c r="B25" s="79" t="str">
        <f t="shared" si="1"/>
        <v>Sofiivskyi</v>
      </c>
      <c r="C25" s="80">
        <f t="shared" si="1"/>
        <v>5061828.5000999998</v>
      </c>
      <c r="D25" s="120">
        <f t="shared" si="0"/>
        <v>7.5430344355179993E-2</v>
      </c>
      <c r="H25" s="19"/>
    </row>
    <row r="26" spans="1:8">
      <c r="B26" s="79" t="str">
        <f t="shared" si="1"/>
        <v>Altus – Depozyt</v>
      </c>
      <c r="C26" s="80">
        <f t="shared" si="1"/>
        <v>4218342.59</v>
      </c>
      <c r="D26" s="120">
        <f t="shared" si="0"/>
        <v>6.2860887950971819E-2</v>
      </c>
      <c r="H26" s="19"/>
    </row>
    <row r="27" spans="1:8">
      <c r="B27" s="79" t="str">
        <f t="shared" si="1"/>
        <v>Altus – Zbalansovanyi</v>
      </c>
      <c r="C27" s="80">
        <f t="shared" si="1"/>
        <v>3259539.61</v>
      </c>
      <c r="D27" s="120">
        <f t="shared" si="0"/>
        <v>4.8572999898513318E-2</v>
      </c>
      <c r="H27" s="19"/>
    </row>
    <row r="28" spans="1:8">
      <c r="B28" s="79" t="str">
        <f t="shared" si="1"/>
        <v>KINTO-Kaznacheiskyi</v>
      </c>
      <c r="C28" s="80">
        <f t="shared" si="1"/>
        <v>2628770.92</v>
      </c>
      <c r="D28" s="120">
        <f t="shared" si="0"/>
        <v>3.9173412477836018E-2</v>
      </c>
      <c r="H28" s="19"/>
    </row>
    <row r="29" spans="1:8">
      <c r="B29" s="79" t="str">
        <f t="shared" si="1"/>
        <v>UNIVER.UA/Volodymyr Velykyi: Fond Zbalansovanyi</v>
      </c>
      <c r="C29" s="80">
        <f t="shared" si="1"/>
        <v>1673024.11</v>
      </c>
      <c r="D29" s="120">
        <f t="shared" si="0"/>
        <v>2.4931066852487287E-2</v>
      </c>
      <c r="H29" s="19"/>
    </row>
    <row r="30" spans="1:8">
      <c r="B30" s="79" t="str">
        <f t="shared" si="1"/>
        <v>VSI</v>
      </c>
      <c r="C30" s="80">
        <f t="shared" si="1"/>
        <v>1577632.18</v>
      </c>
      <c r="D30" s="120">
        <f t="shared" si="0"/>
        <v>2.3509555608385854E-2</v>
      </c>
    </row>
    <row r="31" spans="1:8">
      <c r="B31" s="79" t="str">
        <f t="shared" si="1"/>
        <v>UNIVER.UA/Taras Shevchenko: Fond Zaoshchadzhen</v>
      </c>
      <c r="C31" s="80">
        <f t="shared" si="1"/>
        <v>1147414.98</v>
      </c>
      <c r="D31" s="120">
        <f t="shared" si="0"/>
        <v>1.709854592228522E-2</v>
      </c>
    </row>
  </sheetData>
  <mergeCells count="4">
    <mergeCell ref="A1:H1"/>
    <mergeCell ref="A17:B17"/>
    <mergeCell ref="A19:H19"/>
    <mergeCell ref="A18:H18"/>
  </mergeCells>
  <phoneticPr fontId="11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1:L59"/>
  <sheetViews>
    <sheetView topLeftCell="A10" zoomScale="80" workbookViewId="0">
      <selection activeCell="I11" sqref="I11"/>
    </sheetView>
  </sheetViews>
  <sheetFormatPr defaultRowHeight="14.25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1" width="20.7109375" style="31" customWidth="1"/>
    <col min="12" max="16384" width="9.140625" style="31"/>
  </cols>
  <sheetData>
    <row r="1" spans="1:11" s="14" customFormat="1" ht="16.5" thickBot="1">
      <c r="A1" s="193" t="s">
        <v>75</v>
      </c>
      <c r="B1" s="193"/>
      <c r="C1" s="193"/>
      <c r="D1" s="193"/>
      <c r="E1" s="193"/>
      <c r="F1" s="193"/>
      <c r="G1" s="193"/>
      <c r="H1" s="193"/>
      <c r="I1" s="193"/>
      <c r="J1" s="97"/>
    </row>
    <row r="2" spans="1:11" s="20" customFormat="1" ht="15.75" customHeight="1" thickBot="1">
      <c r="A2" s="194" t="s">
        <v>42</v>
      </c>
      <c r="B2" s="98"/>
      <c r="C2" s="99"/>
      <c r="D2" s="100"/>
      <c r="E2" s="196" t="s">
        <v>91</v>
      </c>
      <c r="F2" s="196"/>
      <c r="G2" s="196"/>
      <c r="H2" s="196"/>
      <c r="I2" s="196"/>
      <c r="J2" s="196"/>
      <c r="K2" s="196"/>
    </row>
    <row r="3" spans="1:11" s="22" customFormat="1" ht="51.75" thickBot="1">
      <c r="A3" s="195"/>
      <c r="B3" s="170" t="s">
        <v>76</v>
      </c>
      <c r="C3" s="171" t="s">
        <v>77</v>
      </c>
      <c r="D3" s="171" t="s">
        <v>78</v>
      </c>
      <c r="E3" s="17" t="s">
        <v>79</v>
      </c>
      <c r="F3" s="17" t="s">
        <v>80</v>
      </c>
      <c r="G3" s="17" t="s">
        <v>81</v>
      </c>
      <c r="H3" s="17" t="s">
        <v>82</v>
      </c>
      <c r="I3" s="17" t="s">
        <v>83</v>
      </c>
      <c r="J3" s="18" t="s">
        <v>84</v>
      </c>
      <c r="K3" s="172" t="s">
        <v>85</v>
      </c>
    </row>
    <row r="4" spans="1:11" s="20" customFormat="1" collapsed="1">
      <c r="A4" s="21">
        <v>1</v>
      </c>
      <c r="B4" s="166" t="s">
        <v>51</v>
      </c>
      <c r="C4" s="139">
        <v>38118</v>
      </c>
      <c r="D4" s="139">
        <v>38182</v>
      </c>
      <c r="E4" s="140">
        <v>8.4336646040685803E-3</v>
      </c>
      <c r="F4" s="140">
        <v>1.4049500180905783E-2</v>
      </c>
      <c r="G4" s="140">
        <v>1.5945722892285463E-3</v>
      </c>
      <c r="H4" s="140">
        <v>6.4353525844770942E-2</v>
      </c>
      <c r="I4" s="140" t="s">
        <v>0</v>
      </c>
      <c r="J4" s="141">
        <v>5.412640074853778</v>
      </c>
      <c r="K4" s="113">
        <v>0.13294389065457191</v>
      </c>
    </row>
    <row r="5" spans="1:11" s="20" customFormat="1" collapsed="1">
      <c r="A5" s="21">
        <v>2</v>
      </c>
      <c r="B5" s="138" t="s">
        <v>55</v>
      </c>
      <c r="C5" s="139">
        <v>38828</v>
      </c>
      <c r="D5" s="139">
        <v>39028</v>
      </c>
      <c r="E5" s="140">
        <v>1.0819363288964379E-2</v>
      </c>
      <c r="F5" s="140">
        <v>3.3808167384248522E-2</v>
      </c>
      <c r="G5" s="140">
        <v>4.7532699358581398E-2</v>
      </c>
      <c r="H5" s="140">
        <v>9.2193605242357535E-2</v>
      </c>
      <c r="I5" s="140">
        <v>4.0916378367393813E-2</v>
      </c>
      <c r="J5" s="141">
        <v>3.8075805457225886</v>
      </c>
      <c r="K5" s="114">
        <v>0.13305479996263858</v>
      </c>
    </row>
    <row r="6" spans="1:11" s="20" customFormat="1" collapsed="1">
      <c r="A6" s="21">
        <v>3</v>
      </c>
      <c r="B6" s="138" t="s">
        <v>57</v>
      </c>
      <c r="C6" s="139">
        <v>38919</v>
      </c>
      <c r="D6" s="139">
        <v>39092</v>
      </c>
      <c r="E6" s="140">
        <v>-3.002082727959321E-3</v>
      </c>
      <c r="F6" s="140">
        <v>5.256487642659291E-3</v>
      </c>
      <c r="G6" s="140">
        <v>3.1274520211192147E-2</v>
      </c>
      <c r="H6" s="140">
        <v>0.12027051045836612</v>
      </c>
      <c r="I6" s="140">
        <v>2.969341015800242E-2</v>
      </c>
      <c r="J6" s="141">
        <v>1.8845243275862935</v>
      </c>
      <c r="K6" s="114">
        <v>8.9228913633397244E-2</v>
      </c>
    </row>
    <row r="7" spans="1:11" s="20" customFormat="1" collapsed="1">
      <c r="A7" s="21">
        <v>4</v>
      </c>
      <c r="B7" s="138" t="s">
        <v>63</v>
      </c>
      <c r="C7" s="139">
        <v>38919</v>
      </c>
      <c r="D7" s="139">
        <v>39092</v>
      </c>
      <c r="E7" s="140">
        <v>-1.6697957354174786E-2</v>
      </c>
      <c r="F7" s="140">
        <v>-5.6320590627792155E-2</v>
      </c>
      <c r="G7" s="140">
        <v>-6.5954497252037392E-2</v>
      </c>
      <c r="H7" s="140">
        <v>1.5451563373967137E-2</v>
      </c>
      <c r="I7" s="140">
        <v>-6.3907802822980475E-2</v>
      </c>
      <c r="J7" s="141">
        <v>-0.18660407407408441</v>
      </c>
      <c r="K7" s="114">
        <v>-1.6525527148937735E-2</v>
      </c>
    </row>
    <row r="8" spans="1:11" s="20" customFormat="1" collapsed="1">
      <c r="A8" s="21">
        <v>5</v>
      </c>
      <c r="B8" s="138" t="s">
        <v>62</v>
      </c>
      <c r="C8" s="139">
        <v>38968</v>
      </c>
      <c r="D8" s="139">
        <v>39140</v>
      </c>
      <c r="E8" s="140">
        <v>-3.0064954541009214E-4</v>
      </c>
      <c r="F8" s="140">
        <v>-7.3468379143076801E-3</v>
      </c>
      <c r="G8" s="140">
        <v>-1.3147041341481591E-2</v>
      </c>
      <c r="H8" s="140">
        <v>-0.37770662838519664</v>
      </c>
      <c r="I8" s="140">
        <v>-1.1956364352514237E-2</v>
      </c>
      <c r="J8" s="141">
        <v>-0.5009669345022616</v>
      </c>
      <c r="K8" s="114">
        <v>-5.510479148717029E-2</v>
      </c>
    </row>
    <row r="9" spans="1:11" s="20" customFormat="1" collapsed="1">
      <c r="A9" s="21">
        <v>6</v>
      </c>
      <c r="B9" s="138" t="s">
        <v>60</v>
      </c>
      <c r="C9" s="139">
        <v>39429</v>
      </c>
      <c r="D9" s="139">
        <v>39618</v>
      </c>
      <c r="E9" s="140">
        <v>-7.7044031973328986E-3</v>
      </c>
      <c r="F9" s="140">
        <v>-4.2996421500874127E-2</v>
      </c>
      <c r="G9" s="140">
        <v>-6.6178374616133517E-2</v>
      </c>
      <c r="H9" s="140">
        <v>-3.0295699652862607E-2</v>
      </c>
      <c r="I9" s="140">
        <v>-4.3507316659884498E-2</v>
      </c>
      <c r="J9" s="141">
        <v>0.17683915005250173</v>
      </c>
      <c r="K9" s="114">
        <v>1.4976913941096459E-2</v>
      </c>
    </row>
    <row r="10" spans="1:11" s="20" customFormat="1" collapsed="1">
      <c r="A10" s="21">
        <v>7</v>
      </c>
      <c r="B10" s="166" t="s">
        <v>61</v>
      </c>
      <c r="C10" s="139">
        <v>39560</v>
      </c>
      <c r="D10" s="139">
        <v>39770</v>
      </c>
      <c r="E10" s="140">
        <v>-8.9600518383824657E-2</v>
      </c>
      <c r="F10" s="140">
        <v>-0.10438135703046547</v>
      </c>
      <c r="G10" s="140">
        <v>-0.10574486358232649</v>
      </c>
      <c r="H10" s="140">
        <v>1.6939402720816732E-2</v>
      </c>
      <c r="I10" s="140" t="s">
        <v>145</v>
      </c>
      <c r="J10" s="141">
        <v>-4.7191290238815742E-2</v>
      </c>
      <c r="K10" s="114">
        <v>-4.5772480985494246E-3</v>
      </c>
    </row>
    <row r="11" spans="1:11" s="20" customFormat="1" collapsed="1">
      <c r="A11" s="21">
        <v>8</v>
      </c>
      <c r="B11" s="138" t="s">
        <v>87</v>
      </c>
      <c r="C11" s="139">
        <v>39884</v>
      </c>
      <c r="D11" s="139">
        <v>40001</v>
      </c>
      <c r="E11" s="140">
        <v>2.172311248185288E-3</v>
      </c>
      <c r="F11" s="140">
        <v>-5.5390511630549755E-3</v>
      </c>
      <c r="G11" s="140">
        <v>-4.1753592824192221E-2</v>
      </c>
      <c r="H11" s="140">
        <v>1.7131456663912248E-2</v>
      </c>
      <c r="I11" s="140">
        <v>-1.2235671081893607E-2</v>
      </c>
      <c r="J11" s="141">
        <v>0.27003627546402731</v>
      </c>
      <c r="K11" s="114">
        <v>2.4429617853335639E-2</v>
      </c>
    </row>
    <row r="12" spans="1:11" s="20" customFormat="1" collapsed="1">
      <c r="A12" s="21">
        <v>9</v>
      </c>
      <c r="B12" s="138" t="s">
        <v>53</v>
      </c>
      <c r="C12" s="139">
        <v>40114</v>
      </c>
      <c r="D12" s="139">
        <v>40401</v>
      </c>
      <c r="E12" s="140">
        <v>-1.2202474090976967E-2</v>
      </c>
      <c r="F12" s="140">
        <v>-1.4071829797468904E-2</v>
      </c>
      <c r="G12" s="140">
        <v>-0.16890260603453799</v>
      </c>
      <c r="H12" s="140">
        <v>-8.8695128794153866E-2</v>
      </c>
      <c r="I12" s="140">
        <v>-0.16559452698699673</v>
      </c>
      <c r="J12" s="141">
        <v>0.41748207787735847</v>
      </c>
      <c r="K12" s="114">
        <v>4.0403584857296337E-2</v>
      </c>
    </row>
    <row r="13" spans="1:11" s="20" customFormat="1" collapsed="1">
      <c r="A13" s="21">
        <v>10</v>
      </c>
      <c r="B13" s="138" t="s">
        <v>54</v>
      </c>
      <c r="C13" s="139">
        <v>40226</v>
      </c>
      <c r="D13" s="139">
        <v>40430</v>
      </c>
      <c r="E13" s="140">
        <v>1.0334690471303754E-2</v>
      </c>
      <c r="F13" s="140">
        <v>2.1436256553496014E-2</v>
      </c>
      <c r="G13" s="140">
        <v>1.7214965067813504E-2</v>
      </c>
      <c r="H13" s="140">
        <v>6.8634599195575907E-2</v>
      </c>
      <c r="I13" s="140">
        <v>1.9263843825395588E-2</v>
      </c>
      <c r="J13" s="141">
        <v>2.3585530175159226</v>
      </c>
      <c r="K13" s="114">
        <v>0.14888868516956322</v>
      </c>
    </row>
    <row r="14" spans="1:11" s="20" customFormat="1">
      <c r="A14" s="21">
        <v>11</v>
      </c>
      <c r="B14" s="67" t="s">
        <v>59</v>
      </c>
      <c r="C14" s="139">
        <v>40427</v>
      </c>
      <c r="D14" s="139">
        <v>40543</v>
      </c>
      <c r="E14" s="140">
        <v>1.2245183790770886E-2</v>
      </c>
      <c r="F14" s="140">
        <v>3.3655782598880357E-2</v>
      </c>
      <c r="G14" s="140">
        <v>7.7917045339079616E-2</v>
      </c>
      <c r="H14" s="140">
        <v>0.15170720814696526</v>
      </c>
      <c r="I14" s="140">
        <v>6.7718938668619666E-2</v>
      </c>
      <c r="J14" s="141">
        <v>2.027480158311322</v>
      </c>
      <c r="K14" s="114">
        <v>0.14062037406262795</v>
      </c>
    </row>
    <row r="15" spans="1:11" s="20" customFormat="1">
      <c r="A15" s="21">
        <v>12</v>
      </c>
      <c r="B15" s="173" t="s">
        <v>58</v>
      </c>
      <c r="C15" s="139">
        <v>40444</v>
      </c>
      <c r="D15" s="139">
        <v>40638</v>
      </c>
      <c r="E15" s="140">
        <v>1.6981552672337141E-3</v>
      </c>
      <c r="F15" s="140">
        <v>-3.1660151524840252E-2</v>
      </c>
      <c r="G15" s="140">
        <v>-4.4168711974728159E-2</v>
      </c>
      <c r="H15" s="140">
        <v>-3.3567075706618654E-3</v>
      </c>
      <c r="I15" s="140">
        <v>-3.2896659026563246E-2</v>
      </c>
      <c r="J15" s="141">
        <v>0.31032573089701643</v>
      </c>
      <c r="K15" s="114">
        <v>3.3681268704932599E-2</v>
      </c>
    </row>
    <row r="16" spans="1:11" s="20" customFormat="1" collapsed="1">
      <c r="A16" s="21">
        <v>13</v>
      </c>
      <c r="B16" s="67" t="s">
        <v>88</v>
      </c>
      <c r="C16" s="139">
        <v>40427</v>
      </c>
      <c r="D16" s="139">
        <v>40708</v>
      </c>
      <c r="E16" s="140">
        <v>1.8132507705961753E-2</v>
      </c>
      <c r="F16" s="140">
        <v>3.7719578061237602E-2</v>
      </c>
      <c r="G16" s="140">
        <v>7.5319600481211335E-2</v>
      </c>
      <c r="H16" s="140">
        <v>0.15515110948385291</v>
      </c>
      <c r="I16" s="140">
        <v>6.588667827863004E-2</v>
      </c>
      <c r="J16" s="141">
        <v>2.4993476456543084</v>
      </c>
      <c r="K16" s="114">
        <v>0.17025090273358745</v>
      </c>
    </row>
    <row r="17" spans="1:12" s="20" customFormat="1" collapsed="1">
      <c r="A17" s="21">
        <v>14</v>
      </c>
      <c r="B17" s="67" t="s">
        <v>89</v>
      </c>
      <c r="C17" s="139">
        <v>41026</v>
      </c>
      <c r="D17" s="139">
        <v>41242</v>
      </c>
      <c r="E17" s="140">
        <v>4.7167873214239986E-3</v>
      </c>
      <c r="F17" s="140">
        <v>1.5751691722058592E-2</v>
      </c>
      <c r="G17" s="140">
        <v>2.6338171767039675E-2</v>
      </c>
      <c r="H17" s="140">
        <v>7.5433767883816394E-2</v>
      </c>
      <c r="I17" s="140">
        <v>3.0107476087243734E-2</v>
      </c>
      <c r="J17" s="141">
        <v>1.3435597040207132</v>
      </c>
      <c r="K17" s="114">
        <v>0.13990339957861542</v>
      </c>
    </row>
    <row r="18" spans="1:12" s="20" customFormat="1" ht="15.75" thickBot="1">
      <c r="A18" s="137"/>
      <c r="B18" s="142" t="s">
        <v>90</v>
      </c>
      <c r="C18" s="143" t="s">
        <v>4</v>
      </c>
      <c r="D18" s="143" t="s">
        <v>4</v>
      </c>
      <c r="E18" s="144">
        <f>AVERAGE(E4:E17)</f>
        <v>-4.3539586858404545E-3</v>
      </c>
      <c r="F18" s="144">
        <f>AVERAGE(F4:F17)</f>
        <v>-7.1884839582369575E-3</v>
      </c>
      <c r="G18" s="144">
        <f>AVERAGE(G4:G17)</f>
        <v>-1.6332722365092225E-2</v>
      </c>
      <c r="H18" s="144">
        <f>AVERAGE(H4:H17)</f>
        <v>1.9800898900823299E-2</v>
      </c>
      <c r="I18" s="144">
        <f>AVERAGE(I4:I17)</f>
        <v>-6.3759679621289604E-3</v>
      </c>
      <c r="J18" s="143" t="s">
        <v>4</v>
      </c>
      <c r="K18" s="143" t="s">
        <v>4</v>
      </c>
      <c r="L18" s="145"/>
    </row>
    <row r="19" spans="1:12" s="20" customFormat="1">
      <c r="A19" s="197" t="s">
        <v>86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7"/>
    </row>
    <row r="20" spans="1:12" s="20" customFormat="1" ht="15" collapsed="1" thickBot="1">
      <c r="A20" s="192"/>
      <c r="B20" s="192"/>
      <c r="C20" s="192"/>
      <c r="D20" s="192"/>
      <c r="E20" s="192"/>
      <c r="F20" s="192"/>
      <c r="G20" s="192"/>
      <c r="H20" s="192"/>
      <c r="I20" s="156"/>
      <c r="J20" s="156"/>
      <c r="K20" s="156"/>
    </row>
    <row r="21" spans="1:12" s="20" customFormat="1" collapsed="1">
      <c r="E21" s="103"/>
      <c r="J21" s="19"/>
    </row>
    <row r="22" spans="1:12" s="20" customFormat="1" collapsed="1">
      <c r="E22" s="104"/>
      <c r="J22" s="19"/>
    </row>
    <row r="23" spans="1:12" s="20" customFormat="1">
      <c r="E23" s="103"/>
      <c r="F23" s="103"/>
      <c r="J23" s="19"/>
    </row>
    <row r="24" spans="1:12" s="20" customFormat="1" collapsed="1">
      <c r="E24" s="104"/>
      <c r="I24" s="104"/>
      <c r="J24" s="19"/>
    </row>
    <row r="25" spans="1:12" s="20" customFormat="1" collapsed="1"/>
    <row r="26" spans="1:12" s="20" customFormat="1" collapsed="1"/>
    <row r="27" spans="1:12" s="20" customFormat="1" collapsed="1"/>
    <row r="28" spans="1:12" s="20" customFormat="1" collapsed="1"/>
    <row r="29" spans="1:12" s="20" customFormat="1" collapsed="1"/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/>
    <row r="39" spans="3:8" s="20" customFormat="1"/>
    <row r="40" spans="3:8" s="28" customFormat="1">
      <c r="C40" s="29"/>
      <c r="D40" s="29"/>
      <c r="E40" s="30"/>
      <c r="F40" s="30"/>
      <c r="G40" s="30"/>
      <c r="H40" s="30"/>
    </row>
    <row r="41" spans="3:8" s="28" customFormat="1">
      <c r="C41" s="29"/>
      <c r="D41" s="29"/>
      <c r="E41" s="30"/>
      <c r="F41" s="30"/>
      <c r="G41" s="30"/>
      <c r="H41" s="30"/>
    </row>
    <row r="42" spans="3:8" s="28" customFormat="1">
      <c r="C42" s="29"/>
      <c r="D42" s="29"/>
      <c r="E42" s="30"/>
      <c r="F42" s="30"/>
      <c r="G42" s="30"/>
      <c r="H42" s="30"/>
    </row>
    <row r="43" spans="3:8" s="28" customFormat="1">
      <c r="C43" s="29"/>
      <c r="D43" s="29"/>
      <c r="E43" s="30"/>
      <c r="F43" s="30"/>
      <c r="G43" s="30"/>
      <c r="H43" s="30"/>
    </row>
    <row r="44" spans="3:8" s="28" customFormat="1">
      <c r="C44" s="29"/>
      <c r="D44" s="29"/>
      <c r="E44" s="30"/>
      <c r="F44" s="30"/>
      <c r="G44" s="30"/>
      <c r="H44" s="30"/>
    </row>
    <row r="45" spans="3:8" s="28" customFormat="1">
      <c r="C45" s="29"/>
      <c r="D45" s="29"/>
      <c r="E45" s="30"/>
      <c r="F45" s="30"/>
      <c r="G45" s="30"/>
      <c r="H45" s="30"/>
    </row>
    <row r="46" spans="3:8" s="28" customFormat="1">
      <c r="C46" s="29"/>
      <c r="D46" s="29"/>
      <c r="E46" s="30"/>
      <c r="F46" s="30"/>
      <c r="G46" s="30"/>
      <c r="H46" s="30"/>
    </row>
    <row r="47" spans="3:8" s="28" customFormat="1">
      <c r="C47" s="29"/>
      <c r="D47" s="29"/>
      <c r="E47" s="30"/>
      <c r="F47" s="30"/>
      <c r="G47" s="30"/>
      <c r="H47" s="30"/>
    </row>
    <row r="48" spans="3:8" s="28" customFormat="1">
      <c r="C48" s="29"/>
      <c r="D48" s="29"/>
      <c r="E48" s="30"/>
      <c r="F48" s="30"/>
      <c r="G48" s="30"/>
      <c r="H48" s="30"/>
    </row>
    <row r="49" spans="3:8" s="28" customFormat="1">
      <c r="C49" s="29"/>
      <c r="D49" s="29"/>
      <c r="E49" s="30"/>
      <c r="F49" s="30"/>
      <c r="G49" s="30"/>
      <c r="H49" s="30"/>
    </row>
    <row r="50" spans="3:8" s="28" customFormat="1">
      <c r="C50" s="29"/>
      <c r="D50" s="29"/>
      <c r="E50" s="30"/>
      <c r="F50" s="30"/>
      <c r="G50" s="30"/>
      <c r="H50" s="30"/>
    </row>
    <row r="51" spans="3:8" s="28" customFormat="1">
      <c r="C51" s="29"/>
      <c r="D51" s="29"/>
      <c r="E51" s="30"/>
      <c r="F51" s="30"/>
      <c r="G51" s="30"/>
      <c r="H51" s="30"/>
    </row>
    <row r="52" spans="3:8" s="28" customFormat="1">
      <c r="C52" s="29"/>
      <c r="D52" s="29"/>
      <c r="E52" s="30"/>
      <c r="F52" s="30"/>
      <c r="G52" s="30"/>
      <c r="H52" s="30"/>
    </row>
    <row r="53" spans="3:8" s="28" customFormat="1">
      <c r="C53" s="29"/>
      <c r="D53" s="29"/>
      <c r="E53" s="30"/>
      <c r="F53" s="30"/>
      <c r="G53" s="30"/>
      <c r="H53" s="30"/>
    </row>
    <row r="54" spans="3:8" s="28" customFormat="1">
      <c r="C54" s="29"/>
      <c r="D54" s="29"/>
      <c r="E54" s="30"/>
      <c r="F54" s="30"/>
      <c r="G54" s="30"/>
      <c r="H54" s="30"/>
    </row>
    <row r="55" spans="3:8" s="28" customFormat="1">
      <c r="C55" s="29"/>
      <c r="D55" s="29"/>
      <c r="E55" s="30"/>
      <c r="F55" s="30"/>
      <c r="G55" s="30"/>
      <c r="H55" s="30"/>
    </row>
    <row r="56" spans="3:8" s="28" customFormat="1">
      <c r="C56" s="29"/>
      <c r="D56" s="29"/>
      <c r="E56" s="30"/>
      <c r="F56" s="30"/>
      <c r="G56" s="30"/>
      <c r="H56" s="30"/>
    </row>
    <row r="57" spans="3:8" s="28" customFormat="1">
      <c r="C57" s="29"/>
      <c r="D57" s="29"/>
      <c r="E57" s="30"/>
      <c r="F57" s="30"/>
      <c r="G57" s="30"/>
      <c r="H57" s="30"/>
    </row>
    <row r="58" spans="3:8" s="28" customFormat="1">
      <c r="C58" s="29"/>
      <c r="D58" s="29"/>
      <c r="E58" s="30"/>
      <c r="F58" s="30"/>
      <c r="G58" s="30"/>
      <c r="H58" s="30"/>
    </row>
    <row r="59" spans="3:8" s="28" customFormat="1">
      <c r="C59" s="29"/>
      <c r="D59" s="29"/>
      <c r="E59" s="30"/>
      <c r="F59" s="30"/>
      <c r="G59" s="30"/>
      <c r="H59" s="30"/>
    </row>
  </sheetData>
  <mergeCells count="5">
    <mergeCell ref="A20:H20"/>
    <mergeCell ref="A1:I1"/>
    <mergeCell ref="A2:A3"/>
    <mergeCell ref="E2:K2"/>
    <mergeCell ref="A19:K19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2"/>
  </sheetPr>
  <dimension ref="A1:H64"/>
  <sheetViews>
    <sheetView topLeftCell="A46" zoomScale="85" workbookViewId="0">
      <selection activeCell="G67" sqref="G67"/>
    </sheetView>
  </sheetViews>
  <sheetFormatPr defaultRowHeight="14.25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40" customWidth="1"/>
    <col min="5" max="7" width="24.7109375" style="28" customWidth="1"/>
    <col min="8" max="16384" width="9.140625" style="28"/>
  </cols>
  <sheetData>
    <row r="1" spans="1:8" ht="16.5" thickBot="1">
      <c r="A1" s="199" t="s">
        <v>92</v>
      </c>
      <c r="B1" s="199"/>
      <c r="C1" s="199"/>
      <c r="D1" s="199"/>
      <c r="E1" s="199"/>
      <c r="F1" s="199"/>
      <c r="G1" s="199"/>
    </row>
    <row r="2" spans="1:8" ht="15.75" customHeight="1" thickBot="1">
      <c r="A2" s="202" t="s">
        <v>93</v>
      </c>
      <c r="B2" s="86"/>
      <c r="C2" s="200" t="s">
        <v>94</v>
      </c>
      <c r="D2" s="201"/>
      <c r="E2" s="200" t="s">
        <v>95</v>
      </c>
      <c r="F2" s="201"/>
      <c r="G2" s="87"/>
    </row>
    <row r="3" spans="1:8" ht="45.75" thickBot="1">
      <c r="A3" s="203"/>
      <c r="B3" s="174" t="s">
        <v>76</v>
      </c>
      <c r="C3" s="41" t="s">
        <v>96</v>
      </c>
      <c r="D3" s="34" t="s">
        <v>97</v>
      </c>
      <c r="E3" s="34" t="s">
        <v>98</v>
      </c>
      <c r="F3" s="34" t="s">
        <v>97</v>
      </c>
      <c r="G3" s="175" t="s">
        <v>99</v>
      </c>
    </row>
    <row r="4" spans="1:8" ht="15" customHeight="1">
      <c r="A4" s="21">
        <v>1</v>
      </c>
      <c r="B4" s="36" t="s">
        <v>58</v>
      </c>
      <c r="C4" s="37">
        <v>121.71202000000001</v>
      </c>
      <c r="D4" s="92">
        <v>8.3598004440023702E-2</v>
      </c>
      <c r="E4" s="38">
        <v>91</v>
      </c>
      <c r="F4" s="92">
        <v>8.1761006289308172E-2</v>
      </c>
      <c r="G4" s="39">
        <v>119.05684364779871</v>
      </c>
      <c r="H4" s="51"/>
    </row>
    <row r="5" spans="1:8" ht="14.25" customHeight="1">
      <c r="A5" s="21">
        <v>2</v>
      </c>
      <c r="B5" s="36" t="s">
        <v>56</v>
      </c>
      <c r="C5" s="37">
        <v>30.068580000000072</v>
      </c>
      <c r="D5" s="92">
        <v>1.1570613354663802E-2</v>
      </c>
      <c r="E5" s="38">
        <v>76</v>
      </c>
      <c r="F5" s="92">
        <v>6.8216497621398442E-3</v>
      </c>
      <c r="G5" s="39">
        <v>17.753273311192871</v>
      </c>
      <c r="H5" s="51"/>
    </row>
    <row r="6" spans="1:8">
      <c r="A6" s="21">
        <v>3</v>
      </c>
      <c r="B6" s="67" t="s">
        <v>88</v>
      </c>
      <c r="C6" s="37">
        <v>130.50204999999983</v>
      </c>
      <c r="D6" s="92">
        <v>1.8132507705930702E-2</v>
      </c>
      <c r="E6" s="38">
        <v>0</v>
      </c>
      <c r="F6" s="92">
        <v>0</v>
      </c>
      <c r="G6" s="39">
        <v>0</v>
      </c>
    </row>
    <row r="7" spans="1:8">
      <c r="A7" s="21">
        <v>4</v>
      </c>
      <c r="B7" s="36" t="s">
        <v>54</v>
      </c>
      <c r="C7" s="37">
        <v>43.149330000000077</v>
      </c>
      <c r="D7" s="92">
        <v>1.0334690471310082E-2</v>
      </c>
      <c r="E7" s="38">
        <v>0</v>
      </c>
      <c r="F7" s="92">
        <v>0</v>
      </c>
      <c r="G7" s="39">
        <v>0</v>
      </c>
    </row>
    <row r="8" spans="1:8">
      <c r="A8" s="21">
        <v>5</v>
      </c>
      <c r="B8" s="176" t="s">
        <v>55</v>
      </c>
      <c r="C8" s="37">
        <v>34.888669999999927</v>
      </c>
      <c r="D8" s="92">
        <v>1.0819363288976612E-2</v>
      </c>
      <c r="E8" s="38">
        <v>0</v>
      </c>
      <c r="F8" s="92">
        <v>0</v>
      </c>
      <c r="G8" s="39">
        <v>0</v>
      </c>
    </row>
    <row r="9" spans="1:8" ht="15">
      <c r="A9" s="21">
        <v>6</v>
      </c>
      <c r="B9" s="177" t="s">
        <v>100</v>
      </c>
      <c r="C9" s="37">
        <v>13.880340000000082</v>
      </c>
      <c r="D9" s="92">
        <v>1.2245183790766273E-2</v>
      </c>
      <c r="E9" s="38">
        <v>0</v>
      </c>
      <c r="F9" s="92">
        <v>0</v>
      </c>
      <c r="G9" s="39">
        <v>0</v>
      </c>
    </row>
    <row r="10" spans="1:8">
      <c r="A10" s="21">
        <v>7</v>
      </c>
      <c r="B10" s="36" t="s">
        <v>62</v>
      </c>
      <c r="C10" s="37">
        <v>-0.13267000000004192</v>
      </c>
      <c r="D10" s="92">
        <v>-3.0064954540009108E-4</v>
      </c>
      <c r="E10" s="38">
        <v>0</v>
      </c>
      <c r="F10" s="92">
        <v>0</v>
      </c>
      <c r="G10" s="39">
        <v>0</v>
      </c>
      <c r="H10" s="51"/>
    </row>
    <row r="11" spans="1:8">
      <c r="A11" s="21">
        <v>8</v>
      </c>
      <c r="B11" s="178" t="s">
        <v>101</v>
      </c>
      <c r="C11" s="37">
        <v>-8.7077900000000366</v>
      </c>
      <c r="D11" s="92">
        <v>-7.7044031973867722E-3</v>
      </c>
      <c r="E11" s="38">
        <v>0</v>
      </c>
      <c r="F11" s="92">
        <v>0</v>
      </c>
      <c r="G11" s="39">
        <v>0</v>
      </c>
    </row>
    <row r="12" spans="1:8">
      <c r="A12" s="21">
        <v>9</v>
      </c>
      <c r="B12" s="138" t="s">
        <v>63</v>
      </c>
      <c r="C12" s="37">
        <v>-19.020080000000075</v>
      </c>
      <c r="D12" s="92">
        <v>-1.6697957354140664E-2</v>
      </c>
      <c r="E12" s="38">
        <v>0</v>
      </c>
      <c r="F12" s="92">
        <v>0</v>
      </c>
      <c r="G12" s="39">
        <v>0</v>
      </c>
    </row>
    <row r="13" spans="1:8">
      <c r="A13" s="21">
        <v>10</v>
      </c>
      <c r="B13" s="36" t="s">
        <v>53</v>
      </c>
      <c r="C13" s="37">
        <v>-62.529850000000557</v>
      </c>
      <c r="D13" s="92">
        <v>-1.2202474090981616E-2</v>
      </c>
      <c r="E13" s="38">
        <v>0</v>
      </c>
      <c r="F13" s="92">
        <v>0</v>
      </c>
      <c r="G13" s="39">
        <v>0</v>
      </c>
    </row>
    <row r="14" spans="1:8">
      <c r="A14" s="21">
        <v>11</v>
      </c>
      <c r="B14" s="36" t="s">
        <v>61</v>
      </c>
      <c r="C14" s="37">
        <v>-73.395030000000034</v>
      </c>
      <c r="D14" s="92">
        <v>-9.0898560418556068E-2</v>
      </c>
      <c r="E14" s="38">
        <v>-11</v>
      </c>
      <c r="F14" s="92">
        <v>-1.4257939079714841E-3</v>
      </c>
      <c r="G14" s="39">
        <v>-1.1562854957874271</v>
      </c>
    </row>
    <row r="15" spans="1:8">
      <c r="A15" s="21">
        <v>12</v>
      </c>
      <c r="B15" s="36" t="s">
        <v>87</v>
      </c>
      <c r="C15" s="37">
        <v>-5.5795049999998874</v>
      </c>
      <c r="D15" s="92">
        <v>-9.9339551124895051E-4</v>
      </c>
      <c r="E15" s="38">
        <v>-14</v>
      </c>
      <c r="F15" s="92">
        <v>-3.1588447653429601E-3</v>
      </c>
      <c r="G15" s="39">
        <v>-17.70952456227462</v>
      </c>
    </row>
    <row r="16" spans="1:8">
      <c r="A16" s="21">
        <v>13</v>
      </c>
      <c r="B16" s="138" t="s">
        <v>57</v>
      </c>
      <c r="C16" s="37">
        <v>-60.008669999999924</v>
      </c>
      <c r="D16" s="92">
        <v>-3.4626390621416821E-2</v>
      </c>
      <c r="E16" s="38">
        <v>-19</v>
      </c>
      <c r="F16" s="92">
        <v>-3.1719532554257093E-2</v>
      </c>
      <c r="G16" s="39">
        <v>-54.937076110183618</v>
      </c>
    </row>
    <row r="17" spans="1:8" ht="13.5" customHeight="1">
      <c r="A17" s="21">
        <v>14</v>
      </c>
      <c r="B17" s="36" t="s">
        <v>102</v>
      </c>
      <c r="C17" s="37">
        <v>161.5956000000015</v>
      </c>
      <c r="D17" s="92">
        <v>5.2089920267250501E-3</v>
      </c>
      <c r="E17" s="38">
        <v>-156</v>
      </c>
      <c r="F17" s="92">
        <v>-3.1977042123603567E-3</v>
      </c>
      <c r="G17" s="39">
        <v>-99.225378327248137</v>
      </c>
    </row>
    <row r="18" spans="1:8" ht="15.75" thickBot="1">
      <c r="A18" s="85"/>
      <c r="B18" s="88" t="s">
        <v>64</v>
      </c>
      <c r="C18" s="89">
        <v>306.42299500000092</v>
      </c>
      <c r="D18" s="93">
        <v>4.5871998025096544E-3</v>
      </c>
      <c r="E18" s="90">
        <v>-33</v>
      </c>
      <c r="F18" s="93">
        <v>-3.5509453046818676E-4</v>
      </c>
      <c r="G18" s="91">
        <v>-36.218147536502208</v>
      </c>
      <c r="H18" s="51"/>
    </row>
    <row r="19" spans="1:8" ht="15" customHeight="1" thickBot="1">
      <c r="A19" s="198"/>
      <c r="B19" s="198"/>
      <c r="C19" s="198"/>
      <c r="D19" s="198"/>
      <c r="E19" s="198"/>
      <c r="F19" s="198"/>
      <c r="G19" s="198"/>
      <c r="H19" s="155"/>
    </row>
    <row r="38" spans="2:6" ht="15">
      <c r="B38" s="57"/>
      <c r="C38" s="58"/>
      <c r="D38" s="59"/>
      <c r="E38" s="60"/>
    </row>
    <row r="39" spans="2:6" ht="15">
      <c r="B39" s="57"/>
      <c r="C39" s="58"/>
      <c r="D39" s="59"/>
      <c r="E39" s="60"/>
    </row>
    <row r="40" spans="2:6" ht="15">
      <c r="B40" s="57"/>
      <c r="C40" s="58"/>
      <c r="D40" s="59"/>
      <c r="E40" s="60"/>
    </row>
    <row r="41" spans="2:6" ht="15">
      <c r="B41" s="57"/>
      <c r="C41" s="58"/>
      <c r="D41" s="59"/>
      <c r="E41" s="60"/>
    </row>
    <row r="42" spans="2:6" ht="15">
      <c r="B42" s="57"/>
      <c r="C42" s="58"/>
      <c r="D42" s="59"/>
      <c r="E42" s="60"/>
    </row>
    <row r="43" spans="2:6" ht="15">
      <c r="B43" s="57"/>
      <c r="C43" s="58"/>
      <c r="D43" s="59"/>
      <c r="E43" s="60"/>
    </row>
    <row r="44" spans="2:6" ht="15.75" thickBot="1">
      <c r="B44" s="75"/>
      <c r="C44" s="75"/>
      <c r="D44" s="75"/>
      <c r="E44" s="75"/>
    </row>
    <row r="47" spans="2:6" ht="14.25" customHeight="1"/>
    <row r="48" spans="2:6">
      <c r="F48" s="51"/>
    </row>
    <row r="50" spans="2:6">
      <c r="F50"/>
    </row>
    <row r="51" spans="2:6">
      <c r="F51"/>
    </row>
    <row r="52" spans="2:6" ht="30.75" thickBot="1">
      <c r="B52" s="41" t="s">
        <v>76</v>
      </c>
      <c r="C52" s="34" t="s">
        <v>103</v>
      </c>
      <c r="D52" s="34" t="s">
        <v>104</v>
      </c>
      <c r="E52" s="35" t="s">
        <v>105</v>
      </c>
      <c r="F52"/>
    </row>
    <row r="53" spans="2:6">
      <c r="B53" s="36" t="str">
        <f t="shared" ref="B53:D57" si="0">B4</f>
        <v>VSI</v>
      </c>
      <c r="C53" s="37">
        <f t="shared" si="0"/>
        <v>121.71202000000001</v>
      </c>
      <c r="D53" s="92">
        <f t="shared" si="0"/>
        <v>8.3598004440023702E-2</v>
      </c>
      <c r="E53" s="39">
        <f>G4</f>
        <v>119.05684364779871</v>
      </c>
    </row>
    <row r="54" spans="2:6">
      <c r="B54" s="36" t="str">
        <f t="shared" si="0"/>
        <v>KINTO-Kaznacheiskyi</v>
      </c>
      <c r="C54" s="37">
        <f t="shared" si="0"/>
        <v>30.068580000000072</v>
      </c>
      <c r="D54" s="92">
        <f t="shared" si="0"/>
        <v>1.1570613354663802E-2</v>
      </c>
      <c r="E54" s="39">
        <f>G5</f>
        <v>17.753273311192871</v>
      </c>
    </row>
    <row r="55" spans="2:6">
      <c r="B55" s="36" t="str">
        <f t="shared" si="0"/>
        <v xml:space="preserve">UNIVER.UA/Myhailo Hrushevskyi: Fond Derzhavnykh Paperiv   </v>
      </c>
      <c r="C55" s="37">
        <f t="shared" si="0"/>
        <v>130.50204999999983</v>
      </c>
      <c r="D55" s="92">
        <f t="shared" si="0"/>
        <v>1.8132507705930702E-2</v>
      </c>
      <c r="E55" s="39">
        <f>G6</f>
        <v>0</v>
      </c>
    </row>
    <row r="56" spans="2:6">
      <c r="B56" s="36" t="str">
        <f t="shared" si="0"/>
        <v>Altus – Depozyt</v>
      </c>
      <c r="C56" s="37">
        <f t="shared" si="0"/>
        <v>43.149330000000077</v>
      </c>
      <c r="D56" s="92">
        <f t="shared" si="0"/>
        <v>1.0334690471310082E-2</v>
      </c>
      <c r="E56" s="39">
        <f>G7</f>
        <v>0</v>
      </c>
    </row>
    <row r="57" spans="2:6">
      <c r="B57" s="116" t="str">
        <f t="shared" si="0"/>
        <v>Altus – Zbalansovanyi</v>
      </c>
      <c r="C57" s="117">
        <f t="shared" si="0"/>
        <v>34.888669999999927</v>
      </c>
      <c r="D57" s="118">
        <f t="shared" si="0"/>
        <v>1.0819363288976612E-2</v>
      </c>
      <c r="E57" s="119">
        <f>G8</f>
        <v>0</v>
      </c>
    </row>
    <row r="58" spans="2:6">
      <c r="B58" s="115" t="str">
        <f t="shared" ref="B58:D62" si="1">B13</f>
        <v>Sofiivskyi</v>
      </c>
      <c r="C58" s="37">
        <f t="shared" si="1"/>
        <v>-62.529850000000557</v>
      </c>
      <c r="D58" s="92">
        <f t="shared" si="1"/>
        <v>-1.2202474090981616E-2</v>
      </c>
      <c r="E58" s="39">
        <f>G13</f>
        <v>0</v>
      </c>
    </row>
    <row r="59" spans="2:6">
      <c r="B59" s="115" t="str">
        <f t="shared" si="1"/>
        <v>Nadbannia</v>
      </c>
      <c r="C59" s="37">
        <f t="shared" si="1"/>
        <v>-73.395030000000034</v>
      </c>
      <c r="D59" s="92">
        <f t="shared" si="1"/>
        <v>-9.0898560418556068E-2</v>
      </c>
      <c r="E59" s="39">
        <f>G14</f>
        <v>-1.1562854957874271</v>
      </c>
    </row>
    <row r="60" spans="2:6">
      <c r="B60" s="115" t="str">
        <f t="shared" si="1"/>
        <v>КІNТО-Еkviti</v>
      </c>
      <c r="C60" s="37">
        <f t="shared" si="1"/>
        <v>-5.5795049999998874</v>
      </c>
      <c r="D60" s="92">
        <f t="shared" si="1"/>
        <v>-9.9339551124895051E-4</v>
      </c>
      <c r="E60" s="39">
        <f>G15</f>
        <v>-17.70952456227462</v>
      </c>
    </row>
    <row r="61" spans="2:6">
      <c r="B61" s="115" t="str">
        <f t="shared" si="1"/>
        <v>UNIVER.UA/Volodymyr Velykyi: Fond Zbalansovanyi</v>
      </c>
      <c r="C61" s="37">
        <f t="shared" si="1"/>
        <v>-60.008669999999924</v>
      </c>
      <c r="D61" s="92">
        <f t="shared" si="1"/>
        <v>-3.4626390621416821E-2</v>
      </c>
      <c r="E61" s="39">
        <f>G16</f>
        <v>-54.937076110183618</v>
      </c>
    </row>
    <row r="62" spans="2:6">
      <c r="B62" s="115" t="str">
        <f t="shared" si="1"/>
        <v>КІNТО- Klasychnyi</v>
      </c>
      <c r="C62" s="37">
        <f t="shared" si="1"/>
        <v>161.5956000000015</v>
      </c>
      <c r="D62" s="92">
        <f t="shared" si="1"/>
        <v>5.2089920267250501E-3</v>
      </c>
      <c r="E62" s="39">
        <f>G17</f>
        <v>-99.225378327248137</v>
      </c>
    </row>
    <row r="63" spans="2:6">
      <c r="B63" s="126" t="s">
        <v>74</v>
      </c>
      <c r="C63" s="127">
        <f>C18-SUM(C53:C62)</f>
        <v>-13.980200000000082</v>
      </c>
      <c r="D63" s="128"/>
      <c r="E63" s="127">
        <f>G18-SUM(E53:E62)</f>
        <v>0</v>
      </c>
    </row>
    <row r="64" spans="2:6" ht="15">
      <c r="B64" s="124" t="s">
        <v>64</v>
      </c>
      <c r="C64" s="125">
        <f>SUM(C53:C63)</f>
        <v>306.42299500000092</v>
      </c>
      <c r="D64" s="125"/>
      <c r="E64" s="125">
        <f>SUM(E53:E63)</f>
        <v>-36.218147536502208</v>
      </c>
    </row>
  </sheetData>
  <mergeCells count="5">
    <mergeCell ref="A19:G19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2"/>
  </sheetPr>
  <dimension ref="A1:C104"/>
  <sheetViews>
    <sheetView zoomScale="80" workbookViewId="0">
      <selection activeCell="T64" sqref="T64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3" t="s">
        <v>76</v>
      </c>
      <c r="B1" s="64" t="s">
        <v>106</v>
      </c>
      <c r="C1" s="10"/>
    </row>
    <row r="2" spans="1:3" ht="14.25">
      <c r="A2" s="178" t="s">
        <v>61</v>
      </c>
      <c r="B2" s="163">
        <v>-8.9600518383824657E-2</v>
      </c>
      <c r="C2" s="10"/>
    </row>
    <row r="3" spans="1:3" ht="14.25">
      <c r="A3" s="129" t="s">
        <v>63</v>
      </c>
      <c r="B3" s="133">
        <v>-1.6697957354174786E-2</v>
      </c>
      <c r="C3" s="10"/>
    </row>
    <row r="4" spans="1:3" ht="14.25">
      <c r="A4" s="178" t="s">
        <v>53</v>
      </c>
      <c r="B4" s="133">
        <v>-1.2202474090976967E-2</v>
      </c>
      <c r="C4" s="10"/>
    </row>
    <row r="5" spans="1:3" ht="14.25">
      <c r="A5" s="178" t="s">
        <v>101</v>
      </c>
      <c r="B5" s="135">
        <v>-7.7044031973328986E-3</v>
      </c>
      <c r="C5" s="10"/>
    </row>
    <row r="6" spans="1:3" ht="14.25">
      <c r="A6" s="166" t="s">
        <v>57</v>
      </c>
      <c r="B6" s="134">
        <v>-3.002082727959321E-3</v>
      </c>
      <c r="C6" s="10"/>
    </row>
    <row r="7" spans="1:3" ht="14.25">
      <c r="A7" s="178" t="s">
        <v>62</v>
      </c>
      <c r="B7" s="134">
        <v>-3.0064954541009214E-4</v>
      </c>
      <c r="C7" s="10"/>
    </row>
    <row r="8" spans="1:3" ht="14.25">
      <c r="A8" s="178" t="s">
        <v>58</v>
      </c>
      <c r="B8" s="134">
        <v>1.6981552672337141E-3</v>
      </c>
      <c r="C8" s="10"/>
    </row>
    <row r="9" spans="1:3" ht="14.25">
      <c r="A9" s="178" t="s">
        <v>87</v>
      </c>
      <c r="B9" s="134">
        <v>2.172311248185288E-3</v>
      </c>
      <c r="C9" s="10"/>
    </row>
    <row r="10" spans="1:3" ht="14.25">
      <c r="A10" s="178" t="s">
        <v>56</v>
      </c>
      <c r="B10" s="134">
        <v>4.7167873214239986E-3</v>
      </c>
      <c r="C10" s="10"/>
    </row>
    <row r="11" spans="1:3" ht="14.25">
      <c r="A11" s="178" t="s">
        <v>107</v>
      </c>
      <c r="B11" s="135">
        <v>8.4336646040685803E-3</v>
      </c>
      <c r="C11" s="10"/>
    </row>
    <row r="12" spans="1:3" ht="14.25">
      <c r="A12" s="36" t="s">
        <v>54</v>
      </c>
      <c r="B12" s="134">
        <v>1.0334690471303754E-2</v>
      </c>
      <c r="C12" s="10"/>
    </row>
    <row r="13" spans="1:3" ht="14.25">
      <c r="A13" s="178" t="s">
        <v>108</v>
      </c>
      <c r="B13" s="134">
        <v>1.0819363288964379E-2</v>
      </c>
      <c r="C13" s="10"/>
    </row>
    <row r="14" spans="1:3" ht="14.25">
      <c r="A14" s="177" t="s">
        <v>59</v>
      </c>
      <c r="B14" s="134">
        <v>1.2245183790770886E-2</v>
      </c>
      <c r="C14" s="10"/>
    </row>
    <row r="15" spans="1:3" ht="14.25">
      <c r="A15" s="179" t="s">
        <v>88</v>
      </c>
      <c r="B15" s="134">
        <v>1.8132507705961753E-2</v>
      </c>
      <c r="C15" s="10"/>
    </row>
    <row r="16" spans="1:3" ht="14.25">
      <c r="A16" s="180" t="s">
        <v>109</v>
      </c>
      <c r="B16" s="133">
        <v>-4.3539586858404502E-3</v>
      </c>
      <c r="C16" s="10"/>
    </row>
    <row r="17" spans="1:3" ht="14.25">
      <c r="A17" s="138" t="s">
        <v>18</v>
      </c>
      <c r="B17" s="133">
        <v>2.4579896480820596E-2</v>
      </c>
      <c r="C17" s="10"/>
    </row>
    <row r="18" spans="1:3" ht="14.25">
      <c r="A18" s="138" t="s">
        <v>17</v>
      </c>
      <c r="B18" s="133">
        <v>8.5903595092244878E-3</v>
      </c>
      <c r="C18" s="55"/>
    </row>
    <row r="19" spans="1:3" ht="14.25">
      <c r="A19" s="138" t="s">
        <v>110</v>
      </c>
      <c r="B19" s="133">
        <v>-9.067908481821263E-4</v>
      </c>
      <c r="C19" s="9"/>
    </row>
    <row r="20" spans="1:3" ht="14.25">
      <c r="A20" s="138" t="s">
        <v>111</v>
      </c>
      <c r="B20" s="133">
        <v>8.6260301764060632E-3</v>
      </c>
      <c r="C20" s="70"/>
    </row>
    <row r="21" spans="1:3" ht="14.25">
      <c r="A21" s="138" t="s">
        <v>112</v>
      </c>
      <c r="B21" s="133">
        <v>1.4438356164383563E-2</v>
      </c>
      <c r="C21" s="10"/>
    </row>
    <row r="22" spans="1:3" ht="15" thickBot="1">
      <c r="A22" s="181" t="s">
        <v>113</v>
      </c>
      <c r="B22" s="136">
        <v>1.1270031951965631E-2</v>
      </c>
      <c r="C22" s="10"/>
    </row>
    <row r="23" spans="1:3">
      <c r="B23" s="10"/>
      <c r="C23" s="10"/>
    </row>
    <row r="24" spans="1:3">
      <c r="C24" s="10"/>
    </row>
    <row r="25" spans="1:3">
      <c r="B25" s="10"/>
      <c r="C25" s="10"/>
    </row>
    <row r="26" spans="1:3">
      <c r="C26" s="10"/>
    </row>
    <row r="27" spans="1:3">
      <c r="B27" s="10"/>
    </row>
    <row r="28" spans="1:3">
      <c r="B28" s="10"/>
    </row>
    <row r="29" spans="1:3">
      <c r="B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22"/>
    <pageSetUpPr fitToPage="1"/>
  </sheetPr>
  <dimension ref="A1:M7"/>
  <sheetViews>
    <sheetView zoomScale="85" workbookViewId="0">
      <selection activeCell="O15" sqref="O15"/>
    </sheetView>
  </sheetViews>
  <sheetFormatPr defaultRowHeight="14.25"/>
  <cols>
    <col min="1" max="1" width="4.7109375" style="30" customWidth="1"/>
    <col min="2" max="2" width="35.85546875" style="28" customWidth="1"/>
    <col min="3" max="4" width="12.7109375" style="30" customWidth="1"/>
    <col min="5" max="5" width="16.7109375" style="40" customWidth="1"/>
    <col min="6" max="6" width="14.7109375" style="44" customWidth="1"/>
    <col min="7" max="7" width="14.7109375" style="40" customWidth="1"/>
    <col min="8" max="8" width="12.7109375" style="44" customWidth="1"/>
    <col min="9" max="9" width="39.140625" style="28" bestFit="1" customWidth="1"/>
    <col min="10" max="10" width="22.85546875" style="28" bestFit="1" customWidth="1"/>
    <col min="11" max="20" width="4.7109375" style="28" customWidth="1"/>
    <col min="21" max="16384" width="9.140625" style="28"/>
  </cols>
  <sheetData>
    <row r="1" spans="1:13" s="42" customFormat="1" ht="16.5" thickBot="1">
      <c r="A1" s="187" t="s">
        <v>114</v>
      </c>
      <c r="B1" s="187"/>
      <c r="C1" s="187"/>
      <c r="D1" s="187"/>
      <c r="E1" s="187"/>
      <c r="F1" s="187"/>
      <c r="G1" s="187"/>
      <c r="H1" s="187"/>
      <c r="I1" s="187"/>
      <c r="J1" s="187"/>
      <c r="K1" s="13"/>
      <c r="L1" s="14"/>
      <c r="M1" s="14"/>
    </row>
    <row r="2" spans="1:13" ht="45.75" thickBot="1">
      <c r="A2" s="15" t="s">
        <v>93</v>
      </c>
      <c r="B2" s="15" t="s">
        <v>76</v>
      </c>
      <c r="C2" s="43" t="s">
        <v>115</v>
      </c>
      <c r="D2" s="43" t="s">
        <v>116</v>
      </c>
      <c r="E2" s="43" t="s">
        <v>44</v>
      </c>
      <c r="F2" s="43" t="s">
        <v>45</v>
      </c>
      <c r="G2" s="43" t="s">
        <v>46</v>
      </c>
      <c r="H2" s="43" t="s">
        <v>47</v>
      </c>
      <c r="I2" s="17" t="s">
        <v>48</v>
      </c>
      <c r="J2" s="18" t="s">
        <v>49</v>
      </c>
    </row>
    <row r="3" spans="1:13" ht="28.5">
      <c r="A3" s="21">
        <v>1</v>
      </c>
      <c r="B3" s="166" t="s">
        <v>117</v>
      </c>
      <c r="C3" s="182" t="s">
        <v>118</v>
      </c>
      <c r="D3" s="183" t="s">
        <v>119</v>
      </c>
      <c r="E3" s="80">
        <v>1441968.67</v>
      </c>
      <c r="F3" s="81">
        <v>706</v>
      </c>
      <c r="G3" s="80">
        <v>2042.4485410764871</v>
      </c>
      <c r="H3" s="50">
        <v>1000</v>
      </c>
      <c r="I3" s="166" t="s">
        <v>73</v>
      </c>
      <c r="J3" s="82" t="s">
        <v>12</v>
      </c>
    </row>
    <row r="4" spans="1:13" ht="14.25" customHeight="1">
      <c r="A4" s="21">
        <v>2</v>
      </c>
      <c r="B4" s="166" t="s">
        <v>120</v>
      </c>
      <c r="C4" s="182" t="s">
        <v>118</v>
      </c>
      <c r="D4" s="183" t="s">
        <v>121</v>
      </c>
      <c r="E4" s="80">
        <v>942299.25009999995</v>
      </c>
      <c r="F4" s="81">
        <v>1978</v>
      </c>
      <c r="G4" s="80">
        <v>476.38991410515672</v>
      </c>
      <c r="H4" s="78">
        <v>1000</v>
      </c>
      <c r="I4" s="166" t="s">
        <v>123</v>
      </c>
      <c r="J4" s="82" t="s">
        <v>1</v>
      </c>
    </row>
    <row r="5" spans="1:13">
      <c r="A5" s="21">
        <v>3</v>
      </c>
      <c r="B5" s="184" t="s">
        <v>122</v>
      </c>
      <c r="C5" s="182" t="s">
        <v>118</v>
      </c>
      <c r="D5" s="183" t="s">
        <v>119</v>
      </c>
      <c r="E5" s="80">
        <v>231407.14</v>
      </c>
      <c r="F5" s="81">
        <v>671</v>
      </c>
      <c r="G5" s="80">
        <v>344.86906110283161</v>
      </c>
      <c r="H5" s="50">
        <v>1000</v>
      </c>
      <c r="I5" s="166" t="s">
        <v>124</v>
      </c>
      <c r="J5" s="82" t="s">
        <v>3</v>
      </c>
    </row>
    <row r="6" spans="1:13" ht="15.75" customHeight="1" thickBot="1">
      <c r="A6" s="188" t="s">
        <v>64</v>
      </c>
      <c r="B6" s="189"/>
      <c r="C6" s="105" t="s">
        <v>4</v>
      </c>
      <c r="D6" s="105" t="s">
        <v>4</v>
      </c>
      <c r="E6" s="94">
        <f>SUM(E3:E5)</f>
        <v>2615675.0600999999</v>
      </c>
      <c r="F6" s="95">
        <f>SUM(F3:F5)</f>
        <v>3355</v>
      </c>
      <c r="G6" s="105" t="s">
        <v>4</v>
      </c>
      <c r="H6" s="105" t="s">
        <v>4</v>
      </c>
      <c r="I6" s="105" t="s">
        <v>4</v>
      </c>
      <c r="J6" s="105" t="s">
        <v>4</v>
      </c>
    </row>
    <row r="7" spans="1:13">
      <c r="A7" s="191"/>
      <c r="B7" s="191"/>
      <c r="C7" s="191"/>
      <c r="D7" s="191"/>
      <c r="E7" s="191"/>
      <c r="F7" s="191"/>
      <c r="G7" s="191"/>
      <c r="H7" s="191"/>
    </row>
  </sheetData>
  <mergeCells count="3">
    <mergeCell ref="A1:J1"/>
    <mergeCell ref="A6:B6"/>
    <mergeCell ref="A7:H7"/>
  </mergeCells>
  <phoneticPr fontId="11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22"/>
  </sheetPr>
  <dimension ref="A1:K28"/>
  <sheetViews>
    <sheetView zoomScale="85" workbookViewId="0">
      <selection activeCell="N17" sqref="N17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205" t="s">
        <v>125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11" customFormat="1" ht="15.75" customHeight="1" thickBot="1">
      <c r="A2" s="194" t="s">
        <v>42</v>
      </c>
      <c r="B2" s="98"/>
      <c r="C2" s="99"/>
      <c r="D2" s="100"/>
      <c r="E2" s="196" t="s">
        <v>91</v>
      </c>
      <c r="F2" s="196"/>
      <c r="G2" s="196"/>
      <c r="H2" s="196"/>
      <c r="I2" s="196"/>
      <c r="J2" s="196"/>
      <c r="K2" s="196"/>
    </row>
    <row r="3" spans="1:11" customFormat="1" ht="51.75" thickBot="1">
      <c r="A3" s="195"/>
      <c r="B3" s="170" t="s">
        <v>76</v>
      </c>
      <c r="C3" s="171" t="s">
        <v>77</v>
      </c>
      <c r="D3" s="171" t="s">
        <v>78</v>
      </c>
      <c r="E3" s="17" t="s">
        <v>79</v>
      </c>
      <c r="F3" s="17" t="s">
        <v>80</v>
      </c>
      <c r="G3" s="17" t="s">
        <v>81</v>
      </c>
      <c r="H3" s="17" t="s">
        <v>82</v>
      </c>
      <c r="I3" s="17" t="s">
        <v>83</v>
      </c>
      <c r="J3" s="18" t="s">
        <v>84</v>
      </c>
      <c r="K3" s="172" t="s">
        <v>85</v>
      </c>
    </row>
    <row r="4" spans="1:11" customFormat="1" collapsed="1">
      <c r="A4" s="21">
        <v>1</v>
      </c>
      <c r="B4" s="138" t="s">
        <v>126</v>
      </c>
      <c r="C4" s="101">
        <v>38441</v>
      </c>
      <c r="D4" s="101">
        <v>38625</v>
      </c>
      <c r="E4" s="96">
        <v>-5.4392713266606663E-3</v>
      </c>
      <c r="F4" s="96">
        <v>-2.8743554741677779E-2</v>
      </c>
      <c r="G4" s="96">
        <v>-0.28790661307041354</v>
      </c>
      <c r="H4" s="96">
        <v>-0.2879478843202592</v>
      </c>
      <c r="I4" s="96">
        <v>-0.28767591700952067</v>
      </c>
      <c r="J4" s="102">
        <v>-0.655130938897168</v>
      </c>
      <c r="K4" s="153">
        <v>-7.490166918090102E-2</v>
      </c>
    </row>
    <row r="5" spans="1:11" customFormat="1" collapsed="1">
      <c r="A5" s="21">
        <v>2</v>
      </c>
      <c r="B5" s="166" t="s">
        <v>120</v>
      </c>
      <c r="C5" s="101">
        <v>39048</v>
      </c>
      <c r="D5" s="101">
        <v>39140</v>
      </c>
      <c r="E5" s="96">
        <v>-1.577370385102228E-2</v>
      </c>
      <c r="F5" s="96">
        <v>-5.958533158539614E-2</v>
      </c>
      <c r="G5" s="96">
        <v>-0.10488215000790779</v>
      </c>
      <c r="H5" s="96">
        <v>-0.10404321609495681</v>
      </c>
      <c r="I5" s="96">
        <v>-6.9508216178871929E-2</v>
      </c>
      <c r="J5" s="102">
        <v>-0.52361008589482894</v>
      </c>
      <c r="K5" s="154">
        <v>-5.8676009344773239E-2</v>
      </c>
    </row>
    <row r="6" spans="1:11" customFormat="1">
      <c r="A6" s="21">
        <v>3</v>
      </c>
      <c r="B6" s="166" t="s">
        <v>117</v>
      </c>
      <c r="C6" s="101">
        <v>39100</v>
      </c>
      <c r="D6" s="101">
        <v>39268</v>
      </c>
      <c r="E6" s="96">
        <v>-3.326275886396135E-2</v>
      </c>
      <c r="F6" s="96">
        <v>-4.1242450451264734E-2</v>
      </c>
      <c r="G6" s="96">
        <v>-4.9850361029369905E-2</v>
      </c>
      <c r="H6" s="96">
        <v>3.5786155145589138E-2</v>
      </c>
      <c r="I6" s="96" t="s">
        <v>145</v>
      </c>
      <c r="J6" s="102">
        <v>1.0424485410765953</v>
      </c>
      <c r="K6" s="154">
        <v>6.178392343813055E-2</v>
      </c>
    </row>
    <row r="7" spans="1:11" ht="15.75" thickBot="1">
      <c r="A7" s="137"/>
      <c r="B7" s="142" t="s">
        <v>90</v>
      </c>
      <c r="C7" s="143" t="s">
        <v>4</v>
      </c>
      <c r="D7" s="143" t="s">
        <v>4</v>
      </c>
      <c r="E7" s="144">
        <f>AVERAGE(E4:E6)</f>
        <v>-1.8158578013881432E-2</v>
      </c>
      <c r="F7" s="144">
        <f>AVERAGE(F4:F6)</f>
        <v>-4.3190445592779549E-2</v>
      </c>
      <c r="G7" s="144">
        <f>AVERAGE(G4:G6)</f>
        <v>-0.14754637470256374</v>
      </c>
      <c r="H7" s="144">
        <f>AVERAGE(H4:H6)</f>
        <v>-0.11873498175654229</v>
      </c>
      <c r="I7" s="144">
        <f>AVERAGE(I4:I6)</f>
        <v>-0.1785920665941963</v>
      </c>
      <c r="J7" s="143" t="s">
        <v>4</v>
      </c>
      <c r="K7" s="143" t="s">
        <v>4</v>
      </c>
    </row>
    <row r="8" spans="1:11">
      <c r="A8" s="206" t="s">
        <v>127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</row>
    <row r="9" spans="1:11" ht="15" thickBot="1">
      <c r="A9" s="204"/>
      <c r="B9" s="204"/>
      <c r="C9" s="204"/>
      <c r="D9" s="204"/>
      <c r="E9" s="204"/>
      <c r="F9" s="204"/>
      <c r="G9" s="204"/>
      <c r="H9" s="204"/>
      <c r="I9" s="204"/>
      <c r="J9" s="204"/>
      <c r="K9" s="204"/>
    </row>
    <row r="10" spans="1:11">
      <c r="B10" s="28"/>
      <c r="C10" s="29"/>
      <c r="D10" s="29"/>
      <c r="E10" s="28"/>
      <c r="F10" s="28"/>
      <c r="G10" s="28"/>
      <c r="H10" s="28"/>
      <c r="I10" s="28"/>
    </row>
    <row r="11" spans="1:11">
      <c r="B11" s="28"/>
      <c r="C11" s="29"/>
      <c r="D11" s="29"/>
      <c r="E11" s="110"/>
      <c r="F11" s="28"/>
      <c r="G11" s="28"/>
      <c r="H11" s="28"/>
      <c r="I11" s="28"/>
    </row>
    <row r="12" spans="1:11">
      <c r="B12" s="28"/>
      <c r="C12" s="29"/>
      <c r="D12" s="29"/>
      <c r="E12" s="28"/>
      <c r="F12" s="28"/>
      <c r="G12" s="28"/>
      <c r="H12" s="28"/>
      <c r="I12" s="28"/>
    </row>
    <row r="13" spans="1:11">
      <c r="B13" s="28"/>
      <c r="C13" s="29"/>
      <c r="D13" s="29"/>
      <c r="E13" s="28"/>
      <c r="F13" s="28"/>
      <c r="G13" s="28"/>
      <c r="H13" s="28"/>
      <c r="I13" s="28"/>
    </row>
    <row r="14" spans="1:11">
      <c r="B14" s="28"/>
      <c r="C14" s="29"/>
      <c r="D14" s="29"/>
      <c r="E14" s="28"/>
      <c r="F14" s="28"/>
      <c r="G14" s="28"/>
      <c r="H14" s="28"/>
      <c r="I14" s="28"/>
    </row>
    <row r="15" spans="1:11">
      <c r="B15" s="28"/>
      <c r="C15" s="29"/>
      <c r="D15" s="29"/>
      <c r="E15" s="28"/>
      <c r="F15" s="28"/>
      <c r="G15" s="28"/>
      <c r="H15" s="28"/>
      <c r="I15" s="28"/>
    </row>
    <row r="16" spans="1:11">
      <c r="B16" s="28"/>
      <c r="C16" s="29"/>
      <c r="D16" s="29"/>
      <c r="E16" s="28"/>
      <c r="F16" s="28"/>
      <c r="G16" s="28"/>
      <c r="H16" s="28"/>
      <c r="I16" s="28"/>
    </row>
    <row r="17" spans="2:9">
      <c r="B17" s="28"/>
      <c r="C17" s="29"/>
      <c r="D17" s="29"/>
      <c r="E17" s="28"/>
      <c r="F17" s="28"/>
      <c r="G17" s="28"/>
      <c r="H17" s="28"/>
      <c r="I17" s="28"/>
    </row>
    <row r="21" spans="2:9">
      <c r="C21" s="5"/>
    </row>
    <row r="22" spans="2:9">
      <c r="C22" s="5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</sheetData>
  <mergeCells count="5">
    <mergeCell ref="A9:K9"/>
    <mergeCell ref="A2:A3"/>
    <mergeCell ref="A1:J1"/>
    <mergeCell ref="E2:K2"/>
    <mergeCell ref="A8:K8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22"/>
  </sheetPr>
  <dimension ref="A1:K38"/>
  <sheetViews>
    <sheetView topLeftCell="A31" zoomScale="85" workbookViewId="0">
      <selection activeCell="L24" sqref="L24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30" customFormat="1" ht="16.5" thickBot="1">
      <c r="A1" s="199" t="s">
        <v>128</v>
      </c>
      <c r="B1" s="199"/>
      <c r="C1" s="199"/>
      <c r="D1" s="199"/>
      <c r="E1" s="199"/>
      <c r="F1" s="199"/>
      <c r="G1" s="199"/>
    </row>
    <row r="2" spans="1:11" s="30" customFormat="1" ht="15.75" customHeight="1" thickBot="1">
      <c r="A2" s="194" t="s">
        <v>93</v>
      </c>
      <c r="B2" s="86"/>
      <c r="C2" s="200" t="s">
        <v>94</v>
      </c>
      <c r="D2" s="201"/>
      <c r="E2" s="200" t="s">
        <v>95</v>
      </c>
      <c r="F2" s="201"/>
      <c r="G2" s="87"/>
    </row>
    <row r="3" spans="1:11" s="30" customFormat="1" ht="45.75" thickBot="1">
      <c r="A3" s="195"/>
      <c r="B3" s="34" t="s">
        <v>76</v>
      </c>
      <c r="C3" s="34" t="s">
        <v>96</v>
      </c>
      <c r="D3" s="34" t="s">
        <v>97</v>
      </c>
      <c r="E3" s="34" t="s">
        <v>98</v>
      </c>
      <c r="F3" s="34" t="s">
        <v>97</v>
      </c>
      <c r="G3" s="35" t="s">
        <v>129</v>
      </c>
    </row>
    <row r="4" spans="1:11" s="30" customFormat="1">
      <c r="A4" s="21">
        <v>1</v>
      </c>
      <c r="B4" s="138" t="s">
        <v>126</v>
      </c>
      <c r="C4" s="37">
        <v>-1.2655699999999779</v>
      </c>
      <c r="D4" s="96">
        <v>-5.4392713266630107E-3</v>
      </c>
      <c r="E4" s="38">
        <v>0</v>
      </c>
      <c r="F4" s="96">
        <v>0</v>
      </c>
      <c r="G4" s="39">
        <v>0</v>
      </c>
    </row>
    <row r="5" spans="1:11" s="30" customFormat="1">
      <c r="A5" s="21">
        <v>2</v>
      </c>
      <c r="B5" s="36" t="s">
        <v>120</v>
      </c>
      <c r="C5" s="37">
        <v>-15.101760000000011</v>
      </c>
      <c r="D5" s="96">
        <v>-1.5773703851035881E-2</v>
      </c>
      <c r="E5" s="38">
        <v>0</v>
      </c>
      <c r="F5" s="96">
        <v>0</v>
      </c>
      <c r="G5" s="39">
        <v>0</v>
      </c>
    </row>
    <row r="6" spans="1:11" s="30" customFormat="1">
      <c r="A6" s="21">
        <v>3</v>
      </c>
      <c r="B6" s="166" t="s">
        <v>117</v>
      </c>
      <c r="C6" s="37">
        <v>-49.614160000000155</v>
      </c>
      <c r="D6" s="96">
        <v>-3.3262758864018402E-2</v>
      </c>
      <c r="E6" s="38">
        <v>0</v>
      </c>
      <c r="F6" s="96">
        <v>0</v>
      </c>
      <c r="G6" s="39">
        <v>0</v>
      </c>
    </row>
    <row r="7" spans="1:11" s="30" customFormat="1" ht="15.75" thickBot="1">
      <c r="A7" s="106"/>
      <c r="B7" s="88" t="s">
        <v>64</v>
      </c>
      <c r="C7" s="107">
        <v>-65.98149000000015</v>
      </c>
      <c r="D7" s="93">
        <v>-2.4604750372503769E-2</v>
      </c>
      <c r="E7" s="90">
        <v>0</v>
      </c>
      <c r="F7" s="93">
        <v>0</v>
      </c>
      <c r="G7" s="91">
        <v>0</v>
      </c>
    </row>
    <row r="8" spans="1:11" s="30" customFormat="1" ht="15" customHeight="1" thickBot="1">
      <c r="A8" s="204"/>
      <c r="B8" s="204"/>
      <c r="C8" s="204"/>
      <c r="D8" s="204"/>
      <c r="E8" s="204"/>
      <c r="F8" s="204"/>
      <c r="G8" s="204"/>
      <c r="H8" s="7"/>
      <c r="I8" s="7"/>
      <c r="J8" s="7"/>
      <c r="K8" s="7"/>
    </row>
    <row r="9" spans="1:11" s="30" customFormat="1">
      <c r="D9" s="40"/>
    </row>
    <row r="10" spans="1:11" s="30" customFormat="1">
      <c r="D10" s="40"/>
    </row>
    <row r="11" spans="1:11" s="30" customFormat="1">
      <c r="D11" s="40"/>
    </row>
    <row r="12" spans="1:11" s="30" customFormat="1">
      <c r="D12" s="40"/>
    </row>
    <row r="13" spans="1:11" s="30" customFormat="1">
      <c r="D13" s="40"/>
    </row>
    <row r="14" spans="1:11" s="30" customFormat="1">
      <c r="D14" s="40"/>
    </row>
    <row r="15" spans="1:11" s="30" customFormat="1">
      <c r="D15" s="40"/>
    </row>
    <row r="16" spans="1:11" s="30" customFormat="1">
      <c r="D16" s="40"/>
    </row>
    <row r="17" spans="4:9" s="30" customFormat="1">
      <c r="D17" s="40"/>
    </row>
    <row r="18" spans="4:9" s="30" customFormat="1">
      <c r="D18" s="40"/>
    </row>
    <row r="19" spans="4:9" s="30" customFormat="1">
      <c r="D19" s="40"/>
    </row>
    <row r="20" spans="4:9" s="30" customFormat="1">
      <c r="D20" s="40"/>
    </row>
    <row r="21" spans="4:9" s="30" customFormat="1">
      <c r="D21" s="40"/>
    </row>
    <row r="22" spans="4:9" s="30" customFormat="1">
      <c r="D22" s="40"/>
    </row>
    <row r="23" spans="4:9" s="30" customFormat="1">
      <c r="D23" s="40"/>
    </row>
    <row r="24" spans="4:9" s="30" customFormat="1">
      <c r="D24" s="40"/>
    </row>
    <row r="25" spans="4:9" s="30" customFormat="1">
      <c r="D25" s="40"/>
    </row>
    <row r="26" spans="4:9" s="30" customFormat="1">
      <c r="D26" s="40"/>
    </row>
    <row r="27" spans="4:9" s="30" customFormat="1">
      <c r="D27" s="40"/>
    </row>
    <row r="28" spans="4:9" s="30" customFormat="1">
      <c r="D28" s="40"/>
    </row>
    <row r="29" spans="4:9" s="30" customFormat="1"/>
    <row r="30" spans="4:9" s="30" customFormat="1"/>
    <row r="31" spans="4:9" s="30" customFormat="1">
      <c r="H31" s="22"/>
      <c r="I31" s="22"/>
    </row>
    <row r="34" spans="1:5" ht="30.75" thickBot="1">
      <c r="B34" s="41" t="s">
        <v>76</v>
      </c>
      <c r="C34" s="34" t="s">
        <v>130</v>
      </c>
      <c r="D34" s="34" t="s">
        <v>131</v>
      </c>
      <c r="E34" s="35" t="s">
        <v>132</v>
      </c>
    </row>
    <row r="35" spans="1:5">
      <c r="A35" s="22">
        <v>1</v>
      </c>
      <c r="B35" s="36" t="str">
        <f t="shared" ref="B35:D36" si="0">B4</f>
        <v>Оptimum</v>
      </c>
      <c r="C35" s="111">
        <f t="shared" si="0"/>
        <v>-1.2655699999999779</v>
      </c>
      <c r="D35" s="96">
        <f t="shared" si="0"/>
        <v>-5.4392713266630107E-3</v>
      </c>
      <c r="E35" s="112">
        <f>G4</f>
        <v>0</v>
      </c>
    </row>
    <row r="36" spans="1:5">
      <c r="A36" s="22">
        <v>2</v>
      </c>
      <c r="B36" s="36" t="str">
        <f t="shared" si="0"/>
        <v>ТАSК Ukrainskyi Kapital</v>
      </c>
      <c r="C36" s="111">
        <f t="shared" si="0"/>
        <v>-15.101760000000011</v>
      </c>
      <c r="D36" s="96">
        <f t="shared" si="0"/>
        <v>-1.5773703851035881E-2</v>
      </c>
      <c r="E36" s="112">
        <f>G5</f>
        <v>0</v>
      </c>
    </row>
    <row r="37" spans="1:5">
      <c r="A37" s="22">
        <v>3</v>
      </c>
      <c r="B37" s="36" t="str">
        <f>B6</f>
        <v>Zbalansovanyi Fond Parytet</v>
      </c>
      <c r="C37" s="111">
        <f>C6</f>
        <v>-49.614160000000155</v>
      </c>
      <c r="D37" s="96">
        <f>D6</f>
        <v>-3.3262758864018402E-2</v>
      </c>
      <c r="E37" s="112">
        <f>G6</f>
        <v>0</v>
      </c>
    </row>
    <row r="38" spans="1:5">
      <c r="B38" s="36"/>
      <c r="C38" s="111"/>
      <c r="D38" s="96"/>
      <c r="E38" s="112"/>
    </row>
  </sheetData>
  <mergeCells count="5">
    <mergeCell ref="A8:G8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22"/>
  </sheetPr>
  <dimension ref="A1:D24"/>
  <sheetViews>
    <sheetView zoomScale="85" workbookViewId="0">
      <selection activeCell="A23" sqref="A23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3" t="s">
        <v>76</v>
      </c>
      <c r="B1" s="64" t="s">
        <v>106</v>
      </c>
      <c r="C1" s="10"/>
      <c r="D1" s="10"/>
    </row>
    <row r="2" spans="1:4" ht="14.25">
      <c r="A2" s="138" t="s">
        <v>117</v>
      </c>
      <c r="B2" s="130">
        <v>-3.326275886396135E-2</v>
      </c>
      <c r="C2" s="10"/>
      <c r="D2" s="10"/>
    </row>
    <row r="3" spans="1:4" ht="14.25">
      <c r="A3" s="36" t="s">
        <v>120</v>
      </c>
      <c r="B3" s="130">
        <v>-1.577370385102228E-2</v>
      </c>
      <c r="C3" s="10"/>
      <c r="D3" s="10"/>
    </row>
    <row r="4" spans="1:4" ht="14.25">
      <c r="A4" s="26" t="s">
        <v>126</v>
      </c>
      <c r="B4" s="130">
        <v>-5.4392713266606663E-3</v>
      </c>
      <c r="C4" s="10"/>
      <c r="D4" s="10"/>
    </row>
    <row r="5" spans="1:4" ht="14.25">
      <c r="A5" s="180" t="s">
        <v>109</v>
      </c>
      <c r="B5" s="131">
        <v>-1.8158578013881432E-2</v>
      </c>
      <c r="C5" s="10"/>
      <c r="D5" s="10"/>
    </row>
    <row r="6" spans="1:4" ht="14.25">
      <c r="A6" s="138" t="s">
        <v>18</v>
      </c>
      <c r="B6" s="131">
        <v>2.4579896480820596E-2</v>
      </c>
      <c r="C6" s="10"/>
      <c r="D6" s="10"/>
    </row>
    <row r="7" spans="1:4" ht="14.25">
      <c r="A7" s="138" t="s">
        <v>17</v>
      </c>
      <c r="B7" s="131">
        <v>8.5903595092244878E-3</v>
      </c>
      <c r="C7" s="10"/>
      <c r="D7" s="10"/>
    </row>
    <row r="8" spans="1:4" ht="14.25">
      <c r="A8" s="138" t="s">
        <v>110</v>
      </c>
      <c r="B8" s="131">
        <v>-9.067908481821263E-4</v>
      </c>
      <c r="C8" s="10"/>
      <c r="D8" s="10"/>
    </row>
    <row r="9" spans="1:4" ht="14.25">
      <c r="A9" s="138" t="s">
        <v>111</v>
      </c>
      <c r="B9" s="131">
        <v>8.6260301764060632E-3</v>
      </c>
      <c r="C9" s="10"/>
      <c r="D9" s="10"/>
    </row>
    <row r="10" spans="1:4" ht="14.25">
      <c r="A10" s="138" t="s">
        <v>112</v>
      </c>
      <c r="B10" s="131">
        <v>1.4438356164383563E-2</v>
      </c>
      <c r="C10" s="10"/>
      <c r="D10" s="10"/>
    </row>
    <row r="11" spans="1:4" ht="15" thickBot="1">
      <c r="A11" s="181" t="s">
        <v>113</v>
      </c>
      <c r="B11" s="132">
        <v>1.1270031951965631E-2</v>
      </c>
      <c r="C11" s="10"/>
      <c r="D11" s="10"/>
    </row>
    <row r="12" spans="1:4">
      <c r="B12" s="10"/>
      <c r="C12" s="10"/>
      <c r="D12" s="10"/>
    </row>
    <row r="13" spans="1:4" ht="14.25">
      <c r="A13" s="52"/>
      <c r="B13" s="53"/>
      <c r="C13" s="10"/>
      <c r="D13" s="10"/>
    </row>
    <row r="14" spans="1:4" ht="14.25">
      <c r="A14" s="52"/>
      <c r="B14" s="53"/>
      <c r="C14" s="10"/>
      <c r="D14" s="10"/>
    </row>
    <row r="15" spans="1:4" ht="14.25">
      <c r="A15" s="52"/>
      <c r="B15" s="53"/>
      <c r="C15" s="10"/>
      <c r="D15" s="10"/>
    </row>
    <row r="16" spans="1:4" ht="14.25">
      <c r="A16" s="52"/>
      <c r="B16" s="53"/>
      <c r="C16" s="10"/>
      <c r="D16" s="10"/>
    </row>
    <row r="17" spans="1:4" ht="14.25">
      <c r="A17" s="52"/>
      <c r="B17" s="53"/>
      <c r="C17" s="10"/>
      <c r="D17" s="10"/>
    </row>
    <row r="18" spans="1:4">
      <c r="B18" s="10"/>
    </row>
    <row r="22" spans="1:4">
      <c r="A22" s="7"/>
      <c r="B22" s="8"/>
    </row>
    <row r="23" spans="1:4">
      <c r="B23" s="8"/>
    </row>
    <row r="24" spans="1:4">
      <c r="B24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gleb</cp:lastModifiedBy>
  <dcterms:created xsi:type="dcterms:W3CDTF">2010-05-19T12:57:40Z</dcterms:created>
  <dcterms:modified xsi:type="dcterms:W3CDTF">2019-06-19T06:58:49Z</dcterms:modified>
</cp:coreProperties>
</file>