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ВЧА'!$B$36:$E$36</definedName>
    <definedName name="_xlnm._FilterDatabase" localSheetId="1" hidden="1">В_ВЧА!#REF!</definedName>
    <definedName name="_xlnm._FilterDatabase" localSheetId="3" hidden="1">'В_динаміка ВЧА'!$B$3:$G$21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ВЧА'!$B$37:$E$37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C27" i="12"/>
  <c r="C21"/>
  <c r="D27" s="1"/>
  <c r="C28"/>
  <c r="D28"/>
  <c r="C29"/>
  <c r="D29"/>
  <c r="C30"/>
  <c r="D30"/>
  <c r="C31"/>
  <c r="D31"/>
  <c r="C32"/>
  <c r="D32"/>
  <c r="C33"/>
  <c r="D33"/>
  <c r="C34"/>
  <c r="D34"/>
  <c r="B27"/>
  <c r="B28"/>
  <c r="B29"/>
  <c r="B30"/>
  <c r="B31"/>
  <c r="B32"/>
  <c r="B33"/>
  <c r="B34"/>
  <c r="B62" i="14"/>
  <c r="B63"/>
  <c r="B64"/>
  <c r="B65"/>
  <c r="D62"/>
  <c r="D63"/>
  <c r="D64"/>
  <c r="D65"/>
  <c r="C62"/>
  <c r="C63"/>
  <c r="C64"/>
  <c r="C65"/>
  <c r="E62"/>
  <c r="E63"/>
  <c r="E64"/>
  <c r="E65"/>
  <c r="E66"/>
  <c r="D66"/>
  <c r="C66"/>
  <c r="B66"/>
  <c r="I10" i="16"/>
  <c r="H10"/>
  <c r="G10"/>
  <c r="F10"/>
  <c r="E10"/>
  <c r="E39" i="20"/>
  <c r="D39"/>
  <c r="C39"/>
  <c r="B39"/>
  <c r="E42" i="17"/>
  <c r="D42"/>
  <c r="D41"/>
  <c r="C42"/>
  <c r="C41"/>
  <c r="C40"/>
  <c r="B42"/>
  <c r="B41"/>
  <c r="B40"/>
  <c r="B39"/>
  <c r="C26" i="12"/>
  <c r="B26"/>
  <c r="C25"/>
  <c r="B25"/>
  <c r="E38" i="20"/>
  <c r="D38"/>
  <c r="C38"/>
  <c r="B38"/>
  <c r="E37"/>
  <c r="D37"/>
  <c r="C37"/>
  <c r="B37"/>
  <c r="I8" i="24"/>
  <c r="H8"/>
  <c r="G8"/>
  <c r="F8"/>
  <c r="E8"/>
  <c r="E41" i="17"/>
  <c r="E40"/>
  <c r="E39"/>
  <c r="D40"/>
  <c r="D39"/>
  <c r="C39"/>
  <c r="E38"/>
  <c r="D38"/>
  <c r="C38"/>
  <c r="B38"/>
  <c r="E9" i="22"/>
  <c r="E61" i="14"/>
  <c r="E60"/>
  <c r="E59"/>
  <c r="E58"/>
  <c r="E57"/>
  <c r="D61"/>
  <c r="D60"/>
  <c r="D59"/>
  <c r="D58"/>
  <c r="D57"/>
  <c r="C61"/>
  <c r="C60"/>
  <c r="C59"/>
  <c r="C58"/>
  <c r="C57"/>
  <c r="B61"/>
  <c r="B60"/>
  <c r="B59"/>
  <c r="B58"/>
  <c r="B57"/>
  <c r="I22" i="21"/>
  <c r="H22"/>
  <c r="G22"/>
  <c r="F22"/>
  <c r="E22"/>
  <c r="E67" i="14"/>
  <c r="E68"/>
  <c r="C67"/>
  <c r="C68"/>
  <c r="C24" i="12"/>
  <c r="D24" s="1"/>
  <c r="D26"/>
  <c r="D25"/>
  <c r="F7" i="23"/>
  <c r="E7"/>
  <c r="F9" i="22"/>
  <c r="D21" i="12"/>
</calcChain>
</file>

<file path=xl/sharedStrings.xml><?xml version="1.0" encoding="utf-8"?>
<sst xmlns="http://schemas.openxmlformats.org/spreadsheetml/2006/main" count="411" uniqueCount="172">
  <si>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</si>
  <si>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</si>
  <si>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</si>
  <si>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</si>
  <si>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</si>
  <si>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</si>
  <si>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</si>
  <si>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</si>
  <si>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</si>
  <si>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</si>
  <si>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</si>
  <si>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</si>
  <si>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</si>
  <si>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</si>
  <si>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</si>
  <si>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</si>
  <si>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</si>
  <si>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</si>
  <si>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</si>
  <si>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June</t>
  </si>
  <si>
    <t>July</t>
  </si>
  <si>
    <t>Since the beginning of 2016</t>
  </si>
  <si>
    <t>Index</t>
  </si>
  <si>
    <t>Monthly change</t>
  </si>
  <si>
    <t>YTD change</t>
  </si>
  <si>
    <t>RTSI (Russia)</t>
  </si>
  <si>
    <t>WIG20 (Poland)</t>
  </si>
  <si>
    <t>SHANGHAI SE COMPOSITE (China)</t>
  </si>
  <si>
    <t>DJIA (USA)</t>
  </si>
  <si>
    <t>MICEX (Russia)</t>
  </si>
  <si>
    <t>FTSE 100 (Great Britain)</t>
  </si>
  <si>
    <t>S&amp;P 500 (USA)</t>
  </si>
  <si>
    <t>CAC 40 (France)</t>
  </si>
  <si>
    <t>HANG SENG (Hong Kong)</t>
  </si>
  <si>
    <t>NIKKEI 225 (Japan)</t>
  </si>
  <si>
    <t>DAX (Germany)</t>
  </si>
  <si>
    <t>No.</t>
  </si>
  <si>
    <t>Fund*</t>
  </si>
  <si>
    <t>NAV, UAH</t>
  </si>
  <si>
    <t>Number of IC in circulation, items</t>
  </si>
  <si>
    <t>NAV per one IC, UAH</t>
  </si>
  <si>
    <t>IC nominal, UAH</t>
  </si>
  <si>
    <t>AMC</t>
  </si>
  <si>
    <t>AMC official site</t>
  </si>
  <si>
    <t>Open-Ended Funds. Ranking by NAV</t>
  </si>
  <si>
    <t>KINTO-Klasychnyi</t>
  </si>
  <si>
    <t>UNIVER.UA/Myhailo Hrushevskyi: Fond Derzhavnykh Paperiv</t>
  </si>
  <si>
    <t>Sofiivskyi</t>
  </si>
  <si>
    <t>KINTO-Ekviti</t>
  </si>
  <si>
    <t>Altus – Depozyt</t>
  </si>
  <si>
    <t>UNIVER.UA/Taras Shevchenko: Fond Zaoshchadzhen</t>
  </si>
  <si>
    <t>Altus – Zbalansovanyi</t>
  </si>
  <si>
    <t>ОТP Klasychnyi</t>
  </si>
  <si>
    <t>OTP Fond Aktsii</t>
  </si>
  <si>
    <t>KINTO-Kaznacheyskyi</t>
  </si>
  <si>
    <t>VSI</t>
  </si>
  <si>
    <t>Аrgentum</t>
  </si>
  <si>
    <t>UNIVER.UA/Volodymyr Velykyi: Fond Zbalansovanyi</t>
  </si>
  <si>
    <t>ТАSK Resurs</t>
  </si>
  <si>
    <t>UNIVER.UA/Iaroslav Mudryi: Fond Aktsii</t>
  </si>
  <si>
    <t>Nadbannia</t>
  </si>
  <si>
    <t>Altus-Stratehichnyi</t>
  </si>
  <si>
    <t>SEM Azhio</t>
  </si>
  <si>
    <t>Total</t>
  </si>
  <si>
    <t>(*) All funds are diversified unit funds.</t>
  </si>
  <si>
    <t>Others</t>
  </si>
  <si>
    <t>PrJSC “KINTO”</t>
  </si>
  <si>
    <t>LLC AMC “Univer Menedzhment”</t>
  </si>
  <si>
    <t>LLC AMC  "IVEKS ESSET MENEDZHMENT"</t>
  </si>
  <si>
    <t>LLC AMC "Altus Assets Activitis"</t>
  </si>
  <si>
    <t>LLC AMC "Altus Essets Activitis"</t>
  </si>
  <si>
    <t>LLC AMC "OTP Kapital"</t>
  </si>
  <si>
    <t>LLC AMC "Vsesvit"</t>
  </si>
  <si>
    <t>LLC AMC "OZON"</t>
  </si>
  <si>
    <t>LLC AMC "TASK-Invest"</t>
  </si>
  <si>
    <t>LLC AMC "АRТ - КАPITAL  Menedzhment"</t>
  </si>
  <si>
    <t>LLC AMC “Spivdruzhnist Esset Menedzhment”</t>
  </si>
  <si>
    <t>Open-Ended Funds' Rates of Return. Sorting by the Date of Reaching Compliance with the Standards</t>
  </si>
  <si>
    <t>Rates of Return of Investment Certificates</t>
  </si>
  <si>
    <t>Fund</t>
  </si>
  <si>
    <t>Registration date</t>
  </si>
  <si>
    <t>Date of reaching compliance with the standards</t>
  </si>
  <si>
    <t>1 month</t>
  </si>
  <si>
    <t>3 months</t>
  </si>
  <si>
    <t>1 year</t>
  </si>
  <si>
    <t>6 months</t>
  </si>
  <si>
    <t xml:space="preserve"> YTD</t>
  </si>
  <si>
    <t>since the fund's inception</t>
  </si>
  <si>
    <t>since the fund's inception, % per annum (average)*</t>
  </si>
  <si>
    <t>* The indicator "since the fund's inception, % per annum (average)" is calculated based on compound interest formula.</t>
  </si>
  <si>
    <t>ОТP klasychnyi</t>
  </si>
  <si>
    <t>ОТP Fond Aktsii</t>
  </si>
  <si>
    <t xml:space="preserve">UNIVER.UA/Myhailo Hrushevskyi: Fond Derzhavnykh Paperiv   </t>
  </si>
  <si>
    <t>Average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</si>
  <si>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</si>
  <si>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</si>
  <si>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</si>
  <si>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</si>
  <si>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</si>
  <si>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</si>
  <si>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items</t>
  </si>
  <si>
    <t>Net inflow/outflow of capital over the month, UAH thsd.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</si>
  <si>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</si>
  <si>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</si>
  <si>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</si>
  <si>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</si>
  <si>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</si>
  <si>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ТАSК Resurs</t>
  </si>
  <si>
    <t>ОТP Кlasychnyi</t>
  </si>
  <si>
    <t xml:space="preserve">KINTO-Klasychnyi </t>
  </si>
  <si>
    <t>КІNTO-Каznacheiskyi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</si>
  <si>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</si>
  <si>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</si>
  <si>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</si>
  <si>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</si>
  <si>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</si>
  <si>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</si>
  <si>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</si>
  <si>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</si>
  <si>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</si>
  <si>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</si>
  <si>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Zbalansovanyi Fond "Parytet"</t>
  </si>
  <si>
    <t>UNIVER.UA/Otaman: Fond Perspectyvnykh Aktsii</t>
  </si>
  <si>
    <t xml:space="preserve">Optimum </t>
  </si>
  <si>
    <t>ТАSК Ukrainskyi Kapital</t>
  </si>
  <si>
    <t>unit</t>
  </si>
  <si>
    <t>diversified</t>
  </si>
  <si>
    <t>specialized</t>
  </si>
  <si>
    <t>LLC AMC  "ОZON"</t>
  </si>
  <si>
    <t>LLC AMC "ART-KAPITAL Menedzhment"</t>
  </si>
  <si>
    <t>LLC AMC  “Univer Menedzhment”</t>
  </si>
  <si>
    <t>LLC AMC "SЕМ"</t>
  </si>
  <si>
    <t>LLC AMC "ТАSК-Іnvest"</t>
  </si>
  <si>
    <t>Interval Funds' Rates of Return. Sorting by the Date of Reaching Compliance with the Standards</t>
  </si>
  <si>
    <t xml:space="preserve">1 month </t>
  </si>
  <si>
    <t xml:space="preserve">3 months </t>
  </si>
  <si>
    <t xml:space="preserve">6 month </t>
  </si>
  <si>
    <t>no data</t>
  </si>
  <si>
    <t>Оptimum</t>
  </si>
  <si>
    <t>UNIVER.UА/Оtaman: Fond Perspektyvnykh Аktsii</t>
  </si>
  <si>
    <t>Аurum</t>
  </si>
  <si>
    <t>Interval Funds' Dynamics.  Ranking by Net Inflow</t>
  </si>
  <si>
    <t xml:space="preserve">Net inflow/outflow of capital over the month, UAH thsd </t>
  </si>
  <si>
    <t>"UNIVER.UA/Otaman: Fond Perspectyvnykh Aktsii"</t>
  </si>
  <si>
    <t>Optimum</t>
  </si>
  <si>
    <t>ТАSК Ukrainckyi Kapital</t>
  </si>
  <si>
    <t>NAV Change, UAH thsd.</t>
  </si>
  <si>
    <t>NAV Change, %</t>
  </si>
  <si>
    <t>Net inflow-outflow,   UAH thsd.</t>
  </si>
  <si>
    <t xml:space="preserve">"UNIVER.UA/Otaman: Fond Perspectyvnyh Aktsii" </t>
  </si>
  <si>
    <t>EURO deposits</t>
  </si>
  <si>
    <t>USD deposits</t>
  </si>
  <si>
    <t>UAH deposits</t>
  </si>
  <si>
    <t>Gold deposit (at official rate of gold)</t>
  </si>
  <si>
    <t>Closed-End Funds. Ranking by NAV</t>
  </si>
  <si>
    <t>Number of securities in circulation, items</t>
  </si>
  <si>
    <t>NAV per one security, UAH</t>
  </si>
  <si>
    <t>Security nominal, UAH</t>
  </si>
  <si>
    <t>AntyBank</t>
  </si>
  <si>
    <t>Indeks Ukrainskoi Birzhi”</t>
  </si>
  <si>
    <t>UNIVER.UA/Skif: Fond Nerukhomosti</t>
  </si>
  <si>
    <t>ТАSК Universal</t>
  </si>
  <si>
    <t>LLC AMC "ART KAPITAL Menedzhment"</t>
  </si>
  <si>
    <t>PrJSC "Kinto"</t>
  </si>
  <si>
    <t>non-diversified</t>
  </si>
  <si>
    <t>Closed-End Funds' Rates of Return. Sorting by the Date of Reaching Compliance with the Standards</t>
  </si>
  <si>
    <t xml:space="preserve">6 months </t>
  </si>
  <si>
    <t>Indeks Ukrainskoi Birzhi</t>
  </si>
  <si>
    <t>Closed-End Funds' Rates of Return. Sorting by the Date of Reaching Compliance with the Standards*</t>
  </si>
  <si>
    <t>Number of Securities in Circulation</t>
  </si>
  <si>
    <t>Net inflow/ outflow of capital during month, UAH thsd.</t>
  </si>
  <si>
    <t>1 Month*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</si>
</sst>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5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  <font>
      <b/>
      <sz val="11"/>
      <color rgb="FF00808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/>
      <right/>
      <top style="dotted">
        <color indexed="23"/>
      </top>
      <bottom/>
      <diagonal/>
    </border>
    <border>
      <left/>
      <right/>
      <top/>
      <bottom style="dotted">
        <color indexed="23"/>
      </bottom>
      <diagonal/>
    </border>
    <border>
      <left/>
      <right style="dotted">
        <color indexed="55"/>
      </right>
      <top/>
      <bottom style="medium">
        <color rgb="FF008080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10" fontId="14" fillId="0" borderId="24" xfId="5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/>
    </xf>
    <xf numFmtId="4" fontId="9" fillId="0" borderId="25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6" xfId="4" applyFont="1" applyFill="1" applyBorder="1" applyAlignment="1">
      <alignment vertical="center" wrapText="1"/>
    </xf>
    <xf numFmtId="10" fontId="14" fillId="0" borderId="27" xfId="5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0" xfId="0" applyBorder="1"/>
    <xf numFmtId="0" fontId="10" fillId="0" borderId="31" xfId="0" applyFont="1" applyFill="1" applyBorder="1" applyAlignment="1">
      <alignment horizontal="center" vertical="center" wrapText="1" shrinkToFit="1"/>
    </xf>
    <xf numFmtId="4" fontId="10" fillId="0" borderId="32" xfId="0" applyNumberFormat="1" applyFont="1" applyFill="1" applyBorder="1" applyAlignment="1">
      <alignment horizontal="right" vertical="center" indent="1"/>
    </xf>
    <xf numFmtId="3" fontId="10" fillId="0" borderId="33" xfId="0" applyNumberFormat="1" applyFont="1" applyFill="1" applyBorder="1" applyAlignment="1">
      <alignment horizontal="right" vertical="center" indent="1"/>
    </xf>
    <xf numFmtId="4" fontId="10" fillId="0" borderId="34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vertical="center"/>
    </xf>
    <xf numFmtId="14" fontId="9" fillId="0" borderId="35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7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right" vertical="center" indent="1"/>
    </xf>
    <xf numFmtId="0" fontId="9" fillId="0" borderId="38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9" xfId="0" applyNumberFormat="1" applyFont="1" applyBorder="1" applyAlignment="1">
      <alignment horizontal="right" vertical="center" indent="1"/>
    </xf>
    <xf numFmtId="10" fontId="9" fillId="0" borderId="21" xfId="0" applyNumberFormat="1" applyFont="1" applyBorder="1" applyAlignment="1">
      <alignment horizontal="right" vertical="center" indent="1"/>
    </xf>
    <xf numFmtId="0" fontId="9" fillId="0" borderId="40" xfId="0" applyFont="1" applyFill="1" applyBorder="1" applyAlignment="1">
      <alignment horizontal="left" vertical="center" wrapText="1" shrinkToFi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42" xfId="9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4" fontId="9" fillId="0" borderId="46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7" xfId="0" applyFont="1" applyFill="1" applyBorder="1" applyAlignment="1">
      <alignment horizontal="left" vertical="center" wrapText="1" shrinkToFit="1"/>
    </xf>
    <xf numFmtId="4" fontId="9" fillId="0" borderId="48" xfId="0" applyNumberFormat="1" applyFont="1" applyFill="1" applyBorder="1" applyAlignment="1">
      <alignment horizontal="right" vertical="center" indent="1"/>
    </xf>
    <xf numFmtId="10" fontId="9" fillId="0" borderId="48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4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9" xfId="5" applyNumberFormat="1" applyFont="1" applyFill="1" applyBorder="1" applyAlignment="1">
      <alignment horizontal="right" vertical="center" indent="1"/>
    </xf>
    <xf numFmtId="10" fontId="19" fillId="0" borderId="49" xfId="0" applyNumberFormat="1" applyFont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7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left" vertical="center" wrapText="1" shrinkToFit="1"/>
    </xf>
    <xf numFmtId="4" fontId="9" fillId="0" borderId="51" xfId="0" applyNumberFormat="1" applyFont="1" applyFill="1" applyBorder="1" applyAlignment="1">
      <alignment horizontal="right" vertical="center" indent="1"/>
    </xf>
    <xf numFmtId="10" fontId="14" fillId="0" borderId="51" xfId="5" applyNumberFormat="1" applyFont="1" applyFill="1" applyBorder="1" applyAlignment="1">
      <alignment horizontal="right" vertical="center" wrapText="1" indent="1"/>
    </xf>
    <xf numFmtId="4" fontId="9" fillId="0" borderId="52" xfId="0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2" fillId="0" borderId="39" xfId="0" applyNumberFormat="1" applyFont="1" applyBorder="1" applyAlignment="1">
      <alignment horizontal="right" vertical="center" indent="1"/>
    </xf>
    <xf numFmtId="10" fontId="12" fillId="0" borderId="21" xfId="0" applyNumberFormat="1" applyFont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20" fillId="0" borderId="25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6" xfId="0" applyBorder="1" applyAlignment="1"/>
    <xf numFmtId="0" fontId="8" fillId="0" borderId="3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59" xfId="4" applyFont="1" applyFill="1" applyBorder="1" applyAlignment="1">
      <alignment vertical="center" wrapText="1"/>
    </xf>
    <xf numFmtId="0" fontId="14" fillId="0" borderId="60" xfId="4" applyFont="1" applyFill="1" applyBorder="1" applyAlignment="1">
      <alignment vertical="center" wrapText="1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10" fontId="14" fillId="0" borderId="5" xfId="5" applyNumberFormat="1" applyFont="1" applyFill="1" applyBorder="1" applyAlignment="1">
      <alignment horizontal="center" vertical="center" wrapText="1"/>
    </xf>
    <xf numFmtId="0" fontId="9" fillId="0" borderId="63" xfId="0" applyFont="1" applyBorder="1" applyAlignment="1">
      <alignment vertical="center"/>
    </xf>
    <xf numFmtId="0" fontId="21" fillId="0" borderId="8" xfId="3" applyFont="1" applyFill="1" applyBorder="1" applyAlignment="1">
      <alignment vertical="center" wrapText="1"/>
    </xf>
    <xf numFmtId="0" fontId="21" fillId="0" borderId="64" xfId="3" applyFont="1" applyFill="1" applyBorder="1" applyAlignment="1">
      <alignment vertical="center" wrapText="1"/>
    </xf>
    <xf numFmtId="0" fontId="21" fillId="0" borderId="65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6" xfId="0" applyFont="1" applyBorder="1"/>
    <xf numFmtId="0" fontId="10" fillId="0" borderId="6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70" xfId="0" applyFont="1" applyBorder="1"/>
    <xf numFmtId="0" fontId="9" fillId="0" borderId="71" xfId="0" applyFont="1" applyBorder="1" applyAlignment="1">
      <alignment vertical="top" wrapText="1"/>
    </xf>
    <xf numFmtId="0" fontId="9" fillId="0" borderId="72" xfId="0" applyFont="1" applyBorder="1"/>
    <xf numFmtId="0" fontId="21" fillId="0" borderId="10" xfId="4" applyFont="1" applyFill="1" applyBorder="1" applyAlignment="1">
      <alignment horizontal="left" vertical="center" wrapText="1"/>
    </xf>
    <xf numFmtId="10" fontId="21" fillId="0" borderId="24" xfId="5" applyNumberFormat="1" applyFont="1" applyFill="1" applyBorder="1" applyAlignment="1">
      <alignment horizontal="left" vertical="center" wrapText="1"/>
    </xf>
    <xf numFmtId="0" fontId="9" fillId="0" borderId="73" xfId="0" applyFont="1" applyBorder="1"/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22" xfId="4" applyFont="1" applyFill="1" applyBorder="1" applyAlignment="1">
      <alignment vertical="center" wrapText="1"/>
    </xf>
    <xf numFmtId="0" fontId="24" fillId="0" borderId="74" xfId="0" applyFont="1" applyBorder="1" applyAlignment="1">
      <alignment horizontal="center" vertical="center" wrapText="1"/>
    </xf>
    <xf numFmtId="0" fontId="9" fillId="0" borderId="65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2487181563152347"/>
          <c:y val="1.91571598013941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2560973682634929E-3"/>
                  <c:y val="2.493552500598758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1.919616076784636E-2</c:v>
                </c:pt>
                <c:pt idx="1">
                  <c:v>1.1454701860823091E-2</c:v>
                </c:pt>
                <c:pt idx="2">
                  <c:v>-7.1873701703365156E-2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9983301012186624E-3"/>
                  <c:y val="9.869581599942386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7.8104522934313581E-2</c:v>
                </c:pt>
                <c:pt idx="1">
                  <c:v>6.2840031427427778E-2</c:v>
                </c:pt>
                <c:pt idx="2">
                  <c:v>4.5344530953838946E-2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1209665719111147E-4"/>
                  <c:y val="-2.5000798892957799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18587E-4"/>
                  <c:y val="-2.6981562044368482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701946941096934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2.0388975549438644E-2</c:v>
                </c:pt>
                <c:pt idx="1">
                  <c:v>2.6523531632752444E-2</c:v>
                </c:pt>
                <c:pt idx="2">
                  <c:v>7.7417639516914868E-2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662E-4"/>
                  <c:y val="-2.039292791823131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730500800143413E-4"/>
                  <c:y val="-1.020250336007714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-1.2479806678535174E-2</c:v>
                </c:pt>
                <c:pt idx="1">
                  <c:v>1.470340214588366E-2</c:v>
                </c:pt>
                <c:pt idx="2">
                  <c:v>-1.34727215516381E-2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Since the beginning of 2016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5.8376288461488977E-2</c:v>
                </c:pt>
                <c:pt idx="1">
                  <c:v>5.8920285407964679E-2</c:v>
                </c:pt>
                <c:pt idx="2">
                  <c:v>-1.6069602661782922E-2</c:v>
                </c:pt>
              </c:numCache>
            </c:numRef>
          </c:val>
        </c:ser>
        <c:dLbls>
          <c:showVal val="1"/>
        </c:dLbls>
        <c:gapWidth val="400"/>
        <c:overlap val="-10"/>
        <c:axId val="62636416"/>
        <c:axId val="62637952"/>
      </c:barChart>
      <c:catAx>
        <c:axId val="6263641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637952"/>
        <c:crosses val="autoZero"/>
        <c:auto val="1"/>
        <c:lblAlgn val="ctr"/>
        <c:lblOffset val="0"/>
        <c:tickLblSkip val="1"/>
        <c:tickMarkSkip val="1"/>
      </c:catAx>
      <c:valAx>
        <c:axId val="62637952"/>
        <c:scaling>
          <c:orientation val="minMax"/>
          <c:max val="8.0000000000000016E-2"/>
          <c:min val="-0.13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63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63"/>
          <c:w val="0.6427355792063798"/>
          <c:h val="8.429150312613419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and Global Equity Indexes  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17021276595744683"/>
          <c:y val="1.1737116108045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4533551554828151"/>
          <c:y val="0.25117428471217701"/>
          <c:w val="0.62029459901800343"/>
          <c:h val="0.5446021874133184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WIG20 (Poland)</c:v>
                </c:pt>
                <c:pt idx="2">
                  <c:v>PFTS Index</c:v>
                </c:pt>
                <c:pt idx="3">
                  <c:v>SHANGHAI SE COMPOSITE (China)</c:v>
                </c:pt>
                <c:pt idx="4">
                  <c:v>DJIA (USA)</c:v>
                </c:pt>
                <c:pt idx="5">
                  <c:v>MICEX (Russia)</c:v>
                </c:pt>
                <c:pt idx="6">
                  <c:v>FTSE 100 (Great Britain)</c:v>
                </c:pt>
                <c:pt idx="7">
                  <c:v>S&amp;P 500 (USA)</c:v>
                </c:pt>
                <c:pt idx="8">
                  <c:v>CAC 40 (France)</c:v>
                </c:pt>
                <c:pt idx="9">
                  <c:v>HANG SENG (Hong Kong)</c:v>
                </c:pt>
                <c:pt idx="10">
                  <c:v>UX Index</c:v>
                </c:pt>
                <c:pt idx="11">
                  <c:v>NIKKEI 225 (Japan)</c:v>
                </c:pt>
                <c:pt idx="12">
                  <c:v>DAX (Germany)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-3.4380136875918899E-3</c:v>
                </c:pt>
                <c:pt idx="1">
                  <c:v>5.1693903546601305E-3</c:v>
                </c:pt>
                <c:pt idx="2">
                  <c:v>1.1454701860823091E-2</c:v>
                </c:pt>
                <c:pt idx="3">
                  <c:v>1.6976002916432975E-2</c:v>
                </c:pt>
                <c:pt idx="4">
                  <c:v>2.8011727836992684E-2</c:v>
                </c:pt>
                <c:pt idx="5">
                  <c:v>2.830642645246928E-2</c:v>
                </c:pt>
                <c:pt idx="6">
                  <c:v>3.3838996483880779E-2</c:v>
                </c:pt>
                <c:pt idx="7">
                  <c:v>3.5609807228685897E-2</c:v>
                </c:pt>
                <c:pt idx="8">
                  <c:v>4.7747717983329885E-2</c:v>
                </c:pt>
                <c:pt idx="9">
                  <c:v>5.2754663882579766E-2</c:v>
                </c:pt>
                <c:pt idx="10">
                  <c:v>6.2840031427427778E-2</c:v>
                </c:pt>
                <c:pt idx="11">
                  <c:v>6.3774724061243182E-2</c:v>
                </c:pt>
                <c:pt idx="12">
                  <c:v>6.7913624770017611E-2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RTSI (Russia)</c:v>
                </c:pt>
                <c:pt idx="1">
                  <c:v>WIG20 (Poland)</c:v>
                </c:pt>
                <c:pt idx="2">
                  <c:v>PFTS Index</c:v>
                </c:pt>
                <c:pt idx="3">
                  <c:v>SHANGHAI SE COMPOSITE (China)</c:v>
                </c:pt>
                <c:pt idx="4">
                  <c:v>DJIA (USA)</c:v>
                </c:pt>
                <c:pt idx="5">
                  <c:v>MICEX (Russia)</c:v>
                </c:pt>
                <c:pt idx="6">
                  <c:v>FTSE 100 (Great Britain)</c:v>
                </c:pt>
                <c:pt idx="7">
                  <c:v>S&amp;P 500 (USA)</c:v>
                </c:pt>
                <c:pt idx="8">
                  <c:v>CAC 40 (France)</c:v>
                </c:pt>
                <c:pt idx="9">
                  <c:v>HANG SENG (Hong Kong)</c:v>
                </c:pt>
                <c:pt idx="10">
                  <c:v>UX Index</c:v>
                </c:pt>
                <c:pt idx="11">
                  <c:v>NIKKEI 225 (Japan)</c:v>
                </c:pt>
                <c:pt idx="12">
                  <c:v>DAX (Germany)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0.22525890309626972</c:v>
                </c:pt>
                <c:pt idx="1">
                  <c:v>-5.3470672081327497E-2</c:v>
                </c:pt>
                <c:pt idx="2">
                  <c:v>-7.1873701703365156E-2</c:v>
                </c:pt>
                <c:pt idx="3">
                  <c:v>-0.16612303365691961</c:v>
                </c:pt>
                <c:pt idx="4">
                  <c:v>4.7056130271355245E-2</c:v>
                </c:pt>
                <c:pt idx="5">
                  <c:v>0.10404460189853304</c:v>
                </c:pt>
                <c:pt idx="6">
                  <c:v>7.178457296323737E-2</c:v>
                </c:pt>
                <c:pt idx="7">
                  <c:v>5.3427419354838523E-2</c:v>
                </c:pt>
                <c:pt idx="8">
                  <c:v>-5.0742547796302828E-2</c:v>
                </c:pt>
                <c:pt idx="9">
                  <c:v>4.2134799368431786E-4</c:v>
                </c:pt>
                <c:pt idx="10">
                  <c:v>4.5344530953838946E-2</c:v>
                </c:pt>
                <c:pt idx="11">
                  <c:v>-0.12947764781537596</c:v>
                </c:pt>
                <c:pt idx="12">
                  <c:v>-3.7746404406213907E-2</c:v>
                </c:pt>
              </c:numCache>
            </c:numRef>
          </c:val>
        </c:ser>
        <c:dLbls>
          <c:showVal val="1"/>
        </c:dLbls>
        <c:gapWidth val="100"/>
        <c:overlap val="-20"/>
        <c:axId val="62728832"/>
        <c:axId val="62730624"/>
      </c:barChart>
      <c:catAx>
        <c:axId val="6272883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730624"/>
        <c:crosses val="autoZero"/>
        <c:lblAlgn val="ctr"/>
        <c:lblOffset val="100"/>
        <c:tickLblSkip val="1"/>
        <c:tickMarkSkip val="1"/>
      </c:catAx>
      <c:valAx>
        <c:axId val="62730624"/>
        <c:scaling>
          <c:orientation val="minMax"/>
          <c:max val="0.23"/>
          <c:min val="-0.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7288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4"/>
          <c:y val="7.236857603604725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04"/>
          <c:y val="0.32017612428069386"/>
          <c:w val="0.34048257372654167"/>
          <c:h val="0.353070931569806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8538430127637E-2"/>
                  <c:y val="-0.13718956287243397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9337743697912422E-2"/>
                  <c:y val="-7.125396862179372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2436637740098074E-2"/>
                  <c:y val="-1.8071613790630724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815942914369282E-2"/>
                  <c:y val="7.241168623568485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3906460124099188"/>
                  <c:y val="0.10989787504349224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4885039277177703E-2"/>
                  <c:y val="0.12433607862673765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1715929540820176E-2"/>
                  <c:y val="8.6133817608003538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3985799814009854E-2"/>
                  <c:y val="9.3608293090555794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47081726315855E-2"/>
                  <c:y val="1.4963392247073456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0039099161507128"/>
                  <c:y val="-3.6570472945176985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4484080566740298E-2"/>
                  <c:y val="-9.9367508678449123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В_ВЧА!$C$24:$C$34</c:f>
              <c:numCache>
                <c:formatCode>#,##0.00</c:formatCode>
                <c:ptCount val="11"/>
                <c:pt idx="0">
                  <c:v>5186465.7100000009</c:v>
                </c:pt>
                <c:pt idx="1">
                  <c:v>21323612.530000001</c:v>
                </c:pt>
                <c:pt idx="2">
                  <c:v>5141934.41</c:v>
                </c:pt>
                <c:pt idx="3">
                  <c:v>3620739.3914999999</c:v>
                </c:pt>
                <c:pt idx="4">
                  <c:v>3535328.82</c:v>
                </c:pt>
                <c:pt idx="5">
                  <c:v>3345243.67</c:v>
                </c:pt>
                <c:pt idx="6">
                  <c:v>3073512.86</c:v>
                </c:pt>
                <c:pt idx="7">
                  <c:v>2656753.31</c:v>
                </c:pt>
                <c:pt idx="8">
                  <c:v>2131927.87</c:v>
                </c:pt>
                <c:pt idx="9">
                  <c:v>2045179.04</c:v>
                </c:pt>
                <c:pt idx="10">
                  <c:v>1620693.6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В_ВЧА!$B$24:$B$34</c:f>
              <c:strCache>
                <c:ptCount val="11"/>
                <c:pt idx="0">
                  <c:v>Others</c:v>
                </c:pt>
                <c:pt idx="1">
                  <c:v>KINTO-Klasychnyi</c:v>
                </c:pt>
                <c:pt idx="2">
                  <c:v>UNIVER.UA/Myhailo Hrushevskyi: Fond Derzhavnykh Paperiv</c:v>
                </c:pt>
                <c:pt idx="3">
                  <c:v>Sofiivskyi</c:v>
                </c:pt>
                <c:pt idx="4">
                  <c:v>KINTO-Ekviti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ОТP Klasychnyi</c:v>
                </c:pt>
                <c:pt idx="9">
                  <c:v>OTP Fond Aktsii</c:v>
                </c:pt>
                <c:pt idx="10">
                  <c:v>KINTO-Kaznacheyskyi</c:v>
                </c:pt>
              </c:strCache>
            </c:strRef>
          </c:cat>
          <c:val>
            <c:numRef>
              <c:f>В_ВЧА!$D$24:$D$34</c:f>
              <c:numCache>
                <c:formatCode>0.00%</c:formatCode>
                <c:ptCount val="11"/>
                <c:pt idx="0">
                  <c:v>9.4187102947433307E-2</c:v>
                </c:pt>
                <c:pt idx="1">
                  <c:v>0.38724044481811265</c:v>
                </c:pt>
                <c:pt idx="2">
                  <c:v>9.3378406935157324E-2</c:v>
                </c:pt>
                <c:pt idx="3">
                  <c:v>6.5753245636138116E-2</c:v>
                </c:pt>
                <c:pt idx="4">
                  <c:v>6.4202175072775688E-2</c:v>
                </c:pt>
                <c:pt idx="5">
                  <c:v>6.0750196289360903E-2</c:v>
                </c:pt>
                <c:pt idx="6">
                  <c:v>5.5815518378329376E-2</c:v>
                </c:pt>
                <c:pt idx="7">
                  <c:v>4.8247093783428126E-2</c:v>
                </c:pt>
                <c:pt idx="8">
                  <c:v>3.8716174172525701E-2</c:v>
                </c:pt>
                <c:pt idx="9">
                  <c:v>3.7140800606278911E-2</c:v>
                </c:pt>
                <c:pt idx="10">
                  <c:v>2.94320725296854E-2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4233753210807764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218860187264852E-2"/>
          <c:y val="0.38398395788945999"/>
          <c:w val="0.91353660830387251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4368013671918327E-3"/>
                  <c:y val="-1.5968706069519546E-2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Klasychnyi</c:v>
                </c:pt>
                <c:pt idx="1">
                  <c:v>VSI</c:v>
                </c:pt>
                <c:pt idx="2">
                  <c:v>Sofiivskyi</c:v>
                </c:pt>
                <c:pt idx="3">
                  <c:v>UNIVER.UA/Myhailo Hrushevskyi: Fond Derzhavnykh Paperiv   </c:v>
                </c:pt>
                <c:pt idx="4">
                  <c:v>ОТP Fond Aktsii</c:v>
                </c:pt>
                <c:pt idx="5">
                  <c:v>SEM Azhio</c:v>
                </c:pt>
                <c:pt idx="6">
                  <c:v>Аrgentum</c:v>
                </c:pt>
                <c:pt idx="7">
                  <c:v>Altus – Zbalansovanyi</c:v>
                </c:pt>
                <c:pt idx="8">
                  <c:v>KINTO-Klasychnyi</c:v>
                </c:pt>
                <c:pt idx="9">
                  <c:v>KINTO-Kaznacheyskyi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1215.12915</c:v>
                </c:pt>
                <c:pt idx="1">
                  <c:v>21.039840000000083</c:v>
                </c:pt>
                <c:pt idx="2">
                  <c:v>200.3435129999998</c:v>
                </c:pt>
                <c:pt idx="3">
                  <c:v>91.537600000000552</c:v>
                </c:pt>
                <c:pt idx="4">
                  <c:v>89.953929999999943</c:v>
                </c:pt>
                <c:pt idx="5">
                  <c:v>-1.8609500000000119</c:v>
                </c:pt>
                <c:pt idx="6">
                  <c:v>68.670939999999945</c:v>
                </c:pt>
                <c:pt idx="7">
                  <c:v>-12.206819999999832</c:v>
                </c:pt>
                <c:pt idx="8">
                  <c:v>125.73279000000282</c:v>
                </c:pt>
                <c:pt idx="9">
                  <c:v>-401.25188999999989</c:v>
                </c:pt>
                <c:pt idx="10">
                  <c:v>261.51936000000023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8554896128429983E-3"/>
                  <c:y val="-6.902089586545095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217988687340492E-3"/>
                  <c:y val="-3.676642294481992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865172742979713E-3"/>
                  <c:y val="3.874849007364226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0238634530310667E-3"/>
                  <c:y val="-2.319312909187707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9.2763747266543981E-4"/>
                  <c:y val="-2.319312909187707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0902912939323444E-3"/>
                  <c:y val="-2.3193129091877078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5.3602739513797996E-4"/>
                  <c:y val="6.935022737789677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7.4497991748520825E-4"/>
                  <c:y val="6.1103308216397308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2312972793245723E-3"/>
                  <c:y val="-6.2285301824249427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7.9764783146397814E-4"/>
                  <c:y val="7.0156031458077162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3071317252312221E-3"/>
                  <c:y val="-4.95472863394421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561720008828084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9373910683786321"/>
                  <c:y val="0.3490763253540545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3070990952379038"/>
                  <c:y val="0.38398395788945999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56827701547884502"/>
                  <c:y val="0.34702293520491301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064404247030276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416223175815712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7740051372924237"/>
                  <c:y val="0.357289885950620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0781198045476279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65712620257889554"/>
                  <c:y val="0.4640661737059783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68455615295877659"/>
                  <c:y val="0.66324501817270354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72570107852859878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ВЧА'!$B$57:$B$67</c:f>
              <c:strCache>
                <c:ptCount val="11"/>
                <c:pt idx="0">
                  <c:v>ОТP Klasychnyi</c:v>
                </c:pt>
                <c:pt idx="1">
                  <c:v>VSI</c:v>
                </c:pt>
                <c:pt idx="2">
                  <c:v>Sofiivskyi</c:v>
                </c:pt>
                <c:pt idx="3">
                  <c:v>UNIVER.UA/Myhailo Hrushevskyi: Fond Derzhavnykh Paperiv   </c:v>
                </c:pt>
                <c:pt idx="4">
                  <c:v>ОТP Fond Aktsii</c:v>
                </c:pt>
                <c:pt idx="5">
                  <c:v>SEM Azhio</c:v>
                </c:pt>
                <c:pt idx="6">
                  <c:v>Аrgentum</c:v>
                </c:pt>
                <c:pt idx="7">
                  <c:v>Altus – Zbalansovanyi</c:v>
                </c:pt>
                <c:pt idx="8">
                  <c:v>KINTO-Klasychnyi</c:v>
                </c:pt>
                <c:pt idx="9">
                  <c:v>KINTO-Kaznacheyskyi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1198.7117358031089</c:v>
                </c:pt>
                <c:pt idx="1">
                  <c:v>13.628267499270777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-0.27047792676837995</c:v>
                </c:pt>
                <c:pt idx="7">
                  <c:v>-32.86387310204092</c:v>
                </c:pt>
                <c:pt idx="8">
                  <c:v>-205.80836687684928</c:v>
                </c:pt>
                <c:pt idx="9">
                  <c:v>-454.67475659012393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73613696"/>
        <c:axId val="73615232"/>
      </c:barChart>
      <c:lineChart>
        <c:grouping val="standard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326105295336259E-2"/>
                  <c:y val="-8.452224716396308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718270260626484E-2"/>
                  <c:y val="-5.86407309892518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9.9363750449755085E-3"/>
                  <c:y val="5.23231789587499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447211931078546E-2"/>
                  <c:y val="4.890877199996538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591382097984706E-2"/>
                  <c:y val="4.460386415123262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754035919251541E-2"/>
                  <c:y val="0.116381351391181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91662703756473E-2"/>
                  <c:y val="9.98747153029631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501461244064286E-2"/>
                  <c:y val="0.1101454223484118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41871977144754E-2"/>
                  <c:y val="0.1028983958962067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193435605795087E-2"/>
                  <c:y val="5.646479853800116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3947550934722857"/>
                  <c:y val="1.02669507457074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47585000876402761"/>
                  <c:y val="8.2135605965659875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2373321950773541"/>
                  <c:y val="8.2135605965659875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66130032546279027"/>
                  <c:y val="8.2135605965659875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69886743141784491"/>
                  <c:y val="8.2135605965659875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ВЧА'!$B$57:$B$66</c:f>
              <c:strCache>
                <c:ptCount val="10"/>
                <c:pt idx="0">
                  <c:v>ОТP Klasychnyi</c:v>
                </c:pt>
                <c:pt idx="1">
                  <c:v>VSI</c:v>
                </c:pt>
                <c:pt idx="2">
                  <c:v>Sofiivskyi</c:v>
                </c:pt>
                <c:pt idx="3">
                  <c:v>UNIVER.UA/Myhailo Hrushevskyi: Fond Derzhavnykh Paperiv   </c:v>
                </c:pt>
                <c:pt idx="4">
                  <c:v>ОТP Fond Aktsii</c:v>
                </c:pt>
                <c:pt idx="5">
                  <c:v>SEM Azhio</c:v>
                </c:pt>
                <c:pt idx="6">
                  <c:v>Аrgentum</c:v>
                </c:pt>
                <c:pt idx="7">
                  <c:v>Altus – Zbalansovanyi</c:v>
                </c:pt>
                <c:pt idx="8">
                  <c:v>KINTO-Klasychnyi</c:v>
                </c:pt>
                <c:pt idx="9">
                  <c:v>KINTO-Kaznacheyskyi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1.3254045010010485</c:v>
                </c:pt>
                <c:pt idx="1">
                  <c:v>1.5434942415085867E-2</c:v>
                </c:pt>
                <c:pt idx="2">
                  <c:v>5.8573194482932071E-2</c:v>
                </c:pt>
                <c:pt idx="3">
                  <c:v>1.8124833244538771E-2</c:v>
                </c:pt>
                <c:pt idx="4">
                  <c:v>4.6006942903878696E-2</c:v>
                </c:pt>
                <c:pt idx="5">
                  <c:v>-4.3101395735270082E-3</c:v>
                </c:pt>
                <c:pt idx="6">
                  <c:v>6.6841670631493738E-2</c:v>
                </c:pt>
                <c:pt idx="7">
                  <c:v>-4.5736239604297997E-3</c:v>
                </c:pt>
                <c:pt idx="8">
                  <c:v>5.9313851923948517E-3</c:v>
                </c:pt>
                <c:pt idx="9">
                  <c:v>-0.19844842107983826</c:v>
                </c:pt>
              </c:numCache>
            </c:numRef>
          </c:val>
        </c:ser>
        <c:dLbls>
          <c:showVal val="1"/>
        </c:dLbls>
        <c:marker val="1"/>
        <c:axId val="73616768"/>
        <c:axId val="73667712"/>
      </c:lineChart>
      <c:catAx>
        <c:axId val="7361369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15232"/>
        <c:crosses val="autoZero"/>
        <c:lblAlgn val="ctr"/>
        <c:lblOffset val="40"/>
        <c:tickLblSkip val="1"/>
        <c:tickMarkSkip val="1"/>
      </c:catAx>
      <c:valAx>
        <c:axId val="73615232"/>
        <c:scaling>
          <c:orientation val="minMax"/>
          <c:max val="1300"/>
          <c:min val="-41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13696"/>
        <c:crosses val="autoZero"/>
        <c:crossBetween val="between"/>
      </c:valAx>
      <c:catAx>
        <c:axId val="73616768"/>
        <c:scaling>
          <c:orientation val="minMax"/>
        </c:scaling>
        <c:delete val="1"/>
        <c:axPos val="b"/>
        <c:tickLblPos val="none"/>
        <c:crossAx val="73667712"/>
        <c:crosses val="autoZero"/>
        <c:lblAlgn val="ctr"/>
        <c:lblOffset val="100"/>
      </c:catAx>
      <c:valAx>
        <c:axId val="73667712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61676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045326036382652"/>
          <c:y val="0.75564757488407075"/>
          <c:w val="0.38103778897269885"/>
          <c:h val="5.13347537285374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99196742563164"/>
          <c:y val="6.749160062416549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108660806961302E-2"/>
          <c:y val="0.10123740093624822"/>
          <c:w val="0.9647892063264385"/>
          <c:h val="0.8593930479477072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'В_діаграма(дох)'!$A$2:$A$26</c:f>
              <c:strCache>
                <c:ptCount val="25"/>
                <c:pt idx="0">
                  <c:v>SEM Azhio</c:v>
                </c:pt>
                <c:pt idx="1">
                  <c:v>VSI</c:v>
                </c:pt>
                <c:pt idx="2">
                  <c:v>ТАSК Resurs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Altus – Depozyt</c:v>
                </c:pt>
                <c:pt idx="6">
                  <c:v>Altus-Stratehichnyi</c:v>
                </c:pt>
                <c:pt idx="7">
                  <c:v>ОТP Кlasychnyi</c:v>
                </c:pt>
                <c:pt idx="8">
                  <c:v>KINTO-Klasychnyi </c:v>
                </c:pt>
                <c:pt idx="9">
                  <c:v>UNIVER.UA/Myhailo Hrushevskyi: Fond Derzhavnykh Paperiv   </c:v>
                </c:pt>
                <c:pt idx="10">
                  <c:v>KINTO-Ekviti</c:v>
                </c:pt>
                <c:pt idx="11">
                  <c:v>КІNTO-Каznacheiskyi</c:v>
                </c:pt>
                <c:pt idx="12">
                  <c:v>Nadbannia</c:v>
                </c:pt>
                <c:pt idx="13">
                  <c:v>ОТP Fond Aktsii</c:v>
                </c:pt>
                <c:pt idx="14">
                  <c:v>Sofiivskyi</c:v>
                </c:pt>
                <c:pt idx="15">
                  <c:v>UNIVER.UA/Volodymyr Velykyi: Fond Zbalansovanyi</c:v>
                </c:pt>
                <c:pt idx="16">
                  <c:v>Аrgentum</c:v>
                </c:pt>
                <c:pt idx="17">
                  <c:v>UNIVER.UA/Iaroslav Mudryi: Fond Aktsii</c:v>
                </c:pt>
                <c:pt idx="18">
                  <c:v>Funds' average rate of return</c:v>
                </c:pt>
                <c:pt idx="19">
                  <c:v>UX Index</c:v>
                </c:pt>
                <c:pt idx="20">
                  <c:v>PFTS Index</c:v>
                </c:pt>
                <c:pt idx="21">
                  <c:v>EURO Deposits</c:v>
                </c:pt>
                <c:pt idx="22">
                  <c:v>USD Deposits</c:v>
                </c:pt>
                <c:pt idx="23">
                  <c:v>UAH Deposits</c:v>
                </c:pt>
                <c:pt idx="24">
                  <c:v>"Gold" deposit (at official rate of gold)</c:v>
                </c:pt>
              </c:strCache>
            </c:strRef>
          </c:cat>
          <c:val>
            <c:numRef>
              <c:f>'В_діаграма(дох)'!$B$2:$B$26</c:f>
              <c:numCache>
                <c:formatCode>0.00%</c:formatCode>
                <c:ptCount val="25"/>
                <c:pt idx="0">
                  <c:v>-4.3101395735266612E-3</c:v>
                </c:pt>
                <c:pt idx="1">
                  <c:v>5.0909531884473225E-3</c:v>
                </c:pt>
                <c:pt idx="2">
                  <c:v>7.108769342121235E-3</c:v>
                </c:pt>
                <c:pt idx="3">
                  <c:v>7.7663724367029729E-3</c:v>
                </c:pt>
                <c:pt idx="4">
                  <c:v>8.6464646252619737E-3</c:v>
                </c:pt>
                <c:pt idx="5">
                  <c:v>9.0099929323537165E-3</c:v>
                </c:pt>
                <c:pt idx="6">
                  <c:v>1.0153292900693556E-2</c:v>
                </c:pt>
                <c:pt idx="7">
                  <c:v>1.4244223035407177E-2</c:v>
                </c:pt>
                <c:pt idx="8">
                  <c:v>1.5695964503320115E-2</c:v>
                </c:pt>
                <c:pt idx="9">
                  <c:v>1.8124833244527405E-2</c:v>
                </c:pt>
                <c:pt idx="10">
                  <c:v>2.0464391711758179E-2</c:v>
                </c:pt>
                <c:pt idx="11">
                  <c:v>2.8126326736924723E-2</c:v>
                </c:pt>
                <c:pt idx="12">
                  <c:v>3.8335906831773015E-2</c:v>
                </c:pt>
                <c:pt idx="13">
                  <c:v>4.6006942903878079E-2</c:v>
                </c:pt>
                <c:pt idx="14">
                  <c:v>5.8573194482922641E-2</c:v>
                </c:pt>
                <c:pt idx="15">
                  <c:v>5.9767266070695824E-2</c:v>
                </c:pt>
                <c:pt idx="16">
                  <c:v>6.7108132754881922E-2</c:v>
                </c:pt>
                <c:pt idx="17">
                  <c:v>6.7510681261400807E-2</c:v>
                </c:pt>
                <c:pt idx="18">
                  <c:v>2.6523531632752444E-2</c:v>
                </c:pt>
                <c:pt idx="19">
                  <c:v>6.2840031427427778E-2</c:v>
                </c:pt>
                <c:pt idx="20">
                  <c:v>1.1454701860823091E-2</c:v>
                </c:pt>
                <c:pt idx="21">
                  <c:v>3.2876736422537967E-3</c:v>
                </c:pt>
                <c:pt idx="22">
                  <c:v>4.0804213466147932E-3</c:v>
                </c:pt>
                <c:pt idx="23">
                  <c:v>1.5890410958904113E-2</c:v>
                </c:pt>
                <c:pt idx="24">
                  <c:v>1.4888747691633064E-2</c:v>
                </c:pt>
              </c:numCache>
            </c:numRef>
          </c:val>
        </c:ser>
        <c:gapWidth val="60"/>
        <c:axId val="73703424"/>
        <c:axId val="73704960"/>
      </c:barChart>
      <c:catAx>
        <c:axId val="737034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04960"/>
        <c:crosses val="autoZero"/>
        <c:lblAlgn val="ctr"/>
        <c:lblOffset val="0"/>
        <c:tickLblSkip val="1"/>
        <c:tickMarkSkip val="1"/>
      </c:catAx>
      <c:valAx>
        <c:axId val="73704960"/>
        <c:scaling>
          <c:orientation val="minMax"/>
          <c:max val="7.0000000000000021E-2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70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42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566433566433566E-2"/>
          <c:y val="0.39200102083599181"/>
          <c:w val="0.93566433566433571"/>
          <c:h val="0.38666767361373344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ВЧА'!$C$37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-3.4581667052155401E-4"/>
                  <c:y val="5.388202333615394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7731826129991224E-4"/>
                  <c:y val="5.580379780838309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055944055944078"/>
                  <c:y val="0.2640006875017903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ВЧА'!$B$38:$B$42</c:f>
              <c:strCache>
                <c:ptCount val="5"/>
                <c:pt idx="0">
                  <c:v>Аurum</c:v>
                </c:pt>
                <c:pt idx="1">
                  <c:v>Zbalansovanyi Fond "Parytet"</c:v>
                </c:pt>
                <c:pt idx="2">
                  <c:v>"UNIVER.UA/Otaman: Fond Perspectyvnykh Aktsii"</c:v>
                </c:pt>
                <c:pt idx="3">
                  <c:v>Optimum</c:v>
                </c:pt>
                <c:pt idx="4">
                  <c:v>Platynum</c:v>
                </c:pt>
              </c:strCache>
            </c:strRef>
          </c:cat>
          <c:val>
            <c:numRef>
              <c:f>'І_динаміка ВЧА'!$C$38:$C$42</c:f>
              <c:numCache>
                <c:formatCode>#,##0.00</c:formatCode>
                <c:ptCount val="5"/>
                <c:pt idx="0">
                  <c:v>52.766400000000139</c:v>
                </c:pt>
                <c:pt idx="1">
                  <c:v>20.140970000000205</c:v>
                </c:pt>
                <c:pt idx="2">
                  <c:v>14.793829999999959</c:v>
                </c:pt>
                <c:pt idx="3">
                  <c:v>-2.8325599999999396</c:v>
                </c:pt>
                <c:pt idx="4">
                  <c:v>9.3560599999986582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ВЧА'!$E$37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901935134508629E-2"/>
                  <c:y val="-5.917398499770005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6542339682382463E-3"/>
                  <c:y val="-3.696817659295560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9939453893805015E-3"/>
                  <c:y val="-1.169683849268319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6.9350554119211056E-3"/>
                  <c:y val="-6.363491270424771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531468531468529"/>
                  <c:y val="0.30133411805759919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8321678321678312"/>
                  <c:y val="0.27733405555743634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9020979020979032"/>
                  <c:y val="0.3840010000026042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9230769230769238"/>
                  <c:y val="0.5546681111148728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59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61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ВЧА'!$B$38:$B$42</c:f>
              <c:strCache>
                <c:ptCount val="5"/>
                <c:pt idx="0">
                  <c:v>Аurum</c:v>
                </c:pt>
                <c:pt idx="1">
                  <c:v>Zbalansovanyi Fond "Parytet"</c:v>
                </c:pt>
                <c:pt idx="2">
                  <c:v>"UNIVER.UA/Otaman: Fond Perspectyvnykh Aktsii"</c:v>
                </c:pt>
                <c:pt idx="3">
                  <c:v>Optimum</c:v>
                </c:pt>
                <c:pt idx="4">
                  <c:v>Platynum</c:v>
                </c:pt>
              </c:strCache>
            </c:strRef>
          </c:cat>
          <c:val>
            <c:numRef>
              <c:f>'І_динаміка ВЧА'!$E$38:$E$42</c:f>
              <c:numCache>
                <c:formatCode>#,##0.00</c:formatCode>
                <c:ptCount val="5"/>
                <c:pt idx="0">
                  <c:v>1.2880660888253121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-80.457618683228205</c:v>
                </c:pt>
              </c:numCache>
            </c:numRef>
          </c:val>
        </c:ser>
        <c:dLbls>
          <c:showVal val="1"/>
        </c:dLbls>
        <c:overlap val="-20"/>
        <c:axId val="73974912"/>
        <c:axId val="73976448"/>
      </c:barChart>
      <c:lineChart>
        <c:grouping val="standard"/>
        <c:ser>
          <c:idx val="2"/>
          <c:order val="2"/>
          <c:tx>
            <c:strRef>
              <c:f>'І_динаміка ВЧА'!$D$37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638350093694199E-3"/>
                  <c:y val="-5.107478691671513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213263854298839E-3"/>
                  <c:y val="-5.35542236372907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7.1558783291495202E-4"/>
                  <c:y val="-1.96831323917757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370084382505762E-3"/>
                  <c:y val="-6.712310761872165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4.9990578009443364E-4"/>
                  <c:y val="5.357656014112890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6"/>
                  <c:y val="0.613334930559715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6783216783216768"/>
                  <c:y val="0.3626676111135706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11"/>
                  <c:y val="1.066669444451678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993006993006996"/>
                  <c:y val="1.066669444451678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42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4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ВЧА'!$D$38:$D$42</c:f>
              <c:numCache>
                <c:formatCode>0.00%</c:formatCode>
                <c:ptCount val="5"/>
                <c:pt idx="0">
                  <c:v>3.0202876551763704E-2</c:v>
                </c:pt>
                <c:pt idx="1">
                  <c:v>1.6569482093045193E-2</c:v>
                </c:pt>
                <c:pt idx="2">
                  <c:v>2.1752760668639314E-2</c:v>
                </c:pt>
                <c:pt idx="3">
                  <c:v>-4.8717164488210323E-3</c:v>
                </c:pt>
                <c:pt idx="4">
                  <c:v>1.1062446224037515E-3</c:v>
                </c:pt>
              </c:numCache>
            </c:numRef>
          </c:val>
        </c:ser>
        <c:dLbls>
          <c:showVal val="1"/>
        </c:dLbls>
        <c:marker val="1"/>
        <c:axId val="74002816"/>
        <c:axId val="74004352"/>
      </c:lineChart>
      <c:catAx>
        <c:axId val="739749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76448"/>
        <c:crosses val="autoZero"/>
        <c:lblAlgn val="ctr"/>
        <c:lblOffset val="100"/>
        <c:tickLblSkip val="1"/>
        <c:tickMarkSkip val="1"/>
      </c:catAx>
      <c:valAx>
        <c:axId val="73976448"/>
        <c:scaling>
          <c:orientation val="minMax"/>
          <c:max val="53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974912"/>
        <c:crosses val="autoZero"/>
        <c:crossBetween val="between"/>
      </c:valAx>
      <c:catAx>
        <c:axId val="74002816"/>
        <c:scaling>
          <c:orientation val="minMax"/>
        </c:scaling>
        <c:delete val="1"/>
        <c:axPos val="b"/>
        <c:tickLblPos val="none"/>
        <c:crossAx val="74004352"/>
        <c:crosses val="autoZero"/>
        <c:lblAlgn val="ctr"/>
        <c:lblOffset val="100"/>
      </c:catAx>
      <c:valAx>
        <c:axId val="7400435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40028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384615384615391"/>
          <c:y val="0.81600212500553371"/>
          <c:w val="0.47062937062937066"/>
          <c:h val="6.9333513889359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rich>
      </c:tx>
      <c:layout>
        <c:manualLayout>
          <c:xMode val="edge"/>
          <c:yMode val="edge"/>
          <c:x val="0.28121841351642485"/>
          <c:y val="5.76701918322338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1066025076352859E-2"/>
          <c:y val="0.11995399901104631"/>
          <c:w val="0.9157364945552896"/>
          <c:h val="0.8396779930773243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'І_діаграма(дох)'!$A$2:$A$13</c:f>
              <c:strCache>
                <c:ptCount val="12"/>
                <c:pt idx="0">
                  <c:v>Optimum</c:v>
                </c:pt>
                <c:pt idx="1">
                  <c:v>Platynum</c:v>
                </c:pt>
                <c:pt idx="2">
                  <c:v>Zbalansovanyi Fond "Parytet"</c:v>
                </c:pt>
                <c:pt idx="3">
                  <c:v>"UNIVER.UA/Otaman: Fond Perspectyvnyh Aktsii" </c:v>
                </c:pt>
                <c:pt idx="4">
                  <c:v>Аurum</c:v>
                </c:pt>
                <c:pt idx="5">
                  <c:v>Funds' average rate of return</c:v>
                </c:pt>
                <c:pt idx="6">
                  <c:v>UX Index</c:v>
                </c:pt>
                <c:pt idx="7">
                  <c:v>PFTS Index</c:v>
                </c:pt>
                <c:pt idx="8">
                  <c:v>EURO deposits</c:v>
                </c:pt>
                <c:pt idx="9">
                  <c:v>USD deposits</c:v>
                </c:pt>
                <c:pt idx="10">
                  <c:v>UAH deposits</c:v>
                </c:pt>
                <c:pt idx="11">
                  <c:v>Gold deposit (at official rate of gold)</c:v>
                </c:pt>
              </c:strCache>
            </c:strRef>
          </c:cat>
          <c:val>
            <c:numRef>
              <c:f>'І_діаграма(дох)'!$B$2:$B$13</c:f>
              <c:numCache>
                <c:formatCode>0.00%</c:formatCode>
                <c:ptCount val="12"/>
                <c:pt idx="0">
                  <c:v>-4.8717164488216724E-3</c:v>
                </c:pt>
                <c:pt idx="1">
                  <c:v>1.0601047289666043E-2</c:v>
                </c:pt>
                <c:pt idx="2">
                  <c:v>1.6569482093024002E-2</c:v>
                </c:pt>
                <c:pt idx="3">
                  <c:v>2.175276066866183E-2</c:v>
                </c:pt>
                <c:pt idx="4">
                  <c:v>2.9465437126888094E-2</c:v>
                </c:pt>
                <c:pt idx="5">
                  <c:v>1.470340214588366E-2</c:v>
                </c:pt>
                <c:pt idx="6">
                  <c:v>6.2840031427427778E-2</c:v>
                </c:pt>
                <c:pt idx="7">
                  <c:v>1.1454701860823091E-2</c:v>
                </c:pt>
                <c:pt idx="8">
                  <c:v>3.2876736422537967E-3</c:v>
                </c:pt>
                <c:pt idx="9">
                  <c:v>4.0804213466147932E-3</c:v>
                </c:pt>
                <c:pt idx="10">
                  <c:v>1.5890410958904113E-2</c:v>
                </c:pt>
                <c:pt idx="11">
                  <c:v>1.4888747691633064E-2</c:v>
                </c:pt>
              </c:numCache>
            </c:numRef>
          </c:val>
        </c:ser>
        <c:gapWidth val="60"/>
        <c:axId val="74035968"/>
        <c:axId val="74037504"/>
      </c:barChart>
      <c:catAx>
        <c:axId val="7403596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37504"/>
        <c:crosses val="autoZero"/>
        <c:lblAlgn val="ctr"/>
        <c:lblOffset val="100"/>
        <c:tickLblSkip val="1"/>
        <c:tickMarkSkip val="1"/>
      </c:catAx>
      <c:valAx>
        <c:axId val="74037504"/>
        <c:scaling>
          <c:orientation val="minMax"/>
          <c:max val="7.0000000000000021E-2"/>
          <c:min val="-2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035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45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12E-2"/>
          <c:y val="0.32840236686390545"/>
          <c:w val="0.93243243243243257"/>
          <c:h val="0.45857988165680486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ВЧА'!$C$36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7288973318262762E-3"/>
                  <c:y val="-1.232541203037596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4693206894820885E-3"/>
                  <c:y val="-5.230655185146802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84"/>
                  <c:y val="0.5887573964497041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7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93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64"/>
                  <c:y val="0.5059171597633134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22"/>
                  <c:y val="0.514792899408284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64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6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ВЧА'!$B$37:$B$39</c:f>
              <c:strCache>
                <c:ptCount val="3"/>
                <c:pt idx="0">
                  <c:v>Indeks Ukrainskoi Birzhi</c:v>
                </c:pt>
                <c:pt idx="1">
                  <c:v>UNIVER.UA/Skif: Fond Nerukhomosti</c:v>
                </c:pt>
                <c:pt idx="2">
                  <c:v>AntyBank</c:v>
                </c:pt>
              </c:strCache>
            </c:strRef>
          </c:cat>
          <c:val>
            <c:numRef>
              <c:f>'3_динаміка ВЧА'!$C$37:$C$39</c:f>
              <c:numCache>
                <c:formatCode>#,##0.00</c:formatCode>
                <c:ptCount val="3"/>
                <c:pt idx="0">
                  <c:v>293.97937000000013</c:v>
                </c:pt>
                <c:pt idx="1">
                  <c:v>93.242659999999915</c:v>
                </c:pt>
                <c:pt idx="2">
                  <c:v>80.361899999999437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ВЧА'!$E$36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55"/>
                  <c:y val="0.514792899408284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ВЧА'!$B$37:$B$39</c:f>
              <c:strCache>
                <c:ptCount val="3"/>
                <c:pt idx="0">
                  <c:v>Indeks Ukrainskoi Birzhi</c:v>
                </c:pt>
                <c:pt idx="1">
                  <c:v>UNIVER.UA/Skif: Fond Nerukhomosti</c:v>
                </c:pt>
                <c:pt idx="2">
                  <c:v>AntyBank</c:v>
                </c:pt>
              </c:strCache>
            </c:strRef>
          </c:cat>
          <c:val>
            <c:numRef>
              <c:f>'3_динаміка ВЧА'!$E$37:$E$39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0"/>
        <c:axId val="73808512"/>
        <c:axId val="73834880"/>
      </c:barChart>
      <c:lineChart>
        <c:grouping val="standard"/>
        <c:ser>
          <c:idx val="2"/>
          <c:order val="2"/>
          <c:tx>
            <c:strRef>
              <c:f>'3_динаміка ВЧА'!$D$36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820000323105455E-3"/>
                  <c:y val="-5.469526708348952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0111432765821825E-3"/>
                  <c:y val="2.905369346715611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5.5038609411112659E-4"/>
                  <c:y val="0.115886359564058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2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33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07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7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23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ВЧА'!$D$37:$D$39</c:f>
              <c:numCache>
                <c:formatCode>0.00%</c:formatCode>
                <c:ptCount val="3"/>
                <c:pt idx="0">
                  <c:v>7.6144110250940325E-2</c:v>
                </c:pt>
                <c:pt idx="1">
                  <c:v>8.1478110574071463E-2</c:v>
                </c:pt>
                <c:pt idx="2">
                  <c:v>1.9138635398927489E-2</c:v>
                </c:pt>
              </c:numCache>
            </c:numRef>
          </c:val>
        </c:ser>
        <c:dLbls>
          <c:showVal val="1"/>
        </c:dLbls>
        <c:marker val="1"/>
        <c:axId val="73836416"/>
        <c:axId val="73837952"/>
      </c:lineChart>
      <c:catAx>
        <c:axId val="7380851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34880"/>
        <c:crosses val="autoZero"/>
        <c:lblAlgn val="ctr"/>
        <c:lblOffset val="100"/>
        <c:tickLblSkip val="1"/>
        <c:tickMarkSkip val="1"/>
      </c:catAx>
      <c:valAx>
        <c:axId val="7383488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08512"/>
        <c:crosses val="autoZero"/>
        <c:crossBetween val="between"/>
      </c:valAx>
      <c:catAx>
        <c:axId val="73836416"/>
        <c:scaling>
          <c:orientation val="minMax"/>
        </c:scaling>
        <c:delete val="1"/>
        <c:axPos val="b"/>
        <c:tickLblPos val="none"/>
        <c:crossAx val="73837952"/>
        <c:crosses val="autoZero"/>
        <c:lblAlgn val="ctr"/>
        <c:lblOffset val="100"/>
      </c:catAx>
      <c:valAx>
        <c:axId val="73837952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38364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63"/>
          <c:y val="0.86094674556213013"/>
          <c:w val="0.4388335704125178"/>
          <c:h val="7.396449704142013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79"/>
          <c:y val="7.59878983335349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982017982017987E-2"/>
          <c:y val="0.17629192413380104"/>
          <c:w val="0.96503496503496489"/>
          <c:h val="0.7705172891020440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'З_діаграма(дох)'!$A$2:$A$11</c:f>
              <c:strCache>
                <c:ptCount val="10"/>
                <c:pt idx="0">
                  <c:v>AntyBank</c:v>
                </c:pt>
                <c:pt idx="1">
                  <c:v>Indeks Ukrainskoi Birzhi</c:v>
                </c:pt>
                <c:pt idx="2">
                  <c:v>UNIVER.UA/Skif: Fond Nerukhomosti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Gold deposit (at official rate of gold)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1.9138635398944226E-2</c:v>
                </c:pt>
                <c:pt idx="1">
                  <c:v>7.6144110250875308E-2</c:v>
                </c:pt>
                <c:pt idx="2">
                  <c:v>8.1478110574074503E-2</c:v>
                </c:pt>
                <c:pt idx="3">
                  <c:v>5.8920285407964679E-2</c:v>
                </c:pt>
                <c:pt idx="4">
                  <c:v>6.2840031427427778E-2</c:v>
                </c:pt>
                <c:pt idx="5">
                  <c:v>1.1454701860823091E-2</c:v>
                </c:pt>
                <c:pt idx="6">
                  <c:v>3.2876736422537967E-3</c:v>
                </c:pt>
                <c:pt idx="7">
                  <c:v>4.0804213466147932E-3</c:v>
                </c:pt>
                <c:pt idx="8">
                  <c:v>1.5890410958904113E-2</c:v>
                </c:pt>
                <c:pt idx="9">
                  <c:v>1.4888747691633064E-2</c:v>
                </c:pt>
              </c:numCache>
            </c:numRef>
          </c:val>
        </c:ser>
        <c:gapWidth val="60"/>
        <c:axId val="74381952"/>
        <c:axId val="74396032"/>
      </c:barChart>
      <c:catAx>
        <c:axId val="7438195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96032"/>
        <c:crosses val="autoZero"/>
        <c:lblAlgn val="ctr"/>
        <c:lblOffset val="100"/>
        <c:tickLblSkip val="1"/>
        <c:tickMarkSkip val="1"/>
      </c:catAx>
      <c:valAx>
        <c:axId val="74396032"/>
        <c:scaling>
          <c:orientation val="minMax"/>
          <c:max val="9.0000000000000011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438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41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104775</xdr:rowOff>
    </xdr:from>
    <xdr:to>
      <xdr:col>12</xdr:col>
      <xdr:colOff>342900</xdr:colOff>
      <xdr:row>47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342900</xdr:colOff>
      <xdr:row>50</xdr:row>
      <xdr:rowOff>38100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19050</xdr:rowOff>
    </xdr:from>
    <xdr:to>
      <xdr:col>9</xdr:col>
      <xdr:colOff>581025</xdr:colOff>
      <xdr:row>30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50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9525</xdr:rowOff>
    </xdr:from>
    <xdr:to>
      <xdr:col>9</xdr:col>
      <xdr:colOff>571500</xdr:colOff>
      <xdr:row>26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38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pioglobal.ua/" TargetMode="External"/><Relationship Id="rId2" Type="http://schemas.openxmlformats.org/officeDocument/2006/relationships/hyperlink" Target="http://pioglobal.ua/" TargetMode="External"/><Relationship Id="rId1" Type="http://schemas.openxmlformats.org/officeDocument/2006/relationships/hyperlink" Target="http://www.kinto.com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to.com/" TargetMode="External"/><Relationship Id="rId13" Type="http://schemas.openxmlformats.org/officeDocument/2006/relationships/hyperlink" Target="http://www.vseswit.com.ua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://citadele.com.ua/" TargetMode="External"/><Relationship Id="rId7" Type="http://schemas.openxmlformats.org/officeDocument/2006/relationships/hyperlink" Target="http://pioglobal.ua/" TargetMode="External"/><Relationship Id="rId12" Type="http://schemas.openxmlformats.org/officeDocument/2006/relationships/hyperlink" Target="http://www.altus.ua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kinto.com/" TargetMode="External"/><Relationship Id="rId16" Type="http://schemas.openxmlformats.org/officeDocument/2006/relationships/hyperlink" Target="http://www.dragon-am.com/" TargetMode="External"/><Relationship Id="rId1" Type="http://schemas.openxmlformats.org/officeDocument/2006/relationships/hyperlink" Target="http://otpcapital.com.ua/" TargetMode="External"/><Relationship Id="rId6" Type="http://schemas.openxmlformats.org/officeDocument/2006/relationships/hyperlink" Target="http://www.seb.ua/" TargetMode="External"/><Relationship Id="rId11" Type="http://schemas.openxmlformats.org/officeDocument/2006/relationships/hyperlink" Target="http://www.am.eavex.com.ua/" TargetMode="External"/><Relationship Id="rId5" Type="http://schemas.openxmlformats.org/officeDocument/2006/relationships/hyperlink" Target="http://citadele.com.ua/" TargetMode="External"/><Relationship Id="rId15" Type="http://schemas.openxmlformats.org/officeDocument/2006/relationships/hyperlink" Target="http://art-capital.com.ua/" TargetMode="External"/><Relationship Id="rId10" Type="http://schemas.openxmlformats.org/officeDocument/2006/relationships/hyperlink" Target="http://www.delta-capital.com.ua/" TargetMode="External"/><Relationship Id="rId4" Type="http://schemas.openxmlformats.org/officeDocument/2006/relationships/hyperlink" Target="http://raam.com.ua/" TargetMode="External"/><Relationship Id="rId9" Type="http://schemas.openxmlformats.org/officeDocument/2006/relationships/hyperlink" Target="http://otpcapital.com.ua/" TargetMode="External"/><Relationship Id="rId14" Type="http://schemas.openxmlformats.org/officeDocument/2006/relationships/hyperlink" Target="http://www.seb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otpcapital.com.ua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dragon-am.com/" TargetMode="External"/><Relationship Id="rId1" Type="http://schemas.openxmlformats.org/officeDocument/2006/relationships/hyperlink" Target="http://am.concorde.ua/" TargetMode="External"/><Relationship Id="rId6" Type="http://schemas.openxmlformats.org/officeDocument/2006/relationships/hyperlink" Target="http://www.kua-absolut.com/" TargetMode="External"/><Relationship Id="rId5" Type="http://schemas.openxmlformats.org/officeDocument/2006/relationships/hyperlink" Target="http://www.sem.biz.ua/" TargetMode="External"/><Relationship Id="rId4" Type="http://schemas.openxmlformats.org/officeDocument/2006/relationships/hyperlink" Target="http://dragon-am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7"/>
  <sheetViews>
    <sheetView zoomScale="85" workbookViewId="0">
      <selection activeCell="A35" sqref="A3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4" t="s">
        <v>12</v>
      </c>
      <c r="B1" s="74"/>
      <c r="C1" s="74"/>
      <c r="D1" s="75"/>
      <c r="E1" s="75"/>
      <c r="F1" s="75"/>
    </row>
    <row r="2" spans="1:14" ht="30.75" thickBot="1">
      <c r="A2" s="163" t="s">
        <v>13</v>
      </c>
      <c r="B2" s="163" t="s">
        <v>14</v>
      </c>
      <c r="C2" s="163" t="s">
        <v>15</v>
      </c>
      <c r="D2" s="163" t="s">
        <v>16</v>
      </c>
      <c r="E2" s="163" t="s">
        <v>17</v>
      </c>
      <c r="F2" s="163" t="s">
        <v>18</v>
      </c>
      <c r="G2" s="2"/>
      <c r="I2" s="1"/>
    </row>
    <row r="3" spans="1:14" ht="14.25">
      <c r="A3" s="89" t="s">
        <v>19</v>
      </c>
      <c r="B3" s="90">
        <v>1.919616076784636E-2</v>
      </c>
      <c r="C3" s="90">
        <v>7.8104522934313581E-2</v>
      </c>
      <c r="D3" s="90">
        <v>2.0388975549438644E-2</v>
      </c>
      <c r="E3" s="90">
        <v>-1.2479806678535174E-2</v>
      </c>
      <c r="F3" s="90">
        <v>5.8376288461488977E-2</v>
      </c>
      <c r="G3" s="58"/>
      <c r="H3" s="58"/>
      <c r="I3" s="2"/>
      <c r="J3" s="2"/>
      <c r="K3" s="2"/>
      <c r="L3" s="2"/>
    </row>
    <row r="4" spans="1:14" ht="14.25">
      <c r="A4" s="89" t="s">
        <v>20</v>
      </c>
      <c r="B4" s="90">
        <v>1.1454701860823091E-2</v>
      </c>
      <c r="C4" s="90">
        <v>6.2840031427427778E-2</v>
      </c>
      <c r="D4" s="90">
        <v>2.6523531632752444E-2</v>
      </c>
      <c r="E4" s="90">
        <v>1.470340214588366E-2</v>
      </c>
      <c r="F4" s="90">
        <v>5.8920285407964679E-2</v>
      </c>
      <c r="G4" s="58"/>
      <c r="H4" s="58"/>
      <c r="I4" s="2"/>
      <c r="J4" s="2"/>
      <c r="K4" s="2"/>
      <c r="L4" s="2"/>
    </row>
    <row r="5" spans="1:14" ht="15" thickBot="1">
      <c r="A5" s="78" t="s">
        <v>21</v>
      </c>
      <c r="B5" s="80">
        <v>-7.1873701703365156E-2</v>
      </c>
      <c r="C5" s="80">
        <v>4.5344530953838946E-2</v>
      </c>
      <c r="D5" s="80">
        <v>7.7417639516914868E-2</v>
      </c>
      <c r="E5" s="80">
        <v>-1.34727215516381E-2</v>
      </c>
      <c r="F5" s="80">
        <v>-1.6069602661782922E-2</v>
      </c>
      <c r="G5" s="58"/>
      <c r="H5" s="58"/>
      <c r="I5" s="2"/>
      <c r="J5" s="2"/>
      <c r="K5" s="2"/>
      <c r="L5" s="2"/>
    </row>
    <row r="6" spans="1:14" ht="14.25">
      <c r="A6" s="72"/>
      <c r="B6" s="71"/>
      <c r="C6" s="71"/>
      <c r="D6" s="73"/>
      <c r="E6" s="73"/>
      <c r="F6" s="73"/>
      <c r="G6" s="10"/>
      <c r="J6" s="2"/>
      <c r="K6" s="2"/>
      <c r="L6" s="2"/>
      <c r="M6" s="2"/>
      <c r="N6" s="2"/>
    </row>
    <row r="7" spans="1:14" ht="14.25">
      <c r="A7" s="72"/>
      <c r="B7" s="73"/>
      <c r="C7" s="73"/>
      <c r="D7" s="73"/>
      <c r="E7" s="73"/>
      <c r="F7" s="73"/>
      <c r="J7" s="4"/>
      <c r="K7" s="4"/>
      <c r="L7" s="4"/>
      <c r="M7" s="4"/>
      <c r="N7" s="4"/>
    </row>
    <row r="8" spans="1:14" ht="14.25">
      <c r="A8" s="72"/>
      <c r="B8" s="73"/>
      <c r="C8" s="73"/>
      <c r="D8" s="73"/>
      <c r="E8" s="73"/>
      <c r="F8" s="73"/>
    </row>
    <row r="9" spans="1:14" ht="14.25">
      <c r="A9" s="72"/>
      <c r="B9" s="73"/>
      <c r="C9" s="73"/>
      <c r="D9" s="73"/>
      <c r="E9" s="73"/>
      <c r="F9" s="73"/>
    </row>
    <row r="10" spans="1:14" ht="14.25">
      <c r="A10" s="72"/>
      <c r="B10" s="73"/>
      <c r="C10" s="73"/>
      <c r="D10" s="73"/>
      <c r="E10" s="73"/>
      <c r="F10" s="73"/>
      <c r="N10" s="10"/>
    </row>
    <row r="11" spans="1:14" ht="14.25">
      <c r="A11" s="72"/>
      <c r="B11" s="73"/>
      <c r="C11" s="73"/>
      <c r="D11" s="73"/>
      <c r="E11" s="73"/>
      <c r="F11" s="73"/>
    </row>
    <row r="12" spans="1:14" ht="14.25">
      <c r="A12" s="72"/>
      <c r="B12" s="73"/>
      <c r="C12" s="73"/>
      <c r="D12" s="73"/>
      <c r="E12" s="73"/>
      <c r="F12" s="73"/>
    </row>
    <row r="13" spans="1:14" ht="14.25">
      <c r="A13" s="72"/>
      <c r="B13" s="73"/>
      <c r="C13" s="73"/>
      <c r="D13" s="73"/>
      <c r="E13" s="73"/>
      <c r="F13" s="73"/>
    </row>
    <row r="14" spans="1:14" ht="14.25">
      <c r="A14" s="72"/>
      <c r="B14" s="73"/>
      <c r="C14" s="73"/>
      <c r="D14" s="73"/>
      <c r="E14" s="73"/>
      <c r="F14" s="73"/>
    </row>
    <row r="15" spans="1:14" ht="14.25">
      <c r="A15" s="72"/>
      <c r="B15" s="73"/>
      <c r="C15" s="73"/>
      <c r="D15" s="73"/>
      <c r="E15" s="73"/>
      <c r="F15" s="73"/>
    </row>
    <row r="16" spans="1:14" ht="14.25">
      <c r="A16" s="72"/>
      <c r="B16" s="73"/>
      <c r="C16" s="73"/>
      <c r="D16" s="73"/>
      <c r="E16" s="73"/>
      <c r="F16" s="73"/>
    </row>
    <row r="17" spans="1:6" ht="14.25">
      <c r="A17" s="72"/>
      <c r="B17" s="73"/>
      <c r="C17" s="73"/>
      <c r="D17" s="73"/>
      <c r="E17" s="73"/>
      <c r="F17" s="73"/>
    </row>
    <row r="18" spans="1:6" ht="14.25">
      <c r="A18" s="72"/>
      <c r="B18" s="73"/>
      <c r="C18" s="73"/>
      <c r="D18" s="73"/>
      <c r="E18" s="73"/>
      <c r="F18" s="73"/>
    </row>
    <row r="19" spans="1:6" ht="14.25">
      <c r="A19" s="72"/>
      <c r="B19" s="73"/>
      <c r="C19" s="73"/>
      <c r="D19" s="73"/>
      <c r="E19" s="73"/>
      <c r="F19" s="73"/>
    </row>
    <row r="20" spans="1:6" ht="14.25">
      <c r="A20" s="72"/>
      <c r="B20" s="73"/>
      <c r="C20" s="73"/>
      <c r="D20" s="73"/>
      <c r="E20" s="73"/>
      <c r="F20" s="73"/>
    </row>
    <row r="21" spans="1:6" ht="15" thickBot="1">
      <c r="A21" s="72"/>
      <c r="B21" s="73"/>
      <c r="C21" s="73"/>
      <c r="D21" s="73"/>
      <c r="E21" s="73"/>
      <c r="F21" s="73"/>
    </row>
    <row r="22" spans="1:6" ht="15.75" thickBot="1">
      <c r="A22" s="181" t="s">
        <v>22</v>
      </c>
      <c r="B22" s="182" t="s">
        <v>23</v>
      </c>
      <c r="C22" s="183" t="s">
        <v>24</v>
      </c>
      <c r="D22" s="77"/>
      <c r="E22" s="73"/>
      <c r="F22" s="73"/>
    </row>
    <row r="23" spans="1:6" ht="14.25">
      <c r="A23" s="184" t="s">
        <v>25</v>
      </c>
      <c r="B23" s="26">
        <v>-3.4380136875918899E-3</v>
      </c>
      <c r="C23" s="64">
        <v>0.22525890309626972</v>
      </c>
      <c r="D23" s="77"/>
      <c r="E23" s="73"/>
      <c r="F23" s="73"/>
    </row>
    <row r="24" spans="1:6" ht="14.25">
      <c r="A24" s="184" t="s">
        <v>26</v>
      </c>
      <c r="B24" s="26">
        <v>5.1693903546601305E-3</v>
      </c>
      <c r="C24" s="64">
        <v>-5.3470672081327497E-2</v>
      </c>
      <c r="D24" s="77"/>
      <c r="E24" s="73"/>
      <c r="F24" s="73"/>
    </row>
    <row r="25" spans="1:6" ht="14.25">
      <c r="A25" s="185" t="s">
        <v>14</v>
      </c>
      <c r="B25" s="26">
        <v>1.1454701860823091E-2</v>
      </c>
      <c r="C25" s="64">
        <v>-7.1873701703365156E-2</v>
      </c>
      <c r="D25" s="77"/>
      <c r="E25" s="73"/>
      <c r="F25" s="73"/>
    </row>
    <row r="26" spans="1:6" ht="28.5">
      <c r="A26" s="186" t="s">
        <v>27</v>
      </c>
      <c r="B26" s="26">
        <v>1.6976002916432975E-2</v>
      </c>
      <c r="C26" s="64">
        <v>-0.16612303365691961</v>
      </c>
      <c r="D26" s="77"/>
      <c r="E26" s="73"/>
      <c r="F26" s="73"/>
    </row>
    <row r="27" spans="1:6" ht="14.25">
      <c r="A27" s="25" t="s">
        <v>28</v>
      </c>
      <c r="B27" s="26">
        <v>2.8011727836992684E-2</v>
      </c>
      <c r="C27" s="64">
        <v>4.7056130271355245E-2</v>
      </c>
      <c r="D27" s="77"/>
      <c r="E27" s="73"/>
      <c r="F27" s="73"/>
    </row>
    <row r="28" spans="1:6" ht="14.25">
      <c r="A28" s="19" t="s">
        <v>29</v>
      </c>
      <c r="B28" s="26">
        <v>2.830642645246928E-2</v>
      </c>
      <c r="C28" s="64">
        <v>0.10404460189853304</v>
      </c>
      <c r="D28" s="77"/>
      <c r="E28" s="73"/>
      <c r="F28" s="73"/>
    </row>
    <row r="29" spans="1:6" ht="14.25">
      <c r="A29" s="19" t="s">
        <v>30</v>
      </c>
      <c r="B29" s="26">
        <v>3.3838996483880779E-2</v>
      </c>
      <c r="C29" s="64">
        <v>7.178457296323737E-2</v>
      </c>
      <c r="D29" s="77"/>
      <c r="E29" s="73"/>
      <c r="F29" s="73"/>
    </row>
    <row r="30" spans="1:6" ht="14.25">
      <c r="A30" s="187" t="s">
        <v>31</v>
      </c>
      <c r="B30" s="26">
        <v>3.5609807228685897E-2</v>
      </c>
      <c r="C30" s="64">
        <v>5.3427419354838523E-2</v>
      </c>
      <c r="D30" s="77"/>
      <c r="E30" s="73"/>
      <c r="F30" s="73"/>
    </row>
    <row r="31" spans="1:6" ht="14.25">
      <c r="A31" s="145" t="s">
        <v>32</v>
      </c>
      <c r="B31" s="26">
        <v>4.7747717983329885E-2</v>
      </c>
      <c r="C31" s="64">
        <v>-5.0742547796302828E-2</v>
      </c>
      <c r="D31" s="77"/>
      <c r="E31" s="73"/>
      <c r="F31" s="73"/>
    </row>
    <row r="32" spans="1:6" ht="14.25">
      <c r="A32" s="188" t="s">
        <v>33</v>
      </c>
      <c r="B32" s="26">
        <v>5.2754663882579766E-2</v>
      </c>
      <c r="C32" s="64">
        <v>4.2134799368431786E-4</v>
      </c>
      <c r="D32" s="77"/>
      <c r="E32" s="73"/>
      <c r="F32" s="73"/>
    </row>
    <row r="33" spans="1:6" ht="14.25">
      <c r="A33" s="184" t="s">
        <v>15</v>
      </c>
      <c r="B33" s="26">
        <v>6.2840031427427778E-2</v>
      </c>
      <c r="C33" s="64">
        <v>4.5344530953838946E-2</v>
      </c>
      <c r="D33" s="77"/>
      <c r="E33" s="73"/>
      <c r="F33" s="73"/>
    </row>
    <row r="34" spans="1:6" ht="14.25">
      <c r="A34" s="184" t="s">
        <v>34</v>
      </c>
      <c r="B34" s="189">
        <v>6.3774724061243182E-2</v>
      </c>
      <c r="C34" s="64">
        <v>-0.12947764781537596</v>
      </c>
      <c r="D34" s="77"/>
      <c r="E34" s="73"/>
      <c r="F34" s="73"/>
    </row>
    <row r="35" spans="1:6" ht="15" thickBot="1">
      <c r="A35" s="190" t="s">
        <v>35</v>
      </c>
      <c r="B35" s="79">
        <v>6.7913624770017611E-2</v>
      </c>
      <c r="C35" s="80">
        <v>-3.7746404406213907E-2</v>
      </c>
      <c r="D35" s="77"/>
      <c r="E35" s="73"/>
      <c r="F35" s="73"/>
    </row>
    <row r="36" spans="1:6" ht="14.25">
      <c r="A36" s="72"/>
      <c r="B36" s="73"/>
      <c r="C36" s="73"/>
      <c r="D36" s="77"/>
      <c r="E36" s="73"/>
      <c r="F36" s="73"/>
    </row>
    <row r="37" spans="1:6" ht="14.25">
      <c r="A37" s="72"/>
      <c r="B37" s="73"/>
      <c r="C37" s="73"/>
      <c r="D37" s="77"/>
      <c r="E37" s="73"/>
      <c r="F37" s="73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7"/>
  <sheetViews>
    <sheetView zoomScale="85" workbookViewId="0">
      <selection activeCell="D6" sqref="D6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45.28515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64" t="s">
        <v>154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ht="60.75" thickBot="1">
      <c r="A2" s="163" t="s">
        <v>36</v>
      </c>
      <c r="B2" s="215" t="s">
        <v>79</v>
      </c>
      <c r="C2" s="15" t="s">
        <v>117</v>
      </c>
      <c r="D2" s="42" t="s">
        <v>118</v>
      </c>
      <c r="E2" s="42" t="s">
        <v>38</v>
      </c>
      <c r="F2" s="42" t="s">
        <v>155</v>
      </c>
      <c r="G2" s="42" t="s">
        <v>156</v>
      </c>
      <c r="H2" s="42" t="s">
        <v>157</v>
      </c>
      <c r="I2" s="17" t="s">
        <v>42</v>
      </c>
      <c r="J2" s="18" t="s">
        <v>43</v>
      </c>
    </row>
    <row r="3" spans="1:11" ht="14.25" customHeight="1">
      <c r="A3" s="21">
        <v>1</v>
      </c>
      <c r="B3" s="191" t="s">
        <v>158</v>
      </c>
      <c r="C3" s="210" t="s">
        <v>125</v>
      </c>
      <c r="D3" s="211" t="s">
        <v>126</v>
      </c>
      <c r="E3" s="86">
        <v>4279297.63</v>
      </c>
      <c r="F3" s="87">
        <v>4806</v>
      </c>
      <c r="G3" s="86">
        <v>890.40733042030797</v>
      </c>
      <c r="H3" s="51">
        <v>1000</v>
      </c>
      <c r="I3" s="191" t="s">
        <v>162</v>
      </c>
      <c r="J3" s="88" t="s">
        <v>10</v>
      </c>
      <c r="K3" s="46"/>
    </row>
    <row r="4" spans="1:11" ht="28.5">
      <c r="A4" s="21">
        <v>2</v>
      </c>
      <c r="B4" s="216" t="s">
        <v>159</v>
      </c>
      <c r="C4" s="210" t="s">
        <v>125</v>
      </c>
      <c r="D4" s="211" t="s">
        <v>164</v>
      </c>
      <c r="E4" s="86">
        <v>4154808.12</v>
      </c>
      <c r="F4" s="87">
        <v>165379</v>
      </c>
      <c r="G4" s="86">
        <v>25.122948621046202</v>
      </c>
      <c r="H4" s="51">
        <v>100</v>
      </c>
      <c r="I4" s="77" t="s">
        <v>163</v>
      </c>
      <c r="J4" s="88" t="s">
        <v>7</v>
      </c>
      <c r="K4" s="47"/>
    </row>
    <row r="5" spans="1:11" ht="30.75" customHeight="1">
      <c r="A5" s="21">
        <v>3</v>
      </c>
      <c r="B5" s="209" t="s">
        <v>160</v>
      </c>
      <c r="C5" s="210" t="s">
        <v>125</v>
      </c>
      <c r="D5" s="211" t="s">
        <v>164</v>
      </c>
      <c r="E5" s="86">
        <v>1237631.74</v>
      </c>
      <c r="F5" s="87">
        <v>1011</v>
      </c>
      <c r="G5" s="86">
        <v>1224.1659149357072</v>
      </c>
      <c r="H5" s="51">
        <v>1000</v>
      </c>
      <c r="I5" s="194" t="s">
        <v>67</v>
      </c>
      <c r="J5" s="88" t="s">
        <v>1</v>
      </c>
      <c r="K5" s="48"/>
    </row>
    <row r="6" spans="1:11" ht="30.75" customHeight="1">
      <c r="A6" s="21">
        <v>4</v>
      </c>
      <c r="B6" s="85" t="s">
        <v>161</v>
      </c>
      <c r="C6" s="210" t="s">
        <v>125</v>
      </c>
      <c r="D6" s="211" t="s">
        <v>164</v>
      </c>
      <c r="E6" s="86">
        <v>1065340</v>
      </c>
      <c r="F6" s="87">
        <v>648</v>
      </c>
      <c r="G6" s="86">
        <v>1644.0432098765432</v>
      </c>
      <c r="H6" s="51">
        <v>5000</v>
      </c>
      <c r="I6" s="85" t="s">
        <v>132</v>
      </c>
      <c r="J6" s="88" t="s">
        <v>0</v>
      </c>
      <c r="K6" s="48"/>
    </row>
    <row r="7" spans="1:11" ht="15.75" thickBot="1">
      <c r="A7" s="165" t="s">
        <v>63</v>
      </c>
      <c r="B7" s="166"/>
      <c r="C7" s="111" t="s">
        <v>4</v>
      </c>
      <c r="D7" s="111" t="s">
        <v>4</v>
      </c>
      <c r="E7" s="100">
        <f>SUM(E3:E6)</f>
        <v>10737077.49</v>
      </c>
      <c r="F7" s="101">
        <f>SUM(F3:F6)</f>
        <v>171844</v>
      </c>
      <c r="G7" s="111" t="s">
        <v>4</v>
      </c>
      <c r="H7" s="111" t="s">
        <v>4</v>
      </c>
      <c r="I7" s="111" t="s">
        <v>4</v>
      </c>
      <c r="J7" s="112" t="s">
        <v>4</v>
      </c>
    </row>
  </sheetData>
  <mergeCells count="2">
    <mergeCell ref="A1:J1"/>
    <mergeCell ref="A7:B7"/>
  </mergeCells>
  <phoneticPr fontId="11" type="noConversion"/>
  <hyperlinks>
    <hyperlink ref="J3" r:id="rId1" display="http://www.kinto.com/"/>
    <hyperlink ref="J5" r:id="rId2" display="http://pioglobal.ua/"/>
    <hyperlink ref="J4" r:id="rId3" display="http://pioglobal.ua/"/>
    <hyperlink ref="J7" r:id="rId4" display="http://www.kinto.com/"/>
  </hyperlinks>
  <pageMargins left="0.75" right="0.75" top="1" bottom="1" header="0.5" footer="0.5"/>
  <pageSetup paperSize="9" scale="63" orientation="landscape" verticalDpi="1200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4"/>
  <sheetViews>
    <sheetView zoomScale="85" workbookViewId="0">
      <selection activeCell="B4" sqref="B4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9" customFormat="1" ht="16.5" thickBot="1">
      <c r="A1" s="176" t="s">
        <v>165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s="22" customFormat="1" ht="15.75" customHeight="1" thickBot="1">
      <c r="A2" s="169" t="s">
        <v>36</v>
      </c>
      <c r="B2" s="104"/>
      <c r="C2" s="105"/>
      <c r="D2" s="106"/>
      <c r="E2" s="171" t="s">
        <v>78</v>
      </c>
      <c r="F2" s="171"/>
      <c r="G2" s="171"/>
      <c r="H2" s="171"/>
      <c r="I2" s="171"/>
      <c r="J2" s="171"/>
      <c r="K2" s="171"/>
    </row>
    <row r="3" spans="1:11" s="22" customFormat="1" ht="64.5" thickBot="1">
      <c r="A3" s="170"/>
      <c r="B3" s="195" t="s">
        <v>79</v>
      </c>
      <c r="C3" s="196" t="s">
        <v>80</v>
      </c>
      <c r="D3" s="196" t="s">
        <v>81</v>
      </c>
      <c r="E3" s="17" t="s">
        <v>82</v>
      </c>
      <c r="F3" s="213" t="s">
        <v>135</v>
      </c>
      <c r="G3" s="17" t="s">
        <v>166</v>
      </c>
      <c r="H3" s="17" t="s">
        <v>84</v>
      </c>
      <c r="I3" s="17" t="s">
        <v>86</v>
      </c>
      <c r="J3" s="197" t="s">
        <v>87</v>
      </c>
      <c r="K3" s="197" t="s">
        <v>88</v>
      </c>
    </row>
    <row r="4" spans="1:11" s="22" customFormat="1" collapsed="1">
      <c r="A4" s="21">
        <v>1</v>
      </c>
      <c r="B4" s="25" t="s">
        <v>161</v>
      </c>
      <c r="C4" s="107">
        <v>38945</v>
      </c>
      <c r="D4" s="107">
        <v>39016</v>
      </c>
      <c r="E4" s="102" t="s">
        <v>137</v>
      </c>
      <c r="F4" s="102">
        <v>-2.2656024864047941E-2</v>
      </c>
      <c r="G4" s="102">
        <v>-4.5617843791150969E-2</v>
      </c>
      <c r="H4" s="102">
        <v>2.0392242134028349E-2</v>
      </c>
      <c r="I4" s="102">
        <v>-5.0657205615972201E-2</v>
      </c>
      <c r="J4" s="108">
        <v>-0.67119135802468688</v>
      </c>
      <c r="K4" s="120">
        <v>-0.10766341892308051</v>
      </c>
    </row>
    <row r="5" spans="1:11" s="22" customFormat="1" collapsed="1">
      <c r="A5" s="21">
        <v>2</v>
      </c>
      <c r="B5" s="191" t="s">
        <v>158</v>
      </c>
      <c r="C5" s="107">
        <v>39205</v>
      </c>
      <c r="D5" s="107">
        <v>39322</v>
      </c>
      <c r="E5" s="102">
        <v>1.9138635398944226E-2</v>
      </c>
      <c r="F5" s="102">
        <v>5.5882940942191262E-2</v>
      </c>
      <c r="G5" s="102">
        <v>7.0945524144579553E-2</v>
      </c>
      <c r="H5" s="102">
        <v>0.12757571803075285</v>
      </c>
      <c r="I5" s="102" t="s">
        <v>137</v>
      </c>
      <c r="J5" s="108">
        <v>-0.10959266957966929</v>
      </c>
      <c r="K5" s="121">
        <v>-1.2920055051935497E-2</v>
      </c>
    </row>
    <row r="6" spans="1:11" s="22" customFormat="1" collapsed="1">
      <c r="A6" s="21">
        <v>3</v>
      </c>
      <c r="B6" s="209" t="s">
        <v>160</v>
      </c>
      <c r="C6" s="107">
        <v>40050</v>
      </c>
      <c r="D6" s="107">
        <v>40319</v>
      </c>
      <c r="E6" s="102">
        <v>8.1478110574074503E-2</v>
      </c>
      <c r="F6" s="102">
        <v>0.10357040454163835</v>
      </c>
      <c r="G6" s="102">
        <v>-1.2055274728386856E-2</v>
      </c>
      <c r="H6" s="102">
        <v>-0.22640177282462226</v>
      </c>
      <c r="I6" s="102">
        <v>-2.564006193230195E-2</v>
      </c>
      <c r="J6" s="108">
        <v>0.22416591493572469</v>
      </c>
      <c r="K6" s="121">
        <v>3.3190299327491735E-2</v>
      </c>
    </row>
    <row r="7" spans="1:11" s="22" customFormat="1" collapsed="1">
      <c r="A7" s="21">
        <v>4</v>
      </c>
      <c r="B7" s="216" t="s">
        <v>167</v>
      </c>
      <c r="C7" s="107">
        <v>40555</v>
      </c>
      <c r="D7" s="107">
        <v>40626</v>
      </c>
      <c r="E7" s="102">
        <v>7.6144110250875308E-2</v>
      </c>
      <c r="F7" s="102">
        <v>0.15873498760212201</v>
      </c>
      <c r="G7" s="102">
        <v>0.1169777264970544</v>
      </c>
      <c r="H7" s="102">
        <v>-0.25472067973504997</v>
      </c>
      <c r="I7" s="102">
        <v>2.8088459562925383E-2</v>
      </c>
      <c r="J7" s="108">
        <v>-0.74877051378954596</v>
      </c>
      <c r="K7" s="121">
        <v>-0.22743433926011991</v>
      </c>
    </row>
    <row r="8" spans="1:11" s="22" customFormat="1" ht="15.75" collapsed="1" thickBot="1">
      <c r="A8" s="21"/>
      <c r="B8" s="217" t="s">
        <v>93</v>
      </c>
      <c r="C8" s="150" t="s">
        <v>4</v>
      </c>
      <c r="D8" s="150" t="s">
        <v>4</v>
      </c>
      <c r="E8" s="151">
        <f>AVERAGE(E4:E7)</f>
        <v>5.8920285407964679E-2</v>
      </c>
      <c r="F8" s="151">
        <f>AVERAGE(F4:F7)</f>
        <v>7.3883077055475921E-2</v>
      </c>
      <c r="G8" s="151">
        <f>AVERAGE(G4:G7)</f>
        <v>3.2562533030524032E-2</v>
      </c>
      <c r="H8" s="151">
        <f>AVERAGE(H4:H7)</f>
        <v>-8.3288623098722758E-2</v>
      </c>
      <c r="I8" s="151">
        <f>AVERAGE(I4:I7)</f>
        <v>-1.6069602661782922E-2</v>
      </c>
      <c r="J8" s="150" t="s">
        <v>4</v>
      </c>
      <c r="K8" s="150" t="s">
        <v>4</v>
      </c>
    </row>
    <row r="9" spans="1:11" s="22" customFormat="1">
      <c r="A9" s="179" t="s">
        <v>89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1" s="22" customFormat="1" ht="15" hidden="1" thickBot="1">
      <c r="A10" s="178" t="s">
        <v>9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1" s="22" customFormat="1" ht="15.75" hidden="1" customHeight="1">
      <c r="C11" s="63"/>
      <c r="D11" s="63"/>
    </row>
    <row r="12" spans="1:11">
      <c r="B12" s="27"/>
      <c r="C12" s="109"/>
      <c r="E12" s="109"/>
      <c r="F12" s="109"/>
      <c r="G12" s="109"/>
      <c r="H12" s="109"/>
    </row>
    <row r="13" spans="1:11">
      <c r="B13" s="27"/>
      <c r="C13" s="109"/>
      <c r="E13" s="109"/>
    </row>
    <row r="14" spans="1:11">
      <c r="E14" s="109"/>
      <c r="F14" s="109"/>
    </row>
  </sheetData>
  <mergeCells count="5">
    <mergeCell ref="A10:K10"/>
    <mergeCell ref="A1:J1"/>
    <mergeCell ref="A2:A3"/>
    <mergeCell ref="E2:K2"/>
    <mergeCell ref="A9:K9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22"/>
  <sheetViews>
    <sheetView zoomScale="85" workbookViewId="0">
      <selection activeCell="H42" sqref="H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50" customWidth="1"/>
    <col min="5" max="7" width="24.7109375" style="20" customWidth="1"/>
    <col min="8" max="16384" width="9.140625" style="20"/>
  </cols>
  <sheetData>
    <row r="1" spans="1:7" s="27" customFormat="1" ht="16.5" thickBot="1">
      <c r="A1" s="173" t="s">
        <v>168</v>
      </c>
      <c r="B1" s="173"/>
      <c r="C1" s="173"/>
      <c r="D1" s="173"/>
      <c r="E1" s="173"/>
      <c r="F1" s="173"/>
      <c r="G1" s="173"/>
    </row>
    <row r="2" spans="1:7" s="27" customFormat="1" ht="15.75" customHeight="1" thickBot="1">
      <c r="A2" s="180" t="s">
        <v>36</v>
      </c>
      <c r="B2" s="92"/>
      <c r="C2" s="174" t="s">
        <v>96</v>
      </c>
      <c r="D2" s="175"/>
      <c r="E2" s="218" t="s">
        <v>169</v>
      </c>
      <c r="F2" s="218"/>
      <c r="G2" s="93"/>
    </row>
    <row r="3" spans="1:7" s="27" customFormat="1" ht="45.75" thickBot="1">
      <c r="A3" s="170"/>
      <c r="B3" s="219" t="s">
        <v>79</v>
      </c>
      <c r="C3" s="33" t="s">
        <v>98</v>
      </c>
      <c r="D3" s="33" t="s">
        <v>99</v>
      </c>
      <c r="E3" s="33" t="s">
        <v>100</v>
      </c>
      <c r="F3" s="33" t="s">
        <v>99</v>
      </c>
      <c r="G3" s="18" t="s">
        <v>170</v>
      </c>
    </row>
    <row r="4" spans="1:7" s="27" customFormat="1">
      <c r="A4" s="21">
        <v>1</v>
      </c>
      <c r="B4" s="216" t="s">
        <v>167</v>
      </c>
      <c r="C4" s="36">
        <v>293.97937000000013</v>
      </c>
      <c r="D4" s="102">
        <v>7.6144110250940325E-2</v>
      </c>
      <c r="E4" s="37">
        <v>0</v>
      </c>
      <c r="F4" s="102">
        <v>0</v>
      </c>
      <c r="G4" s="38">
        <v>0</v>
      </c>
    </row>
    <row r="5" spans="1:7" s="27" customFormat="1">
      <c r="A5" s="21">
        <v>2</v>
      </c>
      <c r="B5" s="209" t="s">
        <v>160</v>
      </c>
      <c r="C5" s="36">
        <v>93.242659999999915</v>
      </c>
      <c r="D5" s="102">
        <v>8.1478110574071463E-2</v>
      </c>
      <c r="E5" s="37">
        <v>0</v>
      </c>
      <c r="F5" s="102">
        <v>0</v>
      </c>
      <c r="G5" s="38">
        <v>0</v>
      </c>
    </row>
    <row r="6" spans="1:7" s="43" customFormat="1">
      <c r="A6" s="21">
        <v>3</v>
      </c>
      <c r="B6" s="191" t="s">
        <v>158</v>
      </c>
      <c r="C6" s="36">
        <v>80.361899999999437</v>
      </c>
      <c r="D6" s="102">
        <v>1.9138635398927489E-2</v>
      </c>
      <c r="E6" s="37">
        <v>0</v>
      </c>
      <c r="F6" s="102">
        <v>0</v>
      </c>
      <c r="G6" s="38">
        <v>0</v>
      </c>
    </row>
    <row r="7" spans="1:7" s="43" customFormat="1">
      <c r="A7" s="21">
        <v>4</v>
      </c>
      <c r="B7" s="35" t="s">
        <v>161</v>
      </c>
      <c r="C7" s="36" t="s">
        <v>137</v>
      </c>
      <c r="D7" s="36" t="s">
        <v>137</v>
      </c>
      <c r="E7" s="36" t="s">
        <v>137</v>
      </c>
      <c r="F7" s="36" t="s">
        <v>137</v>
      </c>
      <c r="G7" s="36" t="s">
        <v>137</v>
      </c>
    </row>
    <row r="8" spans="1:7" s="27" customFormat="1" ht="15.75" thickBot="1">
      <c r="A8" s="115"/>
      <c r="B8" s="94" t="s">
        <v>63</v>
      </c>
      <c r="C8" s="95">
        <v>467.58392999999944</v>
      </c>
      <c r="D8" s="99">
        <v>5.0801404708419429E-2</v>
      </c>
      <c r="E8" s="96">
        <v>0</v>
      </c>
      <c r="F8" s="99">
        <v>0</v>
      </c>
      <c r="G8" s="116">
        <v>0</v>
      </c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>
      <c r="D29" s="6"/>
    </row>
    <row r="30" spans="2:5" s="27" customFormat="1" ht="15" thickBot="1">
      <c r="B30" s="82"/>
      <c r="C30" s="82"/>
      <c r="D30" s="83"/>
      <c r="E30" s="82"/>
    </row>
    <row r="31" spans="2:5" s="27" customFormat="1"/>
    <row r="32" spans="2:5" s="27" customFormat="1"/>
    <row r="33" spans="2:6" s="27" customFormat="1"/>
    <row r="34" spans="2:6" s="27" customFormat="1"/>
    <row r="35" spans="2:6" s="27" customFormat="1" ht="15" thickBot="1"/>
    <row r="36" spans="2:6" s="27" customFormat="1" ht="30.75" thickBot="1">
      <c r="B36" s="201" t="s">
        <v>79</v>
      </c>
      <c r="C36" s="201" t="s">
        <v>103</v>
      </c>
      <c r="D36" s="201" t="s">
        <v>104</v>
      </c>
      <c r="E36" s="220" t="s">
        <v>105</v>
      </c>
    </row>
    <row r="37" spans="2:6" s="27" customFormat="1">
      <c r="B37" s="128" t="str">
        <f t="shared" ref="B37:D39" si="0">B4</f>
        <v>Indeks Ukrainskoi Birzhi</v>
      </c>
      <c r="C37" s="129">
        <f t="shared" si="0"/>
        <v>293.97937000000013</v>
      </c>
      <c r="D37" s="153">
        <f t="shared" si="0"/>
        <v>7.6144110250940325E-2</v>
      </c>
      <c r="E37" s="130">
        <f>G4</f>
        <v>0</v>
      </c>
    </row>
    <row r="38" spans="2:6" s="27" customFormat="1">
      <c r="B38" s="35" t="str">
        <f t="shared" si="0"/>
        <v>UNIVER.UA/Skif: Fond Nerukhomosti</v>
      </c>
      <c r="C38" s="36">
        <f t="shared" si="0"/>
        <v>93.242659999999915</v>
      </c>
      <c r="D38" s="154">
        <f t="shared" si="0"/>
        <v>8.1478110574071463E-2</v>
      </c>
      <c r="E38" s="38">
        <f>G5</f>
        <v>0</v>
      </c>
    </row>
    <row r="39" spans="2:6" s="27" customFormat="1">
      <c r="B39" s="35" t="str">
        <f t="shared" si="0"/>
        <v>AntyBank</v>
      </c>
      <c r="C39" s="36">
        <f t="shared" si="0"/>
        <v>80.361899999999437</v>
      </c>
      <c r="D39" s="154">
        <f t="shared" si="0"/>
        <v>1.9138635398927489E-2</v>
      </c>
      <c r="E39" s="38">
        <f>G6</f>
        <v>0</v>
      </c>
    </row>
    <row r="40" spans="2:6">
      <c r="B40" s="35"/>
      <c r="C40" s="36"/>
      <c r="D40" s="154"/>
      <c r="E40" s="38"/>
      <c r="F40" s="19"/>
    </row>
    <row r="41" spans="2:6">
      <c r="B41" s="35"/>
      <c r="C41" s="36"/>
      <c r="D41" s="154"/>
      <c r="E41" s="38"/>
      <c r="F41" s="19"/>
    </row>
    <row r="42" spans="2:6">
      <c r="B42" s="155"/>
      <c r="C42" s="156"/>
      <c r="D42" s="157"/>
      <c r="E42" s="158"/>
      <c r="F42" s="19"/>
    </row>
    <row r="43" spans="2:6">
      <c r="B43" s="27"/>
      <c r="C43" s="159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  <c r="F47" s="19"/>
    </row>
    <row r="48" spans="2:6">
      <c r="B48" s="27"/>
      <c r="C48" s="27"/>
      <c r="D48" s="6"/>
      <c r="F48" s="19"/>
    </row>
    <row r="49" spans="2:6">
      <c r="B49" s="27"/>
      <c r="C49" s="27"/>
      <c r="D49" s="6"/>
      <c r="F49" s="19"/>
    </row>
    <row r="50" spans="2:6">
      <c r="B50" s="27"/>
      <c r="C50" s="27"/>
      <c r="D50" s="6"/>
    </row>
    <row r="51" spans="2:6">
      <c r="B51" s="27"/>
      <c r="C51" s="27"/>
      <c r="D51" s="6"/>
    </row>
    <row r="52" spans="2:6">
      <c r="B52" s="27"/>
      <c r="C52" s="27"/>
      <c r="D52" s="6"/>
    </row>
    <row r="53" spans="2:6">
      <c r="B53" s="27"/>
      <c r="C53" s="27"/>
      <c r="D53" s="6"/>
    </row>
    <row r="54" spans="2:6">
      <c r="B54" s="27"/>
      <c r="C54" s="27"/>
      <c r="D54" s="6"/>
    </row>
    <row r="55" spans="2:6">
      <c r="B55" s="27"/>
      <c r="C55" s="27"/>
      <c r="D55" s="6"/>
    </row>
    <row r="56" spans="2:6">
      <c r="B56" s="27"/>
      <c r="C56" s="27"/>
      <c r="D56" s="6"/>
    </row>
    <row r="57" spans="2:6">
      <c r="B57" s="27"/>
      <c r="C57" s="27"/>
      <c r="D57" s="6"/>
    </row>
    <row r="58" spans="2:6">
      <c r="B58" s="27"/>
      <c r="C58" s="27"/>
      <c r="D58" s="6"/>
    </row>
    <row r="59" spans="2:6">
      <c r="B59" s="27"/>
      <c r="C59" s="27"/>
      <c r="D59" s="6"/>
    </row>
    <row r="60" spans="2:6">
      <c r="B60" s="27"/>
      <c r="C60" s="27"/>
      <c r="D60" s="6"/>
    </row>
    <row r="61" spans="2:6">
      <c r="B61" s="27"/>
      <c r="C61" s="27"/>
      <c r="D61" s="6"/>
    </row>
    <row r="62" spans="2:6">
      <c r="B62" s="27"/>
      <c r="C62" s="27"/>
      <c r="D62" s="6"/>
    </row>
    <row r="63" spans="2:6">
      <c r="B63" s="27"/>
      <c r="C63" s="27"/>
      <c r="D63" s="6"/>
    </row>
    <row r="64" spans="2:6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  <row r="120" spans="2:4">
      <c r="B120" s="27"/>
      <c r="C120" s="27"/>
      <c r="D120" s="6"/>
    </row>
    <row r="121" spans="2:4">
      <c r="B121" s="27"/>
      <c r="C121" s="27"/>
      <c r="D121" s="6"/>
    </row>
    <row r="122" spans="2:4">
      <c r="B122" s="27"/>
      <c r="C122" s="27"/>
      <c r="D122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5"/>
  <sheetViews>
    <sheetView tabSelected="1" zoomScale="85" workbookViewId="0">
      <selection activeCell="Q52" sqref="Q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79</v>
      </c>
      <c r="B1" s="66" t="s">
        <v>171</v>
      </c>
      <c r="C1" s="10"/>
      <c r="D1" s="10"/>
    </row>
    <row r="2" spans="1:4" ht="14.25">
      <c r="A2" s="145" t="s">
        <v>158</v>
      </c>
      <c r="B2" s="137">
        <v>1.9138635398944226E-2</v>
      </c>
      <c r="C2" s="10"/>
      <c r="D2" s="10"/>
    </row>
    <row r="3" spans="1:4" ht="14.25">
      <c r="A3" s="206" t="s">
        <v>167</v>
      </c>
      <c r="B3" s="137">
        <v>7.6144110250875308E-2</v>
      </c>
      <c r="C3" s="10"/>
      <c r="D3" s="10"/>
    </row>
    <row r="4" spans="1:4" ht="14.25">
      <c r="A4" s="73" t="s">
        <v>160</v>
      </c>
      <c r="B4" s="137">
        <v>8.1478110574074503E-2</v>
      </c>
      <c r="C4" s="10"/>
      <c r="D4" s="10"/>
    </row>
    <row r="5" spans="1:4" ht="14.25">
      <c r="A5" s="145" t="s">
        <v>111</v>
      </c>
      <c r="B5" s="138">
        <v>5.8920285407964679E-2</v>
      </c>
      <c r="C5" s="10"/>
      <c r="D5" s="10"/>
    </row>
    <row r="6" spans="1:4" ht="14.25">
      <c r="A6" s="145" t="s">
        <v>15</v>
      </c>
      <c r="B6" s="138">
        <v>6.2840031427427778E-2</v>
      </c>
      <c r="C6" s="10"/>
      <c r="D6" s="10"/>
    </row>
    <row r="7" spans="1:4" ht="14.25">
      <c r="A7" s="145" t="s">
        <v>14</v>
      </c>
      <c r="B7" s="138">
        <v>1.1454701860823091E-2</v>
      </c>
      <c r="C7" s="10"/>
      <c r="D7" s="10"/>
    </row>
    <row r="8" spans="1:4" ht="14.25">
      <c r="A8" s="145" t="s">
        <v>150</v>
      </c>
      <c r="B8" s="138">
        <v>3.2876736422537967E-3</v>
      </c>
      <c r="C8" s="10"/>
      <c r="D8" s="10"/>
    </row>
    <row r="9" spans="1:4" ht="14.25">
      <c r="A9" s="145" t="s">
        <v>151</v>
      </c>
      <c r="B9" s="138">
        <v>4.0804213466147932E-3</v>
      </c>
      <c r="C9" s="10"/>
      <c r="D9" s="10"/>
    </row>
    <row r="10" spans="1:4" ht="14.25">
      <c r="A10" s="145" t="s">
        <v>152</v>
      </c>
      <c r="B10" s="138">
        <v>1.5890410958904113E-2</v>
      </c>
      <c r="C10" s="10"/>
      <c r="D10" s="10"/>
    </row>
    <row r="11" spans="1:4" ht="15" thickBot="1">
      <c r="A11" s="214" t="s">
        <v>153</v>
      </c>
      <c r="B11" s="139">
        <v>1.4888747691633064E-2</v>
      </c>
      <c r="C11" s="10"/>
      <c r="D11" s="10"/>
    </row>
    <row r="12" spans="1:4">
      <c r="C12" s="10"/>
      <c r="D12" s="10"/>
    </row>
    <row r="13" spans="1:4">
      <c r="A13" s="10"/>
      <c r="B13" s="10"/>
      <c r="C13" s="10"/>
      <c r="D13" s="10"/>
    </row>
    <row r="14" spans="1:4">
      <c r="B14" s="10"/>
      <c r="C14" s="10"/>
      <c r="D14" s="10"/>
    </row>
    <row r="15" spans="1:4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4"/>
  <sheetViews>
    <sheetView zoomScale="80" zoomScaleNormal="40" workbookViewId="0">
      <selection activeCell="G19" sqref="G19:G20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64" t="s">
        <v>44</v>
      </c>
      <c r="B1" s="164"/>
      <c r="C1" s="164"/>
      <c r="D1" s="164"/>
      <c r="E1" s="164"/>
      <c r="F1" s="164"/>
      <c r="G1" s="164"/>
      <c r="H1" s="164"/>
      <c r="I1" s="13"/>
    </row>
    <row r="2" spans="1:9" ht="57.75" customHeight="1" thickBot="1">
      <c r="A2" s="15" t="s">
        <v>36</v>
      </c>
      <c r="B2" s="16" t="s">
        <v>37</v>
      </c>
      <c r="C2" s="17" t="s">
        <v>38</v>
      </c>
      <c r="D2" s="17" t="s">
        <v>39</v>
      </c>
      <c r="E2" s="17" t="s">
        <v>40</v>
      </c>
      <c r="F2" s="17" t="s">
        <v>41</v>
      </c>
      <c r="G2" s="17" t="s">
        <v>42</v>
      </c>
      <c r="H2" s="18" t="s">
        <v>43</v>
      </c>
      <c r="I2" s="18"/>
    </row>
    <row r="3" spans="1:9">
      <c r="A3" s="21">
        <v>1</v>
      </c>
      <c r="B3" s="191" t="s">
        <v>45</v>
      </c>
      <c r="C3" s="86">
        <v>21323612.530000001</v>
      </c>
      <c r="D3" s="87">
        <v>50376</v>
      </c>
      <c r="E3" s="86">
        <v>423.28911644433862</v>
      </c>
      <c r="F3" s="87">
        <v>100</v>
      </c>
      <c r="G3" s="192" t="s">
        <v>66</v>
      </c>
      <c r="H3" s="88" t="s">
        <v>7</v>
      </c>
      <c r="I3" s="19"/>
    </row>
    <row r="4" spans="1:9">
      <c r="A4" s="21">
        <v>2</v>
      </c>
      <c r="B4" s="85" t="s">
        <v>46</v>
      </c>
      <c r="C4" s="86">
        <v>5141934.41</v>
      </c>
      <c r="D4" s="87">
        <v>2054</v>
      </c>
      <c r="E4" s="86">
        <v>2503.3760516066213</v>
      </c>
      <c r="F4" s="87">
        <v>1000</v>
      </c>
      <c r="G4" s="193" t="s">
        <v>67</v>
      </c>
      <c r="H4" s="88" t="s">
        <v>1</v>
      </c>
      <c r="I4" s="19"/>
    </row>
    <row r="5" spans="1:9" ht="14.25" customHeight="1">
      <c r="A5" s="21">
        <v>3</v>
      </c>
      <c r="B5" s="85" t="s">
        <v>47</v>
      </c>
      <c r="C5" s="86">
        <v>3620739.3914999999</v>
      </c>
      <c r="D5" s="87">
        <v>3927</v>
      </c>
      <c r="E5" s="86">
        <v>922.01155882352941</v>
      </c>
      <c r="F5" s="87">
        <v>1000</v>
      </c>
      <c r="G5" s="85" t="s">
        <v>68</v>
      </c>
      <c r="H5" s="88" t="s">
        <v>8</v>
      </c>
      <c r="I5" s="19"/>
    </row>
    <row r="6" spans="1:9">
      <c r="A6" s="21">
        <v>4</v>
      </c>
      <c r="B6" s="85" t="s">
        <v>48</v>
      </c>
      <c r="C6" s="86">
        <v>3535328.82</v>
      </c>
      <c r="D6" s="87">
        <v>4604</v>
      </c>
      <c r="E6" s="86">
        <v>767.88201998262377</v>
      </c>
      <c r="F6" s="87">
        <v>1000</v>
      </c>
      <c r="G6" s="192" t="s">
        <v>66</v>
      </c>
      <c r="H6" s="88" t="s">
        <v>7</v>
      </c>
      <c r="I6" s="19"/>
    </row>
    <row r="7" spans="1:9" ht="14.25" customHeight="1">
      <c r="A7" s="21">
        <v>5</v>
      </c>
      <c r="B7" s="191" t="s">
        <v>49</v>
      </c>
      <c r="C7" s="86">
        <v>3345243.67</v>
      </c>
      <c r="D7" s="87">
        <v>1269</v>
      </c>
      <c r="E7" s="86">
        <v>2636.1258234830575</v>
      </c>
      <c r="F7" s="87">
        <v>1000</v>
      </c>
      <c r="G7" s="194" t="s">
        <v>69</v>
      </c>
      <c r="H7" s="88" t="s">
        <v>5</v>
      </c>
      <c r="I7" s="19"/>
    </row>
    <row r="8" spans="1:9">
      <c r="A8" s="21">
        <v>6</v>
      </c>
      <c r="B8" s="191" t="s">
        <v>50</v>
      </c>
      <c r="C8" s="86">
        <v>3073512.86</v>
      </c>
      <c r="D8" s="87">
        <v>1473</v>
      </c>
      <c r="E8" s="86">
        <v>2086.5667752885265</v>
      </c>
      <c r="F8" s="87">
        <v>1000</v>
      </c>
      <c r="G8" s="193" t="s">
        <v>67</v>
      </c>
      <c r="H8" s="88" t="s">
        <v>1</v>
      </c>
      <c r="I8" s="19"/>
    </row>
    <row r="9" spans="1:9">
      <c r="A9" s="21">
        <v>7</v>
      </c>
      <c r="B9" s="191" t="s">
        <v>51</v>
      </c>
      <c r="C9" s="86">
        <v>2656753.31</v>
      </c>
      <c r="D9" s="87">
        <v>726</v>
      </c>
      <c r="E9" s="86">
        <v>3659.4398209366391</v>
      </c>
      <c r="F9" s="87">
        <v>1000</v>
      </c>
      <c r="G9" s="194" t="s">
        <v>70</v>
      </c>
      <c r="H9" s="88" t="s">
        <v>5</v>
      </c>
      <c r="I9" s="19"/>
    </row>
    <row r="10" spans="1:9">
      <c r="A10" s="21">
        <v>8</v>
      </c>
      <c r="B10" s="85" t="s">
        <v>52</v>
      </c>
      <c r="C10" s="86">
        <v>2131927.87</v>
      </c>
      <c r="D10" s="87">
        <v>885</v>
      </c>
      <c r="E10" s="86">
        <v>2408.9580451977404</v>
      </c>
      <c r="F10" s="87">
        <v>1000</v>
      </c>
      <c r="G10" s="85" t="s">
        <v>71</v>
      </c>
      <c r="H10" s="88" t="s">
        <v>3</v>
      </c>
      <c r="I10" s="19"/>
    </row>
    <row r="11" spans="1:9">
      <c r="A11" s="21">
        <v>9</v>
      </c>
      <c r="B11" s="85" t="s">
        <v>53</v>
      </c>
      <c r="C11" s="86">
        <v>2045179.04</v>
      </c>
      <c r="D11" s="87">
        <v>2894163</v>
      </c>
      <c r="E11" s="86">
        <v>0.70665648064742725</v>
      </c>
      <c r="F11" s="87">
        <v>1</v>
      </c>
      <c r="G11" s="85" t="s">
        <v>71</v>
      </c>
      <c r="H11" s="88" t="s">
        <v>3</v>
      </c>
      <c r="I11" s="19"/>
    </row>
    <row r="12" spans="1:9">
      <c r="A12" s="21">
        <v>10</v>
      </c>
      <c r="B12" s="191" t="s">
        <v>54</v>
      </c>
      <c r="C12" s="86">
        <v>1620693.6</v>
      </c>
      <c r="D12" s="87">
        <v>11310</v>
      </c>
      <c r="E12" s="86">
        <v>143.29740053050398</v>
      </c>
      <c r="F12" s="87">
        <v>100</v>
      </c>
      <c r="G12" s="192" t="s">
        <v>66</v>
      </c>
      <c r="H12" s="88" t="s">
        <v>7</v>
      </c>
      <c r="I12" s="19"/>
    </row>
    <row r="13" spans="1:9">
      <c r="A13" s="21">
        <v>11</v>
      </c>
      <c r="B13" s="191" t="s">
        <v>55</v>
      </c>
      <c r="C13" s="86">
        <v>1384170.29</v>
      </c>
      <c r="D13" s="87">
        <v>1178</v>
      </c>
      <c r="E13" s="86">
        <v>1175.0172241086589</v>
      </c>
      <c r="F13" s="87">
        <v>1000</v>
      </c>
      <c r="G13" s="85" t="s">
        <v>72</v>
      </c>
      <c r="H13" s="88" t="s">
        <v>6</v>
      </c>
      <c r="I13" s="19"/>
    </row>
    <row r="14" spans="1:9">
      <c r="A14" s="21">
        <v>12</v>
      </c>
      <c r="B14" s="85" t="s">
        <v>56</v>
      </c>
      <c r="C14" s="86">
        <v>1096038.1399999999</v>
      </c>
      <c r="D14" s="87">
        <v>44041</v>
      </c>
      <c r="E14" s="86">
        <v>24.88676778456438</v>
      </c>
      <c r="F14" s="87">
        <v>100</v>
      </c>
      <c r="G14" s="85" t="s">
        <v>73</v>
      </c>
      <c r="H14" s="88" t="s">
        <v>11</v>
      </c>
      <c r="I14" s="19"/>
    </row>
    <row r="15" spans="1:9">
      <c r="A15" s="21">
        <v>13</v>
      </c>
      <c r="B15" s="191" t="s">
        <v>57</v>
      </c>
      <c r="C15" s="86">
        <v>1060922.3700000001</v>
      </c>
      <c r="D15" s="87">
        <v>589</v>
      </c>
      <c r="E15" s="86">
        <v>1801.2264346349748</v>
      </c>
      <c r="F15" s="87">
        <v>1000</v>
      </c>
      <c r="G15" s="193" t="s">
        <v>67</v>
      </c>
      <c r="H15" s="88" t="s">
        <v>1</v>
      </c>
      <c r="I15" s="19"/>
    </row>
    <row r="16" spans="1:9">
      <c r="A16" s="21">
        <v>14</v>
      </c>
      <c r="B16" s="85" t="s">
        <v>58</v>
      </c>
      <c r="C16" s="86">
        <v>887298.84</v>
      </c>
      <c r="D16" s="87">
        <v>955</v>
      </c>
      <c r="E16" s="86">
        <v>929.10873298429317</v>
      </c>
      <c r="F16" s="87">
        <v>1000</v>
      </c>
      <c r="G16" s="85" t="s">
        <v>74</v>
      </c>
      <c r="H16" s="88" t="s">
        <v>0</v>
      </c>
      <c r="I16" s="19"/>
    </row>
    <row r="17" spans="1:9">
      <c r="A17" s="21">
        <v>15</v>
      </c>
      <c r="B17" s="191" t="s">
        <v>59</v>
      </c>
      <c r="C17" s="86">
        <v>669846.31000000006</v>
      </c>
      <c r="D17" s="87">
        <v>1325</v>
      </c>
      <c r="E17" s="86">
        <v>505.54438490566042</v>
      </c>
      <c r="F17" s="87">
        <v>1000</v>
      </c>
      <c r="G17" s="193" t="s">
        <v>67</v>
      </c>
      <c r="H17" s="88" t="s">
        <v>1</v>
      </c>
      <c r="I17" s="19"/>
    </row>
    <row r="18" spans="1:9">
      <c r="A18" s="21">
        <v>16</v>
      </c>
      <c r="B18" s="85" t="s">
        <v>60</v>
      </c>
      <c r="C18" s="86">
        <v>575667.87</v>
      </c>
      <c r="D18" s="87">
        <v>9806</v>
      </c>
      <c r="E18" s="86">
        <v>58.705677136447072</v>
      </c>
      <c r="F18" s="87">
        <v>100</v>
      </c>
      <c r="G18" s="85" t="s">
        <v>75</v>
      </c>
      <c r="H18" s="88" t="s">
        <v>10</v>
      </c>
      <c r="I18" s="19"/>
    </row>
    <row r="19" spans="1:9">
      <c r="A19" s="21">
        <v>17</v>
      </c>
      <c r="B19" s="85" t="s">
        <v>61</v>
      </c>
      <c r="C19" s="86">
        <v>466792.17</v>
      </c>
      <c r="D19" s="87">
        <v>168</v>
      </c>
      <c r="E19" s="86">
        <v>2778.5248214285712</v>
      </c>
      <c r="F19" s="87">
        <v>1000</v>
      </c>
      <c r="G19" s="194" t="s">
        <v>69</v>
      </c>
      <c r="H19" s="88" t="s">
        <v>5</v>
      </c>
      <c r="I19" s="19"/>
    </row>
    <row r="20" spans="1:9">
      <c r="A20" s="21">
        <v>18</v>
      </c>
      <c r="B20" s="191" t="s">
        <v>62</v>
      </c>
      <c r="C20" s="86">
        <v>429900.01</v>
      </c>
      <c r="D20" s="87">
        <v>1121</v>
      </c>
      <c r="E20" s="86">
        <v>383.49688670829619</v>
      </c>
      <c r="F20" s="87">
        <v>1000</v>
      </c>
      <c r="G20" s="194" t="s">
        <v>76</v>
      </c>
      <c r="H20" s="88" t="s">
        <v>2</v>
      </c>
      <c r="I20" s="19"/>
    </row>
    <row r="21" spans="1:9" ht="15" customHeight="1" thickBot="1">
      <c r="A21" s="166" t="s">
        <v>63</v>
      </c>
      <c r="B21" s="166"/>
      <c r="C21" s="100">
        <f>SUM(C3:C20)</f>
        <v>55065561.501500003</v>
      </c>
      <c r="D21" s="101">
        <f>SUM(D3:D20)</f>
        <v>3029970</v>
      </c>
      <c r="E21" s="55" t="s">
        <v>4</v>
      </c>
      <c r="F21" s="55" t="s">
        <v>4</v>
      </c>
      <c r="G21" s="55" t="s">
        <v>4</v>
      </c>
      <c r="H21" s="56" t="s">
        <v>4</v>
      </c>
    </row>
    <row r="22" spans="1:9" ht="15" customHeight="1" thickBot="1">
      <c r="A22" s="167" t="s">
        <v>64</v>
      </c>
      <c r="B22" s="167"/>
      <c r="C22" s="167"/>
      <c r="D22" s="167"/>
      <c r="E22" s="167"/>
      <c r="F22" s="167"/>
      <c r="G22" s="167"/>
      <c r="H22" s="167"/>
    </row>
    <row r="24" spans="1:9">
      <c r="B24" s="20" t="s">
        <v>65</v>
      </c>
      <c r="C24" s="23">
        <f>C21-SUM(C3:C13)</f>
        <v>5186465.7100000009</v>
      </c>
      <c r="D24" s="127">
        <f>C24/$C$21</f>
        <v>9.4187102947433307E-2</v>
      </c>
    </row>
    <row r="25" spans="1:9">
      <c r="B25" s="85" t="str">
        <f>B3</f>
        <v>KINTO-Klasychnyi</v>
      </c>
      <c r="C25" s="86">
        <f>C3</f>
        <v>21323612.530000001</v>
      </c>
      <c r="D25" s="127">
        <f>C25/$C$21</f>
        <v>0.38724044481811265</v>
      </c>
      <c r="H25" s="19"/>
    </row>
    <row r="26" spans="1:9">
      <c r="B26" s="85" t="str">
        <f>B4</f>
        <v>UNIVER.UA/Myhailo Hrushevskyi: Fond Derzhavnykh Paperiv</v>
      </c>
      <c r="C26" s="86">
        <f>C4</f>
        <v>5141934.41</v>
      </c>
      <c r="D26" s="127">
        <f t="shared" ref="D26:D34" si="0">C26/$C$21</f>
        <v>9.3378406935157324E-2</v>
      </c>
      <c r="H26" s="19"/>
    </row>
    <row r="27" spans="1:9">
      <c r="B27" s="85" t="str">
        <f t="shared" ref="B27:C34" si="1">B5</f>
        <v>Sofiivskyi</v>
      </c>
      <c r="C27" s="86">
        <f t="shared" si="1"/>
        <v>3620739.3914999999</v>
      </c>
      <c r="D27" s="127">
        <f t="shared" si="0"/>
        <v>6.5753245636138116E-2</v>
      </c>
      <c r="H27" s="19"/>
    </row>
    <row r="28" spans="1:9">
      <c r="B28" s="85" t="str">
        <f t="shared" si="1"/>
        <v>KINTO-Ekviti</v>
      </c>
      <c r="C28" s="86">
        <f t="shared" si="1"/>
        <v>3535328.82</v>
      </c>
      <c r="D28" s="127">
        <f t="shared" si="0"/>
        <v>6.4202175072775688E-2</v>
      </c>
      <c r="H28" s="19"/>
    </row>
    <row r="29" spans="1:9">
      <c r="B29" s="85" t="str">
        <f t="shared" si="1"/>
        <v>Altus – Depozyt</v>
      </c>
      <c r="C29" s="86">
        <f t="shared" si="1"/>
        <v>3345243.67</v>
      </c>
      <c r="D29" s="127">
        <f t="shared" si="0"/>
        <v>6.0750196289360903E-2</v>
      </c>
      <c r="H29" s="19"/>
    </row>
    <row r="30" spans="1:9">
      <c r="B30" s="85" t="str">
        <f t="shared" si="1"/>
        <v>UNIVER.UA/Taras Shevchenko: Fond Zaoshchadzhen</v>
      </c>
      <c r="C30" s="86">
        <f t="shared" si="1"/>
        <v>3073512.86</v>
      </c>
      <c r="D30" s="127">
        <f t="shared" si="0"/>
        <v>5.5815518378329376E-2</v>
      </c>
      <c r="H30" s="19"/>
    </row>
    <row r="31" spans="1:9">
      <c r="B31" s="85" t="str">
        <f t="shared" si="1"/>
        <v>Altus – Zbalansovanyi</v>
      </c>
      <c r="C31" s="86">
        <f t="shared" si="1"/>
        <v>2656753.31</v>
      </c>
      <c r="D31" s="127">
        <f t="shared" si="0"/>
        <v>4.8247093783428126E-2</v>
      </c>
      <c r="H31" s="19"/>
    </row>
    <row r="32" spans="1:9">
      <c r="B32" s="85" t="str">
        <f t="shared" si="1"/>
        <v>ОТP Klasychnyi</v>
      </c>
      <c r="C32" s="86">
        <f t="shared" si="1"/>
        <v>2131927.87</v>
      </c>
      <c r="D32" s="127">
        <f t="shared" si="0"/>
        <v>3.8716174172525701E-2</v>
      </c>
      <c r="H32" s="19"/>
    </row>
    <row r="33" spans="2:4">
      <c r="B33" s="85" t="str">
        <f t="shared" si="1"/>
        <v>OTP Fond Aktsii</v>
      </c>
      <c r="C33" s="86">
        <f t="shared" si="1"/>
        <v>2045179.04</v>
      </c>
      <c r="D33" s="127">
        <f t="shared" si="0"/>
        <v>3.7140800606278911E-2</v>
      </c>
    </row>
    <row r="34" spans="2:4">
      <c r="B34" s="85" t="str">
        <f t="shared" si="1"/>
        <v>KINTO-Kaznacheyskyi</v>
      </c>
      <c r="C34" s="86">
        <f t="shared" si="1"/>
        <v>1620693.6</v>
      </c>
      <c r="D34" s="127">
        <f t="shared" si="0"/>
        <v>2.94320725296854E-2</v>
      </c>
    </row>
  </sheetData>
  <mergeCells count="3">
    <mergeCell ref="A1:H1"/>
    <mergeCell ref="A21:B21"/>
    <mergeCell ref="A22:H22"/>
  </mergeCells>
  <phoneticPr fontId="11" type="noConversion"/>
  <hyperlinks>
    <hyperlink ref="H3" r:id="rId1" display="http://otpcapital.com.ua/"/>
    <hyperlink ref="H4" r:id="rId2" display="http://www.kinto.com/"/>
    <hyperlink ref="H5" r:id="rId3" display="http://citadele.com.ua/"/>
    <hyperlink ref="H6" r:id="rId4" display="http://raam.com.ua/"/>
    <hyperlink ref="H7" r:id="rId5" display="http://citadele.com.ua/"/>
    <hyperlink ref="H8" r:id="rId6" display="http://www.seb.ua/"/>
    <hyperlink ref="H9" r:id="rId7" display="http://pioglobal.ua/"/>
    <hyperlink ref="H10" r:id="rId8" display="http://www.kinto.com/"/>
    <hyperlink ref="H12" r:id="rId9" display="http://otpcapital.com.ua/"/>
    <hyperlink ref="H16" r:id="rId10" display="http://www.delta-capital.com.ua/"/>
    <hyperlink ref="H17" r:id="rId11" display="http://www.am.eavex.com.ua/"/>
    <hyperlink ref="H18" r:id="rId12" display="http://www.altus.ua/"/>
    <hyperlink ref="H13" r:id="rId13"/>
    <hyperlink ref="H19" r:id="rId14" display="http://www.seb.ua/"/>
    <hyperlink ref="H21" r:id="rId15" display="http://art-capital.com.ua/"/>
    <hyperlink ref="H20" r:id="rId16" display="http://www.dragon-am.com/"/>
  </hyperlinks>
  <pageMargins left="0.75" right="0.75" top="1" bottom="1" header="0.5" footer="0.5"/>
  <pageSetup paperSize="9" scale="29" orientation="portrait" verticalDpi="1200" r:id="rId17"/>
  <headerFooter alignWithMargins="0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3"/>
  <sheetViews>
    <sheetView zoomScale="80" workbookViewId="0">
      <selection activeCell="J46" sqref="J46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68" t="s">
        <v>77</v>
      </c>
      <c r="B1" s="168"/>
      <c r="C1" s="168"/>
      <c r="D1" s="168"/>
      <c r="E1" s="168"/>
      <c r="F1" s="168"/>
      <c r="G1" s="168"/>
      <c r="H1" s="168"/>
      <c r="I1" s="168"/>
      <c r="J1" s="103"/>
    </row>
    <row r="2" spans="1:11" s="20" customFormat="1" ht="15.75" customHeight="1" thickBot="1">
      <c r="A2" s="169" t="s">
        <v>36</v>
      </c>
      <c r="B2" s="104"/>
      <c r="C2" s="105"/>
      <c r="D2" s="106"/>
      <c r="E2" s="171" t="s">
        <v>78</v>
      </c>
      <c r="F2" s="171"/>
      <c r="G2" s="171"/>
      <c r="H2" s="171"/>
      <c r="I2" s="171"/>
      <c r="J2" s="171"/>
      <c r="K2" s="171"/>
    </row>
    <row r="3" spans="1:11" s="22" customFormat="1" ht="64.5" thickBot="1">
      <c r="A3" s="170"/>
      <c r="B3" s="195" t="s">
        <v>79</v>
      </c>
      <c r="C3" s="196" t="s">
        <v>80</v>
      </c>
      <c r="D3" s="196" t="s">
        <v>81</v>
      </c>
      <c r="E3" s="17" t="s">
        <v>82</v>
      </c>
      <c r="F3" s="17" t="s">
        <v>83</v>
      </c>
      <c r="G3" s="17" t="s">
        <v>85</v>
      </c>
      <c r="H3" s="17" t="s">
        <v>84</v>
      </c>
      <c r="I3" s="17" t="s">
        <v>86</v>
      </c>
      <c r="J3" s="197" t="s">
        <v>87</v>
      </c>
      <c r="K3" s="18" t="s">
        <v>88</v>
      </c>
    </row>
    <row r="4" spans="1:11" s="20" customFormat="1" collapsed="1">
      <c r="A4" s="21">
        <v>1</v>
      </c>
      <c r="B4" s="191" t="s">
        <v>45</v>
      </c>
      <c r="C4" s="146">
        <v>38118</v>
      </c>
      <c r="D4" s="146">
        <v>38182</v>
      </c>
      <c r="E4" s="147">
        <v>1.5695964503320115E-2</v>
      </c>
      <c r="F4" s="147">
        <v>1.240870208786049E-3</v>
      </c>
      <c r="G4" s="147">
        <v>4.1759670650002079E-2</v>
      </c>
      <c r="H4" s="147">
        <v>1.8582631068978062E-2</v>
      </c>
      <c r="I4" s="147">
        <v>3.5548448883252926E-2</v>
      </c>
      <c r="J4" s="148">
        <v>3.2328911644437657</v>
      </c>
      <c r="K4" s="120">
        <v>0.12721312013124519</v>
      </c>
    </row>
    <row r="5" spans="1:11" s="20" customFormat="1" collapsed="1">
      <c r="A5" s="21">
        <v>2</v>
      </c>
      <c r="B5" s="145" t="s">
        <v>51</v>
      </c>
      <c r="C5" s="146">
        <v>38828</v>
      </c>
      <c r="D5" s="146">
        <v>39028</v>
      </c>
      <c r="E5" s="147">
        <v>7.7663724367029729E-3</v>
      </c>
      <c r="F5" s="147">
        <v>2.9612144362252568E-2</v>
      </c>
      <c r="G5" s="147">
        <v>5.934601369976944E-2</v>
      </c>
      <c r="H5" s="147">
        <v>0.16849257822422592</v>
      </c>
      <c r="I5" s="147">
        <v>8.7225941839227161E-2</v>
      </c>
      <c r="J5" s="148">
        <v>2.6594398209365453</v>
      </c>
      <c r="K5" s="121">
        <v>0.14260449159756106</v>
      </c>
    </row>
    <row r="6" spans="1:11" s="20" customFormat="1" collapsed="1">
      <c r="A6" s="21">
        <v>3</v>
      </c>
      <c r="B6" s="145" t="s">
        <v>57</v>
      </c>
      <c r="C6" s="146">
        <v>38919</v>
      </c>
      <c r="D6" s="146">
        <v>39092</v>
      </c>
      <c r="E6" s="147">
        <v>5.9767266070695824E-2</v>
      </c>
      <c r="F6" s="147">
        <v>7.8575183528040382E-2</v>
      </c>
      <c r="G6" s="147">
        <v>9.6500031291451682E-2</v>
      </c>
      <c r="H6" s="147">
        <v>7.6321667447660779E-3</v>
      </c>
      <c r="I6" s="147">
        <v>0.12349505439437269</v>
      </c>
      <c r="J6" s="148">
        <v>0.80122643463499421</v>
      </c>
      <c r="K6" s="121">
        <v>6.3515483415878871E-2</v>
      </c>
    </row>
    <row r="7" spans="1:11" s="20" customFormat="1" collapsed="1">
      <c r="A7" s="21">
        <v>4</v>
      </c>
      <c r="B7" s="145" t="s">
        <v>59</v>
      </c>
      <c r="C7" s="146">
        <v>38919</v>
      </c>
      <c r="D7" s="146">
        <v>39092</v>
      </c>
      <c r="E7" s="147">
        <v>6.7510681261400807E-2</v>
      </c>
      <c r="F7" s="147">
        <v>9.2244087005755926E-2</v>
      </c>
      <c r="G7" s="147">
        <v>9.7756193366647315E-2</v>
      </c>
      <c r="H7" s="147">
        <v>-0.22232607346257027</v>
      </c>
      <c r="I7" s="147">
        <v>7.4450757989385608E-2</v>
      </c>
      <c r="J7" s="148">
        <v>-0.49445561509433911</v>
      </c>
      <c r="K7" s="121">
        <v>-6.8892037724998079E-2</v>
      </c>
    </row>
    <row r="8" spans="1:11" s="20" customFormat="1" collapsed="1">
      <c r="A8" s="21">
        <v>5</v>
      </c>
      <c r="B8" s="145" t="s">
        <v>90</v>
      </c>
      <c r="C8" s="146">
        <v>39413</v>
      </c>
      <c r="D8" s="146">
        <v>39589</v>
      </c>
      <c r="E8" s="147">
        <v>1.4244223035407177E-2</v>
      </c>
      <c r="F8" s="147">
        <v>4.2004777500775026E-2</v>
      </c>
      <c r="G8" s="147">
        <v>8.2257339489592241E-2</v>
      </c>
      <c r="H8" s="147">
        <v>0.18016220025184349</v>
      </c>
      <c r="I8" s="147">
        <v>9.5708671859751959E-2</v>
      </c>
      <c r="J8" s="148">
        <v>1.4089580451976618</v>
      </c>
      <c r="K8" s="121">
        <v>0.11325762253568494</v>
      </c>
    </row>
    <row r="9" spans="1:11" s="20" customFormat="1" collapsed="1">
      <c r="A9" s="21">
        <v>6</v>
      </c>
      <c r="B9" s="145" t="s">
        <v>58</v>
      </c>
      <c r="C9" s="146">
        <v>39429</v>
      </c>
      <c r="D9" s="146">
        <v>39618</v>
      </c>
      <c r="E9" s="147">
        <v>7.108769342121235E-3</v>
      </c>
      <c r="F9" s="147">
        <v>-6.9603744733962025E-2</v>
      </c>
      <c r="G9" s="147">
        <v>-5.8457273487545591E-2</v>
      </c>
      <c r="H9" s="147">
        <v>-7.6165286072006344E-2</v>
      </c>
      <c r="I9" s="147">
        <v>-5.0003489820443447E-2</v>
      </c>
      <c r="J9" s="148">
        <v>-7.0891267015693371E-2</v>
      </c>
      <c r="K9" s="121">
        <v>-9.0199346551234072E-3</v>
      </c>
    </row>
    <row r="10" spans="1:11" s="20" customFormat="1" collapsed="1">
      <c r="A10" s="21">
        <v>7</v>
      </c>
      <c r="B10" s="145" t="s">
        <v>62</v>
      </c>
      <c r="C10" s="146">
        <v>39429</v>
      </c>
      <c r="D10" s="146">
        <v>39651</v>
      </c>
      <c r="E10" s="147">
        <v>-4.3101395735266612E-3</v>
      </c>
      <c r="F10" s="147">
        <v>-1.4888451759174526E-2</v>
      </c>
      <c r="G10" s="147">
        <v>-2.7570028980628769E-2</v>
      </c>
      <c r="H10" s="147">
        <v>-0.12055434246791363</v>
      </c>
      <c r="I10" s="147">
        <v>-4.106199648924691E-2</v>
      </c>
      <c r="J10" s="148">
        <v>-0.6165031132917036</v>
      </c>
      <c r="K10" s="121">
        <v>-0.11257817935143144</v>
      </c>
    </row>
    <row r="11" spans="1:11" s="20" customFormat="1" collapsed="1">
      <c r="A11" s="21">
        <v>8</v>
      </c>
      <c r="B11" s="145" t="s">
        <v>61</v>
      </c>
      <c r="C11" s="146">
        <v>39527</v>
      </c>
      <c r="D11" s="146">
        <v>39715</v>
      </c>
      <c r="E11" s="147">
        <v>1.0153292900693556E-2</v>
      </c>
      <c r="F11" s="147">
        <v>4.3192814045668548E-2</v>
      </c>
      <c r="G11" s="147">
        <v>6.5133198880666709E-2</v>
      </c>
      <c r="H11" s="147">
        <v>0.13444725734028573</v>
      </c>
      <c r="I11" s="147">
        <v>8.0383549795299825E-2</v>
      </c>
      <c r="J11" s="148">
        <v>1.7785248214285811</v>
      </c>
      <c r="K11" s="121">
        <v>0.13904736696393516</v>
      </c>
    </row>
    <row r="12" spans="1:11" s="20" customFormat="1" collapsed="1">
      <c r="A12" s="21">
        <v>9</v>
      </c>
      <c r="B12" s="145" t="s">
        <v>60</v>
      </c>
      <c r="C12" s="146">
        <v>39560</v>
      </c>
      <c r="D12" s="146">
        <v>39770</v>
      </c>
      <c r="E12" s="147">
        <v>3.8335906831773015E-2</v>
      </c>
      <c r="F12" s="147">
        <v>0.1066530728685926</v>
      </c>
      <c r="G12" s="147">
        <v>0.13033663913364024</v>
      </c>
      <c r="H12" s="147">
        <v>-0.10612922780845702</v>
      </c>
      <c r="I12" s="147" t="s">
        <v>137</v>
      </c>
      <c r="J12" s="148">
        <v>-0.41294322863552191</v>
      </c>
      <c r="K12" s="121">
        <v>-6.6846457062810671E-2</v>
      </c>
    </row>
    <row r="13" spans="1:11" s="20" customFormat="1" collapsed="1">
      <c r="A13" s="21">
        <v>10</v>
      </c>
      <c r="B13" s="145" t="s">
        <v>48</v>
      </c>
      <c r="C13" s="146">
        <v>39884</v>
      </c>
      <c r="D13" s="146">
        <v>40001</v>
      </c>
      <c r="E13" s="147">
        <v>2.0464391711758179E-2</v>
      </c>
      <c r="F13" s="147">
        <v>4.0964280378348317E-2</v>
      </c>
      <c r="G13" s="147">
        <v>0.10457956488189213</v>
      </c>
      <c r="H13" s="147">
        <v>-2.5608143184981058E-2</v>
      </c>
      <c r="I13" s="147">
        <v>8.1609252958718459E-2</v>
      </c>
      <c r="J13" s="148">
        <v>-0.23211798001733275</v>
      </c>
      <c r="K13" s="121">
        <v>-3.6690171217449441E-2</v>
      </c>
    </row>
    <row r="14" spans="1:11" s="20" customFormat="1" collapsed="1">
      <c r="A14" s="21">
        <v>11</v>
      </c>
      <c r="B14" s="145" t="s">
        <v>56</v>
      </c>
      <c r="C14" s="146">
        <v>40031</v>
      </c>
      <c r="D14" s="146">
        <v>40129</v>
      </c>
      <c r="E14" s="147">
        <v>6.7108132754881922E-2</v>
      </c>
      <c r="F14" s="147">
        <v>0.13113833496409733</v>
      </c>
      <c r="G14" s="147">
        <v>0.13131852571111158</v>
      </c>
      <c r="H14" s="147">
        <v>-0.24321416988398747</v>
      </c>
      <c r="I14" s="147">
        <v>2.8520497592749106E-2</v>
      </c>
      <c r="J14" s="148">
        <v>-0.7511323221543571</v>
      </c>
      <c r="K14" s="121">
        <v>-0.18707899020852359</v>
      </c>
    </row>
    <row r="15" spans="1:11" s="20" customFormat="1" collapsed="1">
      <c r="A15" s="21">
        <v>12</v>
      </c>
      <c r="B15" s="145" t="s">
        <v>91</v>
      </c>
      <c r="C15" s="146">
        <v>40253</v>
      </c>
      <c r="D15" s="146">
        <v>40366</v>
      </c>
      <c r="E15" s="147">
        <v>4.6006942903878079E-2</v>
      </c>
      <c r="F15" s="147">
        <v>9.1777395583362509E-2</v>
      </c>
      <c r="G15" s="147">
        <v>0.11556097516213337</v>
      </c>
      <c r="H15" s="147">
        <v>-2.0066125589099926E-3</v>
      </c>
      <c r="I15" s="147">
        <v>0.13153323815408835</v>
      </c>
      <c r="J15" s="148">
        <v>-0.29334351935256309</v>
      </c>
      <c r="K15" s="121">
        <v>-5.5633678426206812E-2</v>
      </c>
    </row>
    <row r="16" spans="1:11" s="20" customFormat="1" collapsed="1">
      <c r="A16" s="21">
        <v>13</v>
      </c>
      <c r="B16" s="145" t="s">
        <v>47</v>
      </c>
      <c r="C16" s="146">
        <v>40114</v>
      </c>
      <c r="D16" s="146">
        <v>40401</v>
      </c>
      <c r="E16" s="147">
        <v>5.8573194482922641E-2</v>
      </c>
      <c r="F16" s="147">
        <v>0.12114929296350141</v>
      </c>
      <c r="G16" s="147">
        <v>0.29207783947491084</v>
      </c>
      <c r="H16" s="147">
        <v>9.2524100491509831E-2</v>
      </c>
      <c r="I16" s="147">
        <v>0.25156040455174633</v>
      </c>
      <c r="J16" s="148">
        <v>-7.7988441176475964E-2</v>
      </c>
      <c r="K16" s="121">
        <v>-1.350915763386229E-2</v>
      </c>
    </row>
    <row r="17" spans="1:12" s="20" customFormat="1" collapsed="1">
      <c r="A17" s="21">
        <v>14</v>
      </c>
      <c r="B17" s="145" t="s">
        <v>49</v>
      </c>
      <c r="C17" s="146">
        <v>40226</v>
      </c>
      <c r="D17" s="146">
        <v>40430</v>
      </c>
      <c r="E17" s="147">
        <v>9.0099929323537165E-3</v>
      </c>
      <c r="F17" s="147">
        <v>3.1937486850140528E-2</v>
      </c>
      <c r="G17" s="147">
        <v>6.3776627581416223E-2</v>
      </c>
      <c r="H17" s="147">
        <v>0.17550203581069868</v>
      </c>
      <c r="I17" s="147">
        <v>9.3785242884148801E-2</v>
      </c>
      <c r="J17" s="148">
        <v>1.6361258234830811</v>
      </c>
      <c r="K17" s="121">
        <v>0.17887116195068486</v>
      </c>
    </row>
    <row r="18" spans="1:12" s="20" customFormat="1" collapsed="1">
      <c r="A18" s="21">
        <v>15</v>
      </c>
      <c r="B18" s="73" t="s">
        <v>50</v>
      </c>
      <c r="C18" s="146">
        <v>40427</v>
      </c>
      <c r="D18" s="146">
        <v>40543</v>
      </c>
      <c r="E18" s="147">
        <v>8.6464646252619737E-3</v>
      </c>
      <c r="F18" s="147">
        <v>1.331347891223511E-2</v>
      </c>
      <c r="G18" s="147">
        <v>2.8343139145645013E-2</v>
      </c>
      <c r="H18" s="147">
        <v>0.15321975026679913</v>
      </c>
      <c r="I18" s="147">
        <v>8.2193451256908467E-2</v>
      </c>
      <c r="J18" s="148">
        <v>1.0865667752885204</v>
      </c>
      <c r="K18" s="121">
        <v>0.1408735164281234</v>
      </c>
    </row>
    <row r="19" spans="1:12" s="20" customFormat="1" collapsed="1">
      <c r="A19" s="21">
        <v>16</v>
      </c>
      <c r="B19" s="198" t="s">
        <v>55</v>
      </c>
      <c r="C19" s="146">
        <v>40444</v>
      </c>
      <c r="D19" s="146">
        <v>40638</v>
      </c>
      <c r="E19" s="147">
        <v>5.0909531884473225E-3</v>
      </c>
      <c r="F19" s="147">
        <v>2.1789089778432302E-3</v>
      </c>
      <c r="G19" s="147">
        <v>4.403633244646521E-2</v>
      </c>
      <c r="H19" s="147">
        <v>0.18449339705648571</v>
      </c>
      <c r="I19" s="147">
        <v>8.8060753178618167E-2</v>
      </c>
      <c r="J19" s="148">
        <v>0.17501722410865672</v>
      </c>
      <c r="K19" s="121">
        <v>3.0777317499382173E-2</v>
      </c>
    </row>
    <row r="20" spans="1:12" s="20" customFormat="1" collapsed="1">
      <c r="A20" s="21">
        <v>17</v>
      </c>
      <c r="B20" s="73" t="s">
        <v>92</v>
      </c>
      <c r="C20" s="146">
        <v>40427</v>
      </c>
      <c r="D20" s="146">
        <v>40708</v>
      </c>
      <c r="E20" s="147">
        <v>1.8124833244527405E-2</v>
      </c>
      <c r="F20" s="147">
        <v>1.443030322444061E-2</v>
      </c>
      <c r="G20" s="147">
        <v>3.4445181678709025E-2</v>
      </c>
      <c r="H20" s="147">
        <v>0.18844088715118823</v>
      </c>
      <c r="I20" s="147">
        <v>6.937110508445965E-2</v>
      </c>
      <c r="J20" s="148">
        <v>1.5033760516066117</v>
      </c>
      <c r="K20" s="121">
        <v>0.19592535263847655</v>
      </c>
    </row>
    <row r="21" spans="1:12" s="20" customFormat="1">
      <c r="A21" s="21">
        <v>18</v>
      </c>
      <c r="B21" s="73" t="s">
        <v>54</v>
      </c>
      <c r="C21" s="146">
        <v>41026</v>
      </c>
      <c r="D21" s="146">
        <v>41242</v>
      </c>
      <c r="E21" s="147">
        <v>2.8126326736924723E-2</v>
      </c>
      <c r="F21" s="147">
        <v>-1.784854161971583E-2</v>
      </c>
      <c r="G21" s="147">
        <v>6.7766556404936562E-2</v>
      </c>
      <c r="H21" s="147">
        <v>4.4961500062894233E-2</v>
      </c>
      <c r="I21" s="147">
        <v>8.3718987674515688E-2</v>
      </c>
      <c r="J21" s="148">
        <v>0.43297400530502328</v>
      </c>
      <c r="K21" s="121">
        <v>0.1031156963134614</v>
      </c>
    </row>
    <row r="22" spans="1:12" s="20" customFormat="1" ht="15.75" thickBot="1">
      <c r="A22" s="144"/>
      <c r="B22" s="149" t="s">
        <v>93</v>
      </c>
      <c r="C22" s="150" t="s">
        <v>4</v>
      </c>
      <c r="D22" s="150" t="s">
        <v>4</v>
      </c>
      <c r="E22" s="151">
        <f>AVERAGE(E4:E21)</f>
        <v>2.6523531632752444E-2</v>
      </c>
      <c r="F22" s="151">
        <f>AVERAGE(F4:F21)</f>
        <v>4.1003982958943766E-2</v>
      </c>
      <c r="G22" s="151">
        <f>AVERAGE(G4:G21)</f>
        <v>7.6053695918378628E-2</v>
      </c>
      <c r="H22" s="151">
        <f>AVERAGE(H4:H21)</f>
        <v>3.0691924946158293E-2</v>
      </c>
      <c r="I22" s="151">
        <f>AVERAGE(I4:I21)</f>
        <v>7.7417639516914868E-2</v>
      </c>
      <c r="J22" s="150" t="s">
        <v>4</v>
      </c>
      <c r="K22" s="150" t="s">
        <v>4</v>
      </c>
      <c r="L22" s="152"/>
    </row>
    <row r="23" spans="1:12" s="20" customFormat="1">
      <c r="A23" s="172" t="s">
        <v>89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4" spans="1:12" s="20" customFormat="1" collapsed="1">
      <c r="J24" s="19"/>
    </row>
    <row r="25" spans="1:12" s="20" customFormat="1" collapsed="1">
      <c r="E25" s="109"/>
      <c r="J25" s="19"/>
    </row>
    <row r="26" spans="1:12" s="20" customFormat="1" collapsed="1">
      <c r="E26" s="110"/>
      <c r="J26" s="19"/>
    </row>
    <row r="27" spans="1:12" s="20" customFormat="1">
      <c r="E27" s="109"/>
      <c r="F27" s="109"/>
      <c r="J27" s="19"/>
    </row>
    <row r="28" spans="1:12" s="20" customFormat="1" collapsed="1">
      <c r="E28" s="110"/>
      <c r="I28" s="110"/>
      <c r="J28" s="19"/>
    </row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 collapsed="1"/>
    <row r="40" spans="3:8" s="20" customFormat="1" collapsed="1"/>
    <row r="41" spans="3:8" s="20" customFormat="1" collapsed="1"/>
    <row r="42" spans="3:8" s="20" customFormat="1"/>
    <row r="43" spans="3:8" s="20" customFormat="1"/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  <row r="61" spans="3:8" s="27" customFormat="1">
      <c r="C61" s="28"/>
      <c r="D61" s="28"/>
      <c r="E61" s="29"/>
      <c r="F61" s="29"/>
      <c r="G61" s="29"/>
      <c r="H61" s="29"/>
    </row>
    <row r="62" spans="3:8" s="27" customFormat="1">
      <c r="C62" s="28"/>
      <c r="D62" s="28"/>
      <c r="E62" s="29"/>
      <c r="F62" s="29"/>
      <c r="G62" s="29"/>
      <c r="H62" s="29"/>
    </row>
    <row r="63" spans="3:8" s="27" customFormat="1">
      <c r="C63" s="28"/>
      <c r="D63" s="28"/>
      <c r="E63" s="29"/>
      <c r="F63" s="29"/>
      <c r="G63" s="29"/>
      <c r="H63" s="29"/>
    </row>
  </sheetData>
  <mergeCells count="4">
    <mergeCell ref="A1:I1"/>
    <mergeCell ref="A2:A3"/>
    <mergeCell ref="E2:K2"/>
    <mergeCell ref="A23:K23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8"/>
  <sheetViews>
    <sheetView zoomScale="85" workbookViewId="0">
      <selection activeCell="B67" sqref="B67:B68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73" t="s">
        <v>94</v>
      </c>
      <c r="B1" s="173"/>
      <c r="C1" s="173"/>
      <c r="D1" s="173"/>
      <c r="E1" s="173"/>
      <c r="F1" s="173"/>
      <c r="G1" s="173"/>
    </row>
    <row r="2" spans="1:8" ht="15.75" customHeight="1" thickBot="1">
      <c r="A2" s="199" t="s">
        <v>95</v>
      </c>
      <c r="B2" s="92"/>
      <c r="C2" s="174" t="s">
        <v>96</v>
      </c>
      <c r="D2" s="175"/>
      <c r="E2" s="174" t="s">
        <v>97</v>
      </c>
      <c r="F2" s="175"/>
      <c r="G2" s="93"/>
    </row>
    <row r="3" spans="1:8" ht="45.75" thickBot="1">
      <c r="A3" s="200"/>
      <c r="B3" s="201" t="s">
        <v>79</v>
      </c>
      <c r="C3" s="40" t="s">
        <v>98</v>
      </c>
      <c r="D3" s="33" t="s">
        <v>99</v>
      </c>
      <c r="E3" s="33" t="s">
        <v>100</v>
      </c>
      <c r="F3" s="33" t="s">
        <v>99</v>
      </c>
      <c r="G3" s="202" t="s">
        <v>101</v>
      </c>
    </row>
    <row r="4" spans="1:8" ht="15" customHeight="1">
      <c r="A4" s="21">
        <v>1</v>
      </c>
      <c r="B4" s="35" t="s">
        <v>52</v>
      </c>
      <c r="C4" s="36">
        <v>1215.12915</v>
      </c>
      <c r="D4" s="98">
        <v>1.3254045010010485</v>
      </c>
      <c r="E4" s="37">
        <v>499</v>
      </c>
      <c r="F4" s="98">
        <v>1.2927461139896372</v>
      </c>
      <c r="G4" s="38">
        <v>1198.7117358031089</v>
      </c>
      <c r="H4" s="52"/>
    </row>
    <row r="5" spans="1:8" ht="14.25" customHeight="1">
      <c r="A5" s="21">
        <v>2</v>
      </c>
      <c r="B5" s="35" t="s">
        <v>55</v>
      </c>
      <c r="C5" s="36">
        <v>21.039840000000083</v>
      </c>
      <c r="D5" s="98">
        <v>1.5434942415085867E-2</v>
      </c>
      <c r="E5" s="37">
        <v>12</v>
      </c>
      <c r="F5" s="98">
        <v>1.0291595197255575E-2</v>
      </c>
      <c r="G5" s="38">
        <v>13.628267499270777</v>
      </c>
      <c r="H5" s="52"/>
    </row>
    <row r="6" spans="1:8">
      <c r="A6" s="21">
        <v>3</v>
      </c>
      <c r="B6" s="35" t="s">
        <v>47</v>
      </c>
      <c r="C6" s="36">
        <v>200.3435129999998</v>
      </c>
      <c r="D6" s="98">
        <v>5.8573194482932071E-2</v>
      </c>
      <c r="E6" s="37">
        <v>0</v>
      </c>
      <c r="F6" s="98">
        <v>0</v>
      </c>
      <c r="G6" s="38">
        <v>0</v>
      </c>
    </row>
    <row r="7" spans="1:8">
      <c r="A7" s="21">
        <v>4</v>
      </c>
      <c r="B7" s="203" t="s">
        <v>92</v>
      </c>
      <c r="C7" s="36">
        <v>91.537600000000552</v>
      </c>
      <c r="D7" s="98">
        <v>1.8124833244538771E-2</v>
      </c>
      <c r="E7" s="37">
        <v>0</v>
      </c>
      <c r="F7" s="98">
        <v>0</v>
      </c>
      <c r="G7" s="38">
        <v>0</v>
      </c>
    </row>
    <row r="8" spans="1:8">
      <c r="A8" s="21">
        <v>5</v>
      </c>
      <c r="B8" s="35" t="s">
        <v>91</v>
      </c>
      <c r="C8" s="36">
        <v>89.953929999999943</v>
      </c>
      <c r="D8" s="98">
        <v>4.6006942903878696E-2</v>
      </c>
      <c r="E8" s="37">
        <v>0</v>
      </c>
      <c r="F8" s="98">
        <v>0</v>
      </c>
      <c r="G8" s="38">
        <v>0</v>
      </c>
    </row>
    <row r="9" spans="1:8">
      <c r="A9" s="21">
        <v>6</v>
      </c>
      <c r="B9" s="204" t="s">
        <v>48</v>
      </c>
      <c r="C9" s="36">
        <v>70.897479999999987</v>
      </c>
      <c r="D9" s="98">
        <v>2.0464391711685643E-2</v>
      </c>
      <c r="E9" s="37">
        <v>0</v>
      </c>
      <c r="F9" s="98">
        <v>0</v>
      </c>
      <c r="G9" s="38">
        <v>0</v>
      </c>
    </row>
    <row r="10" spans="1:8">
      <c r="A10" s="21">
        <v>7</v>
      </c>
      <c r="B10" s="191" t="s">
        <v>57</v>
      </c>
      <c r="C10" s="36">
        <v>59.832410000000145</v>
      </c>
      <c r="D10" s="98">
        <v>5.9767266070673751E-2</v>
      </c>
      <c r="E10" s="37">
        <v>0</v>
      </c>
      <c r="F10" s="98">
        <v>0</v>
      </c>
      <c r="G10" s="38">
        <v>0</v>
      </c>
    </row>
    <row r="11" spans="1:8">
      <c r="A11" s="21">
        <v>8</v>
      </c>
      <c r="B11" s="35" t="s">
        <v>59</v>
      </c>
      <c r="C11" s="36">
        <v>42.361900000000027</v>
      </c>
      <c r="D11" s="98">
        <v>6.7510681261387873E-2</v>
      </c>
      <c r="E11" s="37">
        <v>0</v>
      </c>
      <c r="F11" s="98">
        <v>0</v>
      </c>
      <c r="G11" s="38">
        <v>0</v>
      </c>
    </row>
    <row r="12" spans="1:8">
      <c r="A12" s="21">
        <v>9</v>
      </c>
      <c r="B12" s="35" t="s">
        <v>49</v>
      </c>
      <c r="C12" s="36">
        <v>29.871479999999984</v>
      </c>
      <c r="D12" s="98">
        <v>9.0099929323470569E-3</v>
      </c>
      <c r="E12" s="37">
        <v>0</v>
      </c>
      <c r="F12" s="98">
        <v>0</v>
      </c>
      <c r="G12" s="38">
        <v>0</v>
      </c>
    </row>
    <row r="13" spans="1:8" ht="15">
      <c r="A13" s="21">
        <v>10</v>
      </c>
      <c r="B13" s="205" t="s">
        <v>102</v>
      </c>
      <c r="C13" s="36">
        <v>26.347209999999961</v>
      </c>
      <c r="D13" s="98">
        <v>8.646464625249357E-3</v>
      </c>
      <c r="E13" s="37">
        <v>0</v>
      </c>
      <c r="F13" s="98">
        <v>0</v>
      </c>
      <c r="G13" s="38">
        <v>0</v>
      </c>
    </row>
    <row r="14" spans="1:8">
      <c r="A14" s="21">
        <v>11</v>
      </c>
      <c r="B14" s="35" t="s">
        <v>60</v>
      </c>
      <c r="C14" s="36">
        <v>21.253959999999964</v>
      </c>
      <c r="D14" s="98">
        <v>3.833590683177477E-2</v>
      </c>
      <c r="E14" s="37">
        <v>0</v>
      </c>
      <c r="F14" s="98">
        <v>0</v>
      </c>
      <c r="G14" s="38">
        <v>0</v>
      </c>
    </row>
    <row r="15" spans="1:8">
      <c r="A15" s="21">
        <v>12</v>
      </c>
      <c r="B15" s="35" t="s">
        <v>58</v>
      </c>
      <c r="C15" s="36">
        <v>6.2630799999999578</v>
      </c>
      <c r="D15" s="98">
        <v>7.10876934212064E-3</v>
      </c>
      <c r="E15" s="37">
        <v>0</v>
      </c>
      <c r="F15" s="98">
        <v>0</v>
      </c>
      <c r="G15" s="38">
        <v>0</v>
      </c>
    </row>
    <row r="16" spans="1:8" ht="13.5" customHeight="1">
      <c r="A16" s="21">
        <v>13</v>
      </c>
      <c r="B16" s="35" t="s">
        <v>61</v>
      </c>
      <c r="C16" s="36">
        <v>4.691839999999968</v>
      </c>
      <c r="D16" s="98">
        <v>1.0153292900699655E-2</v>
      </c>
      <c r="E16" s="37">
        <v>0</v>
      </c>
      <c r="F16" s="98">
        <v>0</v>
      </c>
      <c r="G16" s="38">
        <v>0</v>
      </c>
    </row>
    <row r="17" spans="1:8">
      <c r="A17" s="21">
        <v>14</v>
      </c>
      <c r="B17" s="35" t="s">
        <v>62</v>
      </c>
      <c r="C17" s="36">
        <v>-1.8609500000000119</v>
      </c>
      <c r="D17" s="98">
        <v>-4.3101395735270082E-3</v>
      </c>
      <c r="E17" s="37">
        <v>0</v>
      </c>
      <c r="F17" s="98">
        <v>0</v>
      </c>
      <c r="G17" s="38">
        <v>0</v>
      </c>
    </row>
    <row r="18" spans="1:8">
      <c r="A18" s="21">
        <v>15</v>
      </c>
      <c r="B18" s="35" t="s">
        <v>56</v>
      </c>
      <c r="C18" s="36">
        <v>68.670939999999945</v>
      </c>
      <c r="D18" s="98">
        <v>6.6841670631493738E-2</v>
      </c>
      <c r="E18" s="37">
        <v>-11</v>
      </c>
      <c r="F18" s="98">
        <v>-2.4970489421592663E-4</v>
      </c>
      <c r="G18" s="38">
        <v>-0.27047792676837995</v>
      </c>
    </row>
    <row r="19" spans="1:8">
      <c r="A19" s="21">
        <v>16</v>
      </c>
      <c r="B19" s="206" t="s">
        <v>51</v>
      </c>
      <c r="C19" s="36">
        <v>-12.206819999999832</v>
      </c>
      <c r="D19" s="98">
        <v>-4.5736239604297997E-3</v>
      </c>
      <c r="E19" s="37">
        <v>-9</v>
      </c>
      <c r="F19" s="98">
        <v>-1.2244897959183673E-2</v>
      </c>
      <c r="G19" s="38">
        <v>-32.86387310204092</v>
      </c>
    </row>
    <row r="20" spans="1:8">
      <c r="A20" s="21">
        <v>17</v>
      </c>
      <c r="B20" s="73" t="s">
        <v>45</v>
      </c>
      <c r="C20" s="36">
        <v>125.73279000000282</v>
      </c>
      <c r="D20" s="98">
        <v>5.9313851923948517E-3</v>
      </c>
      <c r="E20" s="37">
        <v>-489</v>
      </c>
      <c r="F20" s="98">
        <v>-9.6136832792686529E-3</v>
      </c>
      <c r="G20" s="38">
        <v>-205.80836687684928</v>
      </c>
    </row>
    <row r="21" spans="1:8">
      <c r="A21" s="21">
        <v>18</v>
      </c>
      <c r="B21" s="73" t="s">
        <v>54</v>
      </c>
      <c r="C21" s="36">
        <v>-401.25188999999989</v>
      </c>
      <c r="D21" s="98">
        <v>-0.19844842107983826</v>
      </c>
      <c r="E21" s="37">
        <v>-3197</v>
      </c>
      <c r="F21" s="98">
        <v>-0.22037637002826221</v>
      </c>
      <c r="G21" s="38">
        <v>-454.67475659012393</v>
      </c>
    </row>
    <row r="22" spans="1:8" ht="15.75" thickBot="1">
      <c r="A22" s="91"/>
      <c r="B22" s="94" t="s">
        <v>63</v>
      </c>
      <c r="C22" s="95">
        <v>1658.6074630000035</v>
      </c>
      <c r="D22" s="99">
        <v>3.2278041978615578E-2</v>
      </c>
      <c r="E22" s="96">
        <v>-3195</v>
      </c>
      <c r="F22" s="99">
        <v>-1.0584173496964546E-3</v>
      </c>
      <c r="G22" s="97">
        <v>518.72252880659721</v>
      </c>
      <c r="H22" s="52"/>
    </row>
    <row r="23" spans="1:8">
      <c r="B23" s="67"/>
      <c r="C23" s="68"/>
      <c r="D23" s="69"/>
      <c r="E23" s="70"/>
      <c r="F23" s="69"/>
      <c r="G23" s="68"/>
      <c r="H23" s="52"/>
    </row>
    <row r="42" spans="2:5" ht="15">
      <c r="B42" s="59"/>
      <c r="C42" s="60"/>
      <c r="D42" s="61"/>
      <c r="E42" s="62"/>
    </row>
    <row r="43" spans="2:5" ht="15">
      <c r="B43" s="59"/>
      <c r="C43" s="60"/>
      <c r="D43" s="61"/>
      <c r="E43" s="62"/>
    </row>
    <row r="44" spans="2:5" ht="15">
      <c r="B44" s="59"/>
      <c r="C44" s="60"/>
      <c r="D44" s="61"/>
      <c r="E44" s="62"/>
    </row>
    <row r="45" spans="2:5" ht="15">
      <c r="B45" s="59"/>
      <c r="C45" s="60"/>
      <c r="D45" s="61"/>
      <c r="E45" s="62"/>
    </row>
    <row r="46" spans="2:5" ht="15">
      <c r="B46" s="59"/>
      <c r="C46" s="60"/>
      <c r="D46" s="61"/>
      <c r="E46" s="62"/>
    </row>
    <row r="47" spans="2:5" ht="15">
      <c r="B47" s="59"/>
      <c r="C47" s="60"/>
      <c r="D47" s="61"/>
      <c r="E47" s="62"/>
    </row>
    <row r="48" spans="2:5" ht="15.75" thickBot="1">
      <c r="B48" s="81"/>
      <c r="C48" s="81"/>
      <c r="D48" s="81"/>
      <c r="E48" s="81"/>
    </row>
    <row r="51" spans="2:6" ht="14.25" customHeight="1"/>
    <row r="52" spans="2:6">
      <c r="F52" s="52"/>
    </row>
    <row r="54" spans="2:6">
      <c r="F54"/>
    </row>
    <row r="55" spans="2:6">
      <c r="F55"/>
    </row>
    <row r="56" spans="2:6" ht="30.75" thickBot="1">
      <c r="B56" s="40" t="s">
        <v>79</v>
      </c>
      <c r="C56" s="33" t="s">
        <v>103</v>
      </c>
      <c r="D56" s="33" t="s">
        <v>104</v>
      </c>
      <c r="E56" s="34" t="s">
        <v>105</v>
      </c>
      <c r="F56"/>
    </row>
    <row r="57" spans="2:6">
      <c r="B57" s="35" t="str">
        <f t="shared" ref="B57:D61" si="0">B4</f>
        <v>ОТP Klasychnyi</v>
      </c>
      <c r="C57" s="36">
        <f t="shared" si="0"/>
        <v>1215.12915</v>
      </c>
      <c r="D57" s="98">
        <f t="shared" si="0"/>
        <v>1.3254045010010485</v>
      </c>
      <c r="E57" s="38">
        <f>G4</f>
        <v>1198.7117358031089</v>
      </c>
    </row>
    <row r="58" spans="2:6">
      <c r="B58" s="35" t="str">
        <f t="shared" si="0"/>
        <v>VSI</v>
      </c>
      <c r="C58" s="36">
        <f t="shared" si="0"/>
        <v>21.039840000000083</v>
      </c>
      <c r="D58" s="98">
        <f t="shared" si="0"/>
        <v>1.5434942415085867E-2</v>
      </c>
      <c r="E58" s="38">
        <f>G5</f>
        <v>13.628267499270777</v>
      </c>
    </row>
    <row r="59" spans="2:6">
      <c r="B59" s="35" t="str">
        <f t="shared" si="0"/>
        <v>Sofiivskyi</v>
      </c>
      <c r="C59" s="36">
        <f t="shared" si="0"/>
        <v>200.3435129999998</v>
      </c>
      <c r="D59" s="98">
        <f t="shared" si="0"/>
        <v>5.8573194482932071E-2</v>
      </c>
      <c r="E59" s="38">
        <f>G6</f>
        <v>0</v>
      </c>
    </row>
    <row r="60" spans="2:6">
      <c r="B60" s="35" t="str">
        <f t="shared" si="0"/>
        <v xml:space="preserve">UNIVER.UA/Myhailo Hrushevskyi: Fond Derzhavnykh Paperiv   </v>
      </c>
      <c r="C60" s="36">
        <f t="shared" si="0"/>
        <v>91.537600000000552</v>
      </c>
      <c r="D60" s="98">
        <f t="shared" si="0"/>
        <v>1.8124833244538771E-2</v>
      </c>
      <c r="E60" s="38">
        <f>G7</f>
        <v>0</v>
      </c>
    </row>
    <row r="61" spans="2:6">
      <c r="B61" s="123" t="str">
        <f t="shared" si="0"/>
        <v>ОТP Fond Aktsii</v>
      </c>
      <c r="C61" s="124">
        <f t="shared" si="0"/>
        <v>89.953929999999943</v>
      </c>
      <c r="D61" s="125">
        <f t="shared" si="0"/>
        <v>4.6006942903878696E-2</v>
      </c>
      <c r="E61" s="126">
        <f>G8</f>
        <v>0</v>
      </c>
    </row>
    <row r="62" spans="2:6">
      <c r="B62" s="122" t="str">
        <f>B17</f>
        <v>SEM Azhio</v>
      </c>
      <c r="C62" s="36">
        <f t="shared" ref="C62:D65" si="1">C17</f>
        <v>-1.8609500000000119</v>
      </c>
      <c r="D62" s="98">
        <f t="shared" si="1"/>
        <v>-4.3101395735270082E-3</v>
      </c>
      <c r="E62" s="38">
        <f>G17</f>
        <v>0</v>
      </c>
    </row>
    <row r="63" spans="2:6">
      <c r="B63" s="122" t="str">
        <f>B18</f>
        <v>Аrgentum</v>
      </c>
      <c r="C63" s="36">
        <f t="shared" si="1"/>
        <v>68.670939999999945</v>
      </c>
      <c r="D63" s="98">
        <f t="shared" si="1"/>
        <v>6.6841670631493738E-2</v>
      </c>
      <c r="E63" s="38">
        <f>G18</f>
        <v>-0.27047792676837995</v>
      </c>
    </row>
    <row r="64" spans="2:6">
      <c r="B64" s="122" t="str">
        <f>B19</f>
        <v>Altus – Zbalansovanyi</v>
      </c>
      <c r="C64" s="36">
        <f t="shared" si="1"/>
        <v>-12.206819999999832</v>
      </c>
      <c r="D64" s="98">
        <f t="shared" si="1"/>
        <v>-4.5736239604297997E-3</v>
      </c>
      <c r="E64" s="38">
        <f>G19</f>
        <v>-32.86387310204092</v>
      </c>
    </row>
    <row r="65" spans="2:5">
      <c r="B65" s="122" t="str">
        <f>B20</f>
        <v>KINTO-Klasychnyi</v>
      </c>
      <c r="C65" s="36">
        <f t="shared" si="1"/>
        <v>125.73279000000282</v>
      </c>
      <c r="D65" s="98">
        <f t="shared" si="1"/>
        <v>5.9313851923948517E-3</v>
      </c>
      <c r="E65" s="38">
        <f>G20</f>
        <v>-205.80836687684928</v>
      </c>
    </row>
    <row r="66" spans="2:5">
      <c r="B66" s="122" t="str">
        <f>B21</f>
        <v>KINTO-Kaznacheyskyi</v>
      </c>
      <c r="C66" s="36">
        <f>C21</f>
        <v>-401.25188999999989</v>
      </c>
      <c r="D66" s="98">
        <f>D21</f>
        <v>-0.19844842107983826</v>
      </c>
      <c r="E66" s="38">
        <f>G21</f>
        <v>-454.67475659012393</v>
      </c>
    </row>
    <row r="67" spans="2:5">
      <c r="B67" s="133" t="s">
        <v>65</v>
      </c>
      <c r="C67" s="134">
        <f>C22-SUM(C57:C66)</f>
        <v>261.51936000000023</v>
      </c>
      <c r="D67" s="135"/>
      <c r="E67" s="134">
        <f>G22-SUM(E57:E66)</f>
        <v>0</v>
      </c>
    </row>
    <row r="68" spans="2:5" ht="15">
      <c r="B68" s="131" t="s">
        <v>63</v>
      </c>
      <c r="C68" s="132">
        <f>SUM(C57:C67)</f>
        <v>1658.6074630000035</v>
      </c>
      <c r="D68" s="132"/>
      <c r="E68" s="132">
        <f>SUM(E57:E67)</f>
        <v>518.72252880659721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8"/>
  <sheetViews>
    <sheetView zoomScale="80" workbookViewId="0">
      <selection activeCell="A52" sqref="A52"/>
    </sheetView>
  </sheetViews>
  <sheetFormatPr defaultRowHeight="12.75"/>
  <cols>
    <col min="1" max="1" width="61.7109375" bestFit="1" customWidth="1"/>
    <col min="2" max="2" width="12.7109375" customWidth="1"/>
    <col min="3" max="3" width="2.7109375" customWidth="1"/>
  </cols>
  <sheetData>
    <row r="1" spans="1:3" ht="15.75" thickBot="1">
      <c r="A1" s="65" t="s">
        <v>79</v>
      </c>
      <c r="B1" s="66" t="s">
        <v>106</v>
      </c>
      <c r="C1" s="10"/>
    </row>
    <row r="2" spans="1:3" ht="14.25">
      <c r="A2" s="35" t="s">
        <v>62</v>
      </c>
      <c r="B2" s="162">
        <v>-4.3101395735266612E-3</v>
      </c>
      <c r="C2" s="10"/>
    </row>
    <row r="3" spans="1:3" ht="14.25">
      <c r="A3" s="191" t="s">
        <v>55</v>
      </c>
      <c r="B3" s="140">
        <v>5.0909531884473225E-3</v>
      </c>
      <c r="C3" s="10"/>
    </row>
    <row r="4" spans="1:3" ht="14.25">
      <c r="A4" s="207" t="s">
        <v>107</v>
      </c>
      <c r="B4" s="140">
        <v>7.108769342121235E-3</v>
      </c>
      <c r="C4" s="10"/>
    </row>
    <row r="5" spans="1:3" ht="14.25">
      <c r="A5" s="206" t="s">
        <v>51</v>
      </c>
      <c r="B5" s="141">
        <v>7.7663724367029729E-3</v>
      </c>
      <c r="C5" s="10"/>
    </row>
    <row r="6" spans="1:3" ht="15">
      <c r="A6" s="205" t="s">
        <v>102</v>
      </c>
      <c r="B6" s="141">
        <v>8.6464646252619737E-3</v>
      </c>
      <c r="C6" s="10"/>
    </row>
    <row r="7" spans="1:3" ht="14.25">
      <c r="A7" s="35" t="s">
        <v>49</v>
      </c>
      <c r="B7" s="142">
        <v>9.0099929323537165E-3</v>
      </c>
      <c r="C7" s="10"/>
    </row>
    <row r="8" spans="1:3" ht="14.25">
      <c r="A8" s="35" t="s">
        <v>61</v>
      </c>
      <c r="B8" s="141">
        <v>1.0153292900693556E-2</v>
      </c>
      <c r="C8" s="10"/>
    </row>
    <row r="9" spans="1:3" ht="14.25">
      <c r="A9" s="136" t="s">
        <v>108</v>
      </c>
      <c r="B9" s="141">
        <v>1.4244223035407177E-2</v>
      </c>
      <c r="C9" s="10"/>
    </row>
    <row r="10" spans="1:3" ht="14.25">
      <c r="A10" s="207" t="s">
        <v>109</v>
      </c>
      <c r="B10" s="141">
        <v>1.5695964503320115E-2</v>
      </c>
      <c r="C10" s="10"/>
    </row>
    <row r="11" spans="1:3" ht="14.25">
      <c r="A11" s="203" t="s">
        <v>92</v>
      </c>
      <c r="B11" s="141">
        <v>1.8124833244527405E-2</v>
      </c>
      <c r="C11" s="10"/>
    </row>
    <row r="12" spans="1:3" ht="14.25">
      <c r="A12" s="204" t="s">
        <v>48</v>
      </c>
      <c r="B12" s="141">
        <v>2.0464391711758179E-2</v>
      </c>
      <c r="C12" s="10"/>
    </row>
    <row r="13" spans="1:3" ht="14.25">
      <c r="A13" s="207" t="s">
        <v>110</v>
      </c>
      <c r="B13" s="141">
        <v>2.8126326736924723E-2</v>
      </c>
      <c r="C13" s="10"/>
    </row>
    <row r="14" spans="1:3" ht="14.25">
      <c r="A14" s="35" t="s">
        <v>60</v>
      </c>
      <c r="B14" s="141">
        <v>3.8335906831773015E-2</v>
      </c>
      <c r="C14" s="10"/>
    </row>
    <row r="15" spans="1:3" ht="14.25">
      <c r="A15" s="136" t="s">
        <v>91</v>
      </c>
      <c r="B15" s="141">
        <v>4.6006942903878079E-2</v>
      </c>
      <c r="C15" s="10"/>
    </row>
    <row r="16" spans="1:3" ht="14.25">
      <c r="A16" s="35" t="s">
        <v>47</v>
      </c>
      <c r="B16" s="141">
        <v>5.8573194482922641E-2</v>
      </c>
      <c r="C16" s="10"/>
    </row>
    <row r="17" spans="1:3" ht="14.25">
      <c r="A17" s="191" t="s">
        <v>57</v>
      </c>
      <c r="B17" s="141">
        <v>5.9767266070695824E-2</v>
      </c>
      <c r="C17" s="10"/>
    </row>
    <row r="18" spans="1:3" ht="14.25">
      <c r="A18" s="136" t="s">
        <v>56</v>
      </c>
      <c r="B18" s="141">
        <v>6.7108132754881922E-2</v>
      </c>
      <c r="C18" s="10"/>
    </row>
    <row r="19" spans="1:3" ht="14.25">
      <c r="A19" s="35" t="s">
        <v>59</v>
      </c>
      <c r="B19" s="141">
        <v>6.7510681261400807E-2</v>
      </c>
      <c r="C19" s="10"/>
    </row>
    <row r="20" spans="1:3" ht="14.25">
      <c r="A20" s="185" t="s">
        <v>111</v>
      </c>
      <c r="B20" s="140">
        <v>2.6523531632752444E-2</v>
      </c>
      <c r="C20" s="10"/>
    </row>
    <row r="21" spans="1:3" ht="14.25">
      <c r="A21" s="145" t="s">
        <v>15</v>
      </c>
      <c r="B21" s="140">
        <v>6.2840031427427778E-2</v>
      </c>
      <c r="C21" s="10"/>
    </row>
    <row r="22" spans="1:3" ht="14.25">
      <c r="A22" s="145" t="s">
        <v>14</v>
      </c>
      <c r="B22" s="140">
        <v>1.1454701860823091E-2</v>
      </c>
      <c r="C22" s="57"/>
    </row>
    <row r="23" spans="1:3" ht="14.25">
      <c r="A23" s="145" t="s">
        <v>112</v>
      </c>
      <c r="B23" s="140">
        <v>3.2876736422537967E-3</v>
      </c>
      <c r="C23" s="9"/>
    </row>
    <row r="24" spans="1:3" ht="14.25">
      <c r="A24" s="145" t="s">
        <v>113</v>
      </c>
      <c r="B24" s="140">
        <v>4.0804213466147932E-3</v>
      </c>
      <c r="C24" s="76"/>
    </row>
    <row r="25" spans="1:3" ht="14.25">
      <c r="A25" s="145" t="s">
        <v>114</v>
      </c>
      <c r="B25" s="140">
        <v>1.5890410958904113E-2</v>
      </c>
      <c r="C25" s="10"/>
    </row>
    <row r="26" spans="1:3" ht="15" thickBot="1">
      <c r="A26" s="208" t="s">
        <v>115</v>
      </c>
      <c r="B26" s="143">
        <v>1.4888747691633064E-2</v>
      </c>
      <c r="C26" s="10"/>
    </row>
    <row r="27" spans="1:3">
      <c r="B27" s="10"/>
      <c r="C27" s="10"/>
    </row>
    <row r="28" spans="1:3">
      <c r="C28" s="10"/>
    </row>
    <row r="29" spans="1:3">
      <c r="B29" s="10"/>
      <c r="C29" s="10"/>
    </row>
    <row r="30" spans="1:3">
      <c r="C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9"/>
  <sheetViews>
    <sheetView zoomScale="85" workbookViewId="0">
      <selection activeCell="I31" sqref="I31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9" customWidth="1"/>
    <col min="6" max="6" width="14.7109375" style="44" customWidth="1"/>
    <col min="7" max="7" width="14.7109375" style="39" customWidth="1"/>
    <col min="8" max="8" width="12.7109375" style="44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41" customFormat="1" ht="16.5" thickBot="1">
      <c r="A1" s="164" t="s">
        <v>116</v>
      </c>
      <c r="B1" s="164"/>
      <c r="C1" s="164"/>
      <c r="D1" s="164"/>
      <c r="E1" s="164"/>
      <c r="F1" s="164"/>
      <c r="G1" s="164"/>
      <c r="H1" s="164"/>
      <c r="I1" s="164"/>
      <c r="J1" s="164"/>
      <c r="K1" s="13"/>
      <c r="L1" s="14"/>
      <c r="M1" s="14"/>
    </row>
    <row r="2" spans="1:13" ht="45.75" thickBot="1">
      <c r="A2" s="15" t="s">
        <v>95</v>
      </c>
      <c r="B2" s="15" t="s">
        <v>79</v>
      </c>
      <c r="C2" s="42" t="s">
        <v>117</v>
      </c>
      <c r="D2" s="42" t="s">
        <v>118</v>
      </c>
      <c r="E2" s="42" t="s">
        <v>38</v>
      </c>
      <c r="F2" s="42" t="s">
        <v>39</v>
      </c>
      <c r="G2" s="42" t="s">
        <v>40</v>
      </c>
      <c r="H2" s="42" t="s">
        <v>41</v>
      </c>
      <c r="I2" s="17" t="s">
        <v>42</v>
      </c>
      <c r="J2" s="18" t="s">
        <v>43</v>
      </c>
    </row>
    <row r="3" spans="1:13">
      <c r="A3" s="21">
        <v>1</v>
      </c>
      <c r="B3" s="85" t="s">
        <v>119</v>
      </c>
      <c r="C3" s="210" t="s">
        <v>125</v>
      </c>
      <c r="D3" s="211" t="s">
        <v>126</v>
      </c>
      <c r="E3" s="86">
        <v>8466852.5399999991</v>
      </c>
      <c r="F3" s="87">
        <v>31104</v>
      </c>
      <c r="G3" s="86">
        <v>272.21105131172834</v>
      </c>
      <c r="H3" s="51">
        <v>100</v>
      </c>
      <c r="I3" s="85" t="s">
        <v>128</v>
      </c>
      <c r="J3" s="88" t="s">
        <v>11</v>
      </c>
    </row>
    <row r="4" spans="1:13" ht="14.25" customHeight="1">
      <c r="A4" s="21">
        <v>2</v>
      </c>
      <c r="B4" s="85" t="s">
        <v>120</v>
      </c>
      <c r="C4" s="210" t="s">
        <v>125</v>
      </c>
      <c r="D4" s="211" t="s">
        <v>127</v>
      </c>
      <c r="E4" s="86">
        <v>1799831.78</v>
      </c>
      <c r="F4" s="87">
        <v>55880</v>
      </c>
      <c r="G4" s="86">
        <v>32.208872226198999</v>
      </c>
      <c r="H4" s="84">
        <v>100</v>
      </c>
      <c r="I4" s="85" t="s">
        <v>128</v>
      </c>
      <c r="J4" s="88" t="s">
        <v>11</v>
      </c>
    </row>
    <row r="5" spans="1:13">
      <c r="A5" s="21">
        <v>3</v>
      </c>
      <c r="B5" s="85" t="s">
        <v>121</v>
      </c>
      <c r="C5" s="210" t="s">
        <v>125</v>
      </c>
      <c r="D5" s="211" t="s">
        <v>126</v>
      </c>
      <c r="E5" s="86">
        <v>1235687.1100000001</v>
      </c>
      <c r="F5" s="87">
        <v>783</v>
      </c>
      <c r="G5" s="86">
        <v>1578.1444572158366</v>
      </c>
      <c r="H5" s="51">
        <v>1000</v>
      </c>
      <c r="I5" s="191" t="s">
        <v>129</v>
      </c>
      <c r="J5" s="88" t="s">
        <v>10</v>
      </c>
    </row>
    <row r="6" spans="1:13">
      <c r="A6" s="21">
        <v>4</v>
      </c>
      <c r="B6" s="85" t="s">
        <v>124</v>
      </c>
      <c r="C6" s="210" t="s">
        <v>125</v>
      </c>
      <c r="D6" s="211" t="s">
        <v>127</v>
      </c>
      <c r="E6" s="86">
        <v>1078596.3001999999</v>
      </c>
      <c r="F6" s="87">
        <v>2939</v>
      </c>
      <c r="G6" s="86">
        <v>366.99431786321878</v>
      </c>
      <c r="H6" s="51">
        <v>1000</v>
      </c>
      <c r="I6" s="85" t="s">
        <v>132</v>
      </c>
      <c r="J6" s="88" t="s">
        <v>0</v>
      </c>
    </row>
    <row r="7" spans="1:13" s="43" customFormat="1" collapsed="1">
      <c r="A7" s="21">
        <v>5</v>
      </c>
      <c r="B7" s="73" t="s">
        <v>122</v>
      </c>
      <c r="C7" s="210" t="s">
        <v>125</v>
      </c>
      <c r="D7" s="211" t="s">
        <v>126</v>
      </c>
      <c r="E7" s="86">
        <v>694883.6</v>
      </c>
      <c r="F7" s="87">
        <v>905</v>
      </c>
      <c r="G7" s="86">
        <v>767.82718232044192</v>
      </c>
      <c r="H7" s="51">
        <v>1000</v>
      </c>
      <c r="I7" s="194" t="s">
        <v>130</v>
      </c>
      <c r="J7" s="88" t="s">
        <v>1</v>
      </c>
    </row>
    <row r="8" spans="1:13" s="43" customFormat="1">
      <c r="A8" s="21">
        <v>6</v>
      </c>
      <c r="B8" s="209" t="s">
        <v>123</v>
      </c>
      <c r="C8" s="210" t="s">
        <v>125</v>
      </c>
      <c r="D8" s="211" t="s">
        <v>126</v>
      </c>
      <c r="E8" s="86">
        <v>578597.01</v>
      </c>
      <c r="F8" s="87">
        <v>679</v>
      </c>
      <c r="G8" s="86">
        <v>852.13108983799702</v>
      </c>
      <c r="H8" s="51">
        <v>1000</v>
      </c>
      <c r="I8" s="191" t="s">
        <v>131</v>
      </c>
      <c r="J8" s="88" t="s">
        <v>2</v>
      </c>
    </row>
    <row r="9" spans="1:13" ht="15.75" customHeight="1" thickBot="1">
      <c r="A9" s="165" t="s">
        <v>63</v>
      </c>
      <c r="B9" s="166"/>
      <c r="C9" s="111" t="s">
        <v>4</v>
      </c>
      <c r="D9" s="111" t="s">
        <v>4</v>
      </c>
      <c r="E9" s="100">
        <f>SUM(E3:E8)</f>
        <v>13854448.340199998</v>
      </c>
      <c r="F9" s="101">
        <f>SUM(F3:F8)</f>
        <v>92290</v>
      </c>
      <c r="G9" s="111" t="s">
        <v>4</v>
      </c>
      <c r="H9" s="111" t="s">
        <v>4</v>
      </c>
      <c r="I9" s="111" t="s">
        <v>4</v>
      </c>
      <c r="J9" s="112" t="s">
        <v>4</v>
      </c>
    </row>
  </sheetData>
  <mergeCells count="2">
    <mergeCell ref="A1:J1"/>
    <mergeCell ref="A9:B9"/>
  </mergeCells>
  <phoneticPr fontId="11" type="noConversion"/>
  <hyperlinks>
    <hyperlink ref="J5" r:id="rId1" display="http://am.concorde.ua/"/>
    <hyperlink ref="J6" r:id="rId2" display="http://www.dragon-am.com/"/>
    <hyperlink ref="J7" r:id="rId3" display="http://otpcapital.com.ua/"/>
    <hyperlink ref="J3" r:id="rId4" display="http://dragon-am.com/"/>
    <hyperlink ref="J9" r:id="rId5" display="http://www.sem.biz.ua/"/>
    <hyperlink ref="J4" r:id="rId6" display="http://www.kua-absolut.com/"/>
  </hyperlinks>
  <pageMargins left="0.75" right="0.75" top="1" bottom="1" header="0.5" footer="0.5"/>
  <pageSetup paperSize="9" scale="60" orientation="landscape" verticalDpi="1200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1"/>
  <sheetViews>
    <sheetView zoomScale="85" workbookViewId="0">
      <selection activeCell="G38" sqref="G3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76" t="s">
        <v>133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customFormat="1" ht="15.75" customHeight="1" thickBot="1">
      <c r="A2" s="212" t="s">
        <v>36</v>
      </c>
      <c r="B2" s="104"/>
      <c r="C2" s="105"/>
      <c r="D2" s="106"/>
      <c r="E2" s="171" t="s">
        <v>78</v>
      </c>
      <c r="F2" s="171"/>
      <c r="G2" s="171"/>
      <c r="H2" s="171"/>
      <c r="I2" s="171"/>
      <c r="J2" s="171"/>
      <c r="K2" s="171"/>
    </row>
    <row r="3" spans="1:11" customFormat="1" ht="64.5" thickBot="1">
      <c r="A3" s="212"/>
      <c r="B3" s="195" t="s">
        <v>79</v>
      </c>
      <c r="C3" s="196" t="s">
        <v>80</v>
      </c>
      <c r="D3" s="196" t="s">
        <v>81</v>
      </c>
      <c r="E3" s="213" t="s">
        <v>134</v>
      </c>
      <c r="F3" s="213" t="s">
        <v>135</v>
      </c>
      <c r="G3" s="17" t="s">
        <v>136</v>
      </c>
      <c r="H3" s="17" t="s">
        <v>84</v>
      </c>
      <c r="I3" s="17" t="s">
        <v>86</v>
      </c>
      <c r="J3" s="197" t="s">
        <v>87</v>
      </c>
      <c r="K3" s="197" t="s">
        <v>88</v>
      </c>
    </row>
    <row r="4" spans="1:11" customFormat="1" collapsed="1">
      <c r="A4" s="21">
        <v>1</v>
      </c>
      <c r="B4" s="25" t="s">
        <v>138</v>
      </c>
      <c r="C4" s="107">
        <v>38441</v>
      </c>
      <c r="D4" s="107">
        <v>38625</v>
      </c>
      <c r="E4" s="102">
        <v>-4.8717164488216724E-3</v>
      </c>
      <c r="F4" s="102">
        <v>-1.5804448961101891E-2</v>
      </c>
      <c r="G4" s="102">
        <v>-3.197234846344843E-2</v>
      </c>
      <c r="H4" s="102">
        <v>-8.5737834711987149E-2</v>
      </c>
      <c r="I4" s="102">
        <v>-4.1453887713149506E-2</v>
      </c>
      <c r="J4" s="108">
        <v>-0.14786891016200354</v>
      </c>
      <c r="K4" s="160">
        <v>-1.4658989507222331E-2</v>
      </c>
    </row>
    <row r="5" spans="1:11" customFormat="1" collapsed="1">
      <c r="A5" s="21">
        <v>2</v>
      </c>
      <c r="B5" s="25" t="s">
        <v>119</v>
      </c>
      <c r="C5" s="107">
        <v>38862</v>
      </c>
      <c r="D5" s="107">
        <v>38958</v>
      </c>
      <c r="E5" s="102">
        <v>1.0601047289666043E-2</v>
      </c>
      <c r="F5" s="102">
        <v>3.0023190929516996E-2</v>
      </c>
      <c r="G5" s="102">
        <v>6.047825517218075E-2</v>
      </c>
      <c r="H5" s="102">
        <v>-0.17969452805873276</v>
      </c>
      <c r="I5" s="102">
        <v>-2.6997664433280333E-3</v>
      </c>
      <c r="J5" s="108">
        <v>1.7221105131172396</v>
      </c>
      <c r="K5" s="161">
        <v>0.10618249274930158</v>
      </c>
    </row>
    <row r="6" spans="1:11" customFormat="1">
      <c r="A6" s="21">
        <v>3</v>
      </c>
      <c r="B6" s="25" t="s">
        <v>124</v>
      </c>
      <c r="C6" s="107">
        <v>39048</v>
      </c>
      <c r="D6" s="107">
        <v>39140</v>
      </c>
      <c r="E6" s="102" t="s">
        <v>137</v>
      </c>
      <c r="F6" s="102">
        <v>-0.15904124482649495</v>
      </c>
      <c r="G6" s="102">
        <v>-0.11902956119581243</v>
      </c>
      <c r="H6" s="102">
        <v>-0.21129901040819976</v>
      </c>
      <c r="I6" s="102">
        <v>-0.12631198508653374</v>
      </c>
      <c r="J6" s="108">
        <v>-0.63300568213679087</v>
      </c>
      <c r="K6" s="161">
        <v>-0.10089930959896487</v>
      </c>
    </row>
    <row r="7" spans="1:11" customFormat="1">
      <c r="A7" s="21">
        <v>4</v>
      </c>
      <c r="B7" s="25" t="s">
        <v>121</v>
      </c>
      <c r="C7" s="107">
        <v>39100</v>
      </c>
      <c r="D7" s="107">
        <v>39268</v>
      </c>
      <c r="E7" s="102">
        <v>1.6569482093024002E-2</v>
      </c>
      <c r="F7" s="102">
        <v>4.4601358988445972E-2</v>
      </c>
      <c r="G7" s="102">
        <v>6.0073354547056423E-2</v>
      </c>
      <c r="H7" s="102">
        <v>0.14678922512455261</v>
      </c>
      <c r="I7" s="102" t="s">
        <v>137</v>
      </c>
      <c r="J7" s="108">
        <v>0.57814445721586272</v>
      </c>
      <c r="K7" s="161">
        <v>5.1566701082113919E-2</v>
      </c>
    </row>
    <row r="8" spans="1:11" customFormat="1">
      <c r="A8" s="21">
        <v>5</v>
      </c>
      <c r="B8" s="25" t="s">
        <v>139</v>
      </c>
      <c r="C8" s="107">
        <v>39647</v>
      </c>
      <c r="D8" s="107">
        <v>39861</v>
      </c>
      <c r="E8" s="102">
        <v>2.175276066866183E-2</v>
      </c>
      <c r="F8" s="102">
        <v>-3.8607375874786687E-2</v>
      </c>
      <c r="G8" s="102">
        <v>3.8351839743846483E-2</v>
      </c>
      <c r="H8" s="102">
        <v>-0.10931691634669138</v>
      </c>
      <c r="I8" s="102">
        <v>-4.5037311268475433E-2</v>
      </c>
      <c r="J8" s="108">
        <v>-0.23217281767955233</v>
      </c>
      <c r="K8" s="161">
        <v>-3.4843568190987773E-2</v>
      </c>
    </row>
    <row r="9" spans="1:11" customFormat="1">
      <c r="A9" s="21">
        <v>6</v>
      </c>
      <c r="B9" s="25" t="s">
        <v>140</v>
      </c>
      <c r="C9" s="107">
        <v>40253</v>
      </c>
      <c r="D9" s="107">
        <v>40445</v>
      </c>
      <c r="E9" s="102">
        <v>2.9465437126888094E-2</v>
      </c>
      <c r="F9" s="102">
        <v>9.8773631968649855E-2</v>
      </c>
      <c r="G9" s="102">
        <v>0.1827474856329081</v>
      </c>
      <c r="H9" s="102">
        <v>-8.0208951450134847E-2</v>
      </c>
      <c r="I9" s="102">
        <v>0.14813934275329621</v>
      </c>
      <c r="J9" s="108">
        <v>-0.67791127773800708</v>
      </c>
      <c r="K9" s="161">
        <v>-0.1760831163818648</v>
      </c>
    </row>
    <row r="10" spans="1:11" ht="15.75" thickBot="1">
      <c r="A10" s="144"/>
      <c r="B10" s="149" t="s">
        <v>93</v>
      </c>
      <c r="C10" s="150" t="s">
        <v>4</v>
      </c>
      <c r="D10" s="150" t="s">
        <v>4</v>
      </c>
      <c r="E10" s="151">
        <f>AVERAGE(E4:E9)</f>
        <v>1.470340214588366E-2</v>
      </c>
      <c r="F10" s="151">
        <f>AVERAGE(F4:F9)</f>
        <v>-6.6758146292951182E-3</v>
      </c>
      <c r="G10" s="151">
        <f>AVERAGE(G4:G9)</f>
        <v>3.1774837572788484E-2</v>
      </c>
      <c r="H10" s="151">
        <f>AVERAGE(H4:H9)</f>
        <v>-8.6578002641865548E-2</v>
      </c>
      <c r="I10" s="151">
        <f>AVERAGE(I4:I9)</f>
        <v>-1.34727215516381E-2</v>
      </c>
      <c r="J10" s="150" t="s">
        <v>4</v>
      </c>
      <c r="K10" s="150" t="s">
        <v>4</v>
      </c>
    </row>
    <row r="11" spans="1:11" ht="15" thickBot="1">
      <c r="A11" s="177" t="s">
        <v>89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11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18" spans="2:9">
      <c r="B18" s="27"/>
      <c r="C18" s="28"/>
      <c r="D18" s="28"/>
      <c r="E18" s="27"/>
      <c r="F18" s="27"/>
      <c r="G18" s="27"/>
      <c r="H18" s="27"/>
      <c r="I18" s="27"/>
    </row>
    <row r="19" spans="2:9">
      <c r="B19" s="27"/>
      <c r="C19" s="28"/>
      <c r="D19" s="28"/>
      <c r="E19" s="27"/>
      <c r="F19" s="27"/>
      <c r="G19" s="27"/>
      <c r="H19" s="27"/>
      <c r="I19" s="27"/>
    </row>
    <row r="20" spans="2:9">
      <c r="B20" s="27"/>
      <c r="C20" s="28"/>
      <c r="D20" s="28"/>
      <c r="E20" s="27"/>
      <c r="F20" s="27"/>
      <c r="G20" s="27"/>
      <c r="H20" s="27"/>
      <c r="I20" s="27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  <row r="29" spans="2:9">
      <c r="C29" s="5"/>
    </row>
    <row r="30" spans="2:9">
      <c r="C30" s="5"/>
    </row>
    <row r="31" spans="2:9">
      <c r="C31" s="5"/>
    </row>
  </sheetData>
  <mergeCells count="4">
    <mergeCell ref="A2:A3"/>
    <mergeCell ref="A1:J1"/>
    <mergeCell ref="E2:K2"/>
    <mergeCell ref="A11:K11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43"/>
  <sheetViews>
    <sheetView zoomScale="85" workbookViewId="0">
      <selection activeCell="H42" sqref="H42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73" t="s">
        <v>141</v>
      </c>
      <c r="B1" s="173"/>
      <c r="C1" s="173"/>
      <c r="D1" s="173"/>
      <c r="E1" s="173"/>
      <c r="F1" s="173"/>
      <c r="G1" s="173"/>
    </row>
    <row r="2" spans="1:7" s="29" customFormat="1" ht="15.75" customHeight="1" thickBot="1">
      <c r="A2" s="169" t="s">
        <v>95</v>
      </c>
      <c r="B2" s="92"/>
      <c r="C2" s="174" t="s">
        <v>96</v>
      </c>
      <c r="D2" s="175"/>
      <c r="E2" s="174" t="s">
        <v>97</v>
      </c>
      <c r="F2" s="175"/>
      <c r="G2" s="93"/>
    </row>
    <row r="3" spans="1:7" s="29" customFormat="1" ht="45.75" thickBot="1">
      <c r="A3" s="170"/>
      <c r="B3" s="33" t="s">
        <v>79</v>
      </c>
      <c r="C3" s="33" t="s">
        <v>98</v>
      </c>
      <c r="D3" s="33" t="s">
        <v>99</v>
      </c>
      <c r="E3" s="33" t="s">
        <v>100</v>
      </c>
      <c r="F3" s="33" t="s">
        <v>99</v>
      </c>
      <c r="G3" s="34" t="s">
        <v>142</v>
      </c>
    </row>
    <row r="4" spans="1:7" s="29" customFormat="1">
      <c r="A4" s="21">
        <v>1</v>
      </c>
      <c r="B4" s="35" t="s">
        <v>140</v>
      </c>
      <c r="C4" s="36">
        <v>52.766400000000139</v>
      </c>
      <c r="D4" s="102">
        <v>3.0202876551763704E-2</v>
      </c>
      <c r="E4" s="37">
        <v>40</v>
      </c>
      <c r="F4" s="102">
        <v>7.1633237822349568E-4</v>
      </c>
      <c r="G4" s="38">
        <v>1.2880660888253121</v>
      </c>
    </row>
    <row r="5" spans="1:7" s="29" customFormat="1">
      <c r="A5" s="21">
        <v>2</v>
      </c>
      <c r="B5" s="35" t="s">
        <v>121</v>
      </c>
      <c r="C5" s="36">
        <v>20.140970000000205</v>
      </c>
      <c r="D5" s="102">
        <v>1.6569482093045193E-2</v>
      </c>
      <c r="E5" s="37">
        <v>0</v>
      </c>
      <c r="F5" s="102">
        <v>0</v>
      </c>
      <c r="G5" s="38">
        <v>0</v>
      </c>
    </row>
    <row r="6" spans="1:7" s="29" customFormat="1">
      <c r="A6" s="21">
        <v>3</v>
      </c>
      <c r="B6" s="35" t="s">
        <v>143</v>
      </c>
      <c r="C6" s="36">
        <v>14.793829999999959</v>
      </c>
      <c r="D6" s="102">
        <v>2.1752760668639314E-2</v>
      </c>
      <c r="E6" s="37">
        <v>0</v>
      </c>
      <c r="F6" s="102">
        <v>0</v>
      </c>
      <c r="G6" s="38">
        <v>0</v>
      </c>
    </row>
    <row r="7" spans="1:7" s="29" customFormat="1">
      <c r="A7" s="21">
        <v>4</v>
      </c>
      <c r="B7" s="35" t="s">
        <v>144</v>
      </c>
      <c r="C7" s="36">
        <v>-2.8325599999999396</v>
      </c>
      <c r="D7" s="102">
        <v>-4.8717164488210323E-3</v>
      </c>
      <c r="E7" s="37">
        <v>0</v>
      </c>
      <c r="F7" s="102">
        <v>0</v>
      </c>
      <c r="G7" s="38">
        <v>0</v>
      </c>
    </row>
    <row r="8" spans="1:7" s="29" customFormat="1">
      <c r="A8" s="21">
        <v>5</v>
      </c>
      <c r="B8" s="35" t="s">
        <v>119</v>
      </c>
      <c r="C8" s="36">
        <v>9.3560599999986582</v>
      </c>
      <c r="D8" s="102">
        <v>1.1062446224037515E-3</v>
      </c>
      <c r="E8" s="37">
        <v>-295</v>
      </c>
      <c r="F8" s="102">
        <v>-9.3952036689066536E-3</v>
      </c>
      <c r="G8" s="38">
        <v>-80.457618683228205</v>
      </c>
    </row>
    <row r="9" spans="1:7" s="29" customFormat="1">
      <c r="A9" s="21">
        <v>6</v>
      </c>
      <c r="B9" s="35" t="s">
        <v>145</v>
      </c>
      <c r="C9" s="36" t="s">
        <v>137</v>
      </c>
      <c r="D9" s="36" t="s">
        <v>137</v>
      </c>
      <c r="E9" s="36" t="s">
        <v>137</v>
      </c>
      <c r="F9" s="36" t="s">
        <v>137</v>
      </c>
      <c r="G9" s="36" t="s">
        <v>137</v>
      </c>
    </row>
    <row r="10" spans="1:7" s="29" customFormat="1" ht="15.75" thickBot="1">
      <c r="A10" s="113"/>
      <c r="B10" s="94" t="s">
        <v>63</v>
      </c>
      <c r="C10" s="114">
        <v>94.224699999999018</v>
      </c>
      <c r="D10" s="99">
        <v>7.4300164697947216E-3</v>
      </c>
      <c r="E10" s="96">
        <v>-255</v>
      </c>
      <c r="F10" s="99">
        <v>-2.8457915764569337E-3</v>
      </c>
      <c r="G10" s="97">
        <v>-79.169552594402887</v>
      </c>
    </row>
    <row r="11" spans="1:7" s="29" customFormat="1">
      <c r="D11" s="39"/>
    </row>
    <row r="12" spans="1:7" s="29" customFormat="1">
      <c r="D12" s="39"/>
    </row>
    <row r="13" spans="1:7" s="29" customFormat="1">
      <c r="D13" s="39"/>
    </row>
    <row r="14" spans="1:7" s="29" customFormat="1">
      <c r="D14" s="39"/>
    </row>
    <row r="15" spans="1:7" s="29" customFormat="1">
      <c r="D15" s="39"/>
    </row>
    <row r="16" spans="1:7" s="29" customFormat="1">
      <c r="D16" s="39"/>
    </row>
    <row r="17" spans="4:4" s="29" customFormat="1">
      <c r="D17" s="39"/>
    </row>
    <row r="18" spans="4:4" s="29" customFormat="1">
      <c r="D18" s="39"/>
    </row>
    <row r="19" spans="4:4" s="29" customFormat="1">
      <c r="D19" s="39"/>
    </row>
    <row r="20" spans="4:4" s="29" customFormat="1">
      <c r="D20" s="39"/>
    </row>
    <row r="21" spans="4:4" s="29" customFormat="1">
      <c r="D21" s="39"/>
    </row>
    <row r="22" spans="4:4" s="29" customFormat="1">
      <c r="D22" s="39"/>
    </row>
    <row r="23" spans="4:4" s="29" customFormat="1">
      <c r="D23" s="39"/>
    </row>
    <row r="24" spans="4:4" s="29" customFormat="1">
      <c r="D24" s="39"/>
    </row>
    <row r="25" spans="4:4" s="29" customFormat="1">
      <c r="D25" s="39"/>
    </row>
    <row r="26" spans="4:4" s="29" customFormat="1">
      <c r="D26" s="39"/>
    </row>
    <row r="27" spans="4:4" s="29" customFormat="1">
      <c r="D27" s="39"/>
    </row>
    <row r="28" spans="4:4" s="29" customFormat="1">
      <c r="D28" s="39"/>
    </row>
    <row r="29" spans="4:4" s="29" customFormat="1">
      <c r="D29" s="39"/>
    </row>
    <row r="30" spans="4:4" s="29" customFormat="1">
      <c r="D30" s="39"/>
    </row>
    <row r="31" spans="4:4" s="29" customFormat="1">
      <c r="D31" s="39"/>
    </row>
    <row r="32" spans="4:4" s="29" customFormat="1"/>
    <row r="33" spans="1:9" s="29" customFormat="1"/>
    <row r="34" spans="1:9" s="29" customFormat="1">
      <c r="H34" s="22"/>
      <c r="I34" s="22"/>
    </row>
    <row r="37" spans="1:9" ht="30.75" thickBot="1">
      <c r="B37" s="40" t="s">
        <v>79</v>
      </c>
      <c r="C37" s="33" t="s">
        <v>146</v>
      </c>
      <c r="D37" s="33" t="s">
        <v>147</v>
      </c>
      <c r="E37" s="34" t="s">
        <v>148</v>
      </c>
    </row>
    <row r="38" spans="1:9">
      <c r="A38" s="22">
        <v>1</v>
      </c>
      <c r="B38" s="35" t="str">
        <f t="shared" ref="B38:D42" si="0">B4</f>
        <v>Аurum</v>
      </c>
      <c r="C38" s="118">
        <f t="shared" si="0"/>
        <v>52.766400000000139</v>
      </c>
      <c r="D38" s="102">
        <f t="shared" si="0"/>
        <v>3.0202876551763704E-2</v>
      </c>
      <c r="E38" s="119">
        <f>G4</f>
        <v>1.2880660888253121</v>
      </c>
    </row>
    <row r="39" spans="1:9">
      <c r="A39" s="22">
        <v>2</v>
      </c>
      <c r="B39" s="35" t="str">
        <f t="shared" si="0"/>
        <v>Zbalansovanyi Fond "Parytet"</v>
      </c>
      <c r="C39" s="118">
        <f t="shared" si="0"/>
        <v>20.140970000000205</v>
      </c>
      <c r="D39" s="102">
        <f t="shared" si="0"/>
        <v>1.6569482093045193E-2</v>
      </c>
      <c r="E39" s="119">
        <f>G5</f>
        <v>0</v>
      </c>
    </row>
    <row r="40" spans="1:9">
      <c r="A40" s="22">
        <v>3</v>
      </c>
      <c r="B40" s="35" t="str">
        <f t="shared" si="0"/>
        <v>"UNIVER.UA/Otaman: Fond Perspectyvnykh Aktsii"</v>
      </c>
      <c r="C40" s="118">
        <f t="shared" si="0"/>
        <v>14.793829999999959</v>
      </c>
      <c r="D40" s="102">
        <f t="shared" si="0"/>
        <v>2.1752760668639314E-2</v>
      </c>
      <c r="E40" s="119">
        <f>G6</f>
        <v>0</v>
      </c>
    </row>
    <row r="41" spans="1:9">
      <c r="A41" s="22">
        <v>4</v>
      </c>
      <c r="B41" s="35" t="str">
        <f t="shared" si="0"/>
        <v>Optimum</v>
      </c>
      <c r="C41" s="118">
        <f t="shared" si="0"/>
        <v>-2.8325599999999396</v>
      </c>
      <c r="D41" s="102">
        <f t="shared" si="0"/>
        <v>-4.8717164488210323E-3</v>
      </c>
      <c r="E41" s="119">
        <f>G7</f>
        <v>0</v>
      </c>
    </row>
    <row r="42" spans="1:9">
      <c r="A42" s="22">
        <v>5</v>
      </c>
      <c r="B42" s="35" t="str">
        <f t="shared" si="0"/>
        <v>Platynum</v>
      </c>
      <c r="C42" s="118">
        <f t="shared" si="0"/>
        <v>9.3560599999986582</v>
      </c>
      <c r="D42" s="102">
        <f t="shared" si="0"/>
        <v>1.1062446224037515E-3</v>
      </c>
      <c r="E42" s="119">
        <f>G8</f>
        <v>-80.457618683228205</v>
      </c>
    </row>
    <row r="43" spans="1:9">
      <c r="B43" s="35"/>
      <c r="C43" s="118"/>
      <c r="D43" s="102"/>
      <c r="E43" s="119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6"/>
  <sheetViews>
    <sheetView zoomScale="85" workbookViewId="0">
      <selection activeCell="A51" sqref="A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5" t="s">
        <v>79</v>
      </c>
      <c r="B1" s="66" t="s">
        <v>106</v>
      </c>
      <c r="C1" s="10"/>
      <c r="D1" s="10"/>
    </row>
    <row r="2" spans="1:4" ht="14.25">
      <c r="A2" s="77" t="s">
        <v>144</v>
      </c>
      <c r="B2" s="137">
        <v>-4.8717164488216724E-3</v>
      </c>
      <c r="C2" s="10"/>
      <c r="D2" s="10"/>
    </row>
    <row r="3" spans="1:4" ht="14.25">
      <c r="A3" s="25" t="s">
        <v>119</v>
      </c>
      <c r="B3" s="137">
        <v>1.0601047289666043E-2</v>
      </c>
      <c r="C3" s="10"/>
      <c r="D3" s="10"/>
    </row>
    <row r="4" spans="1:4" ht="14.25">
      <c r="A4" s="145" t="s">
        <v>121</v>
      </c>
      <c r="B4" s="137">
        <v>1.6569482093024002E-2</v>
      </c>
      <c r="C4" s="10"/>
      <c r="D4" s="10"/>
    </row>
    <row r="5" spans="1:4" ht="14.25">
      <c r="A5" s="35" t="s">
        <v>149</v>
      </c>
      <c r="B5" s="137">
        <v>2.175276066866183E-2</v>
      </c>
      <c r="C5" s="10"/>
      <c r="D5" s="10"/>
    </row>
    <row r="6" spans="1:4" ht="14.25">
      <c r="A6" s="25" t="s">
        <v>140</v>
      </c>
      <c r="B6" s="137">
        <v>2.9465437126888094E-2</v>
      </c>
      <c r="C6" s="10"/>
      <c r="D6" s="10"/>
    </row>
    <row r="7" spans="1:4" ht="14.25">
      <c r="A7" s="145" t="s">
        <v>111</v>
      </c>
      <c r="B7" s="138">
        <v>1.470340214588366E-2</v>
      </c>
      <c r="C7" s="10"/>
      <c r="D7" s="10"/>
    </row>
    <row r="8" spans="1:4" ht="14.25">
      <c r="A8" s="145" t="s">
        <v>15</v>
      </c>
      <c r="B8" s="138">
        <v>6.2840031427427778E-2</v>
      </c>
      <c r="C8" s="10"/>
      <c r="D8" s="10"/>
    </row>
    <row r="9" spans="1:4" ht="14.25">
      <c r="A9" s="145" t="s">
        <v>14</v>
      </c>
      <c r="B9" s="138">
        <v>1.1454701860823091E-2</v>
      </c>
      <c r="C9" s="10"/>
      <c r="D9" s="10"/>
    </row>
    <row r="10" spans="1:4" ht="14.25">
      <c r="A10" s="145" t="s">
        <v>150</v>
      </c>
      <c r="B10" s="138">
        <v>3.2876736422537967E-3</v>
      </c>
      <c r="C10" s="10"/>
      <c r="D10" s="10"/>
    </row>
    <row r="11" spans="1:4" ht="14.25">
      <c r="A11" s="145" t="s">
        <v>151</v>
      </c>
      <c r="B11" s="138">
        <v>4.0804213466147932E-3</v>
      </c>
      <c r="C11" s="10"/>
      <c r="D11" s="10"/>
    </row>
    <row r="12" spans="1:4" ht="14.25">
      <c r="A12" s="145" t="s">
        <v>152</v>
      </c>
      <c r="B12" s="138">
        <v>1.5890410958904113E-2</v>
      </c>
      <c r="C12" s="10"/>
      <c r="D12" s="10"/>
    </row>
    <row r="13" spans="1:4" ht="15" thickBot="1">
      <c r="A13" s="214" t="s">
        <v>153</v>
      </c>
      <c r="B13" s="139">
        <v>1.4888747691633064E-2</v>
      </c>
      <c r="C13" s="10"/>
      <c r="D13" s="10"/>
    </row>
    <row r="14" spans="1:4">
      <c r="B14" s="10"/>
      <c r="C14" s="10"/>
      <c r="D14" s="10"/>
    </row>
    <row r="15" spans="1:4" ht="14.25">
      <c r="A15" s="53"/>
      <c r="B15" s="54"/>
      <c r="C15" s="10"/>
      <c r="D15" s="10"/>
    </row>
    <row r="16" spans="1:4" ht="14.25">
      <c r="A16" s="53"/>
      <c r="B16" s="54"/>
      <c r="C16" s="10"/>
      <c r="D16" s="10"/>
    </row>
    <row r="17" spans="1:4" ht="14.25">
      <c r="A17" s="53"/>
      <c r="B17" s="54"/>
      <c r="C17" s="10"/>
      <c r="D17" s="10"/>
    </row>
    <row r="18" spans="1:4" ht="14.25">
      <c r="A18" s="53"/>
      <c r="B18" s="54"/>
      <c r="C18" s="10"/>
      <c r="D18" s="10"/>
    </row>
    <row r="19" spans="1:4" ht="14.25">
      <c r="A19" s="53"/>
      <c r="B19" s="54"/>
      <c r="C19" s="10"/>
      <c r="D19" s="10"/>
    </row>
    <row r="20" spans="1:4">
      <c r="B20" s="10"/>
    </row>
    <row r="24" spans="1:4">
      <c r="A24" s="7"/>
      <c r="B24" s="8"/>
    </row>
    <row r="25" spans="1:4">
      <c r="B25" s="8"/>
    </row>
    <row r="26" spans="1:4">
      <c r="B26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2016-08-26T09:59:17Z</dcterms:modified>
</cp:coreProperties>
</file>