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13_ncr:1_{A8393B84-44EF-4C3E-852A-CCEC26B986AB}" xr6:coauthVersionLast="45" xr6:coauthVersionMax="45" xr10:uidLastSave="{00000000-0000-0000-0000-000000000000}"/>
  <bookViews>
    <workbookView xWindow="-120" yWindow="-120" windowWidth="19440" windowHeight="15000" tabRatio="904" activeTab="4" xr2:uid="{00000000-000D-0000-FFFF-FFFF00000000}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NAV'!$B$3:$G$19</definedName>
    <definedName name="_xlnm._FilterDatabase" localSheetId="12" hidden="1">'C_diagram(ROR)'!$A$1:$B$1</definedName>
    <definedName name="_xlnm._FilterDatabase" localSheetId="11" hidden="1">'C_dynamics NAV'!$B$34:$E$34</definedName>
    <definedName name="_xlnm._FilterDatabase" localSheetId="9" hidden="1">C_NAV!$A$2:$J$2</definedName>
    <definedName name="_xlnm._FilterDatabase" localSheetId="0" hidden="1">'IDX + ROR'!$A$26:$C$26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NAV'!$B$33:$E$33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20" l="1"/>
  <c r="D36" i="20"/>
  <c r="C36" i="20"/>
  <c r="B36" i="20"/>
  <c r="K6" i="24"/>
  <c r="I6" i="24"/>
  <c r="G6" i="24"/>
  <c r="F6" i="24"/>
  <c r="E6" i="24"/>
  <c r="H6" i="24"/>
  <c r="K6" i="16"/>
  <c r="K20" i="21"/>
  <c r="E63" i="14"/>
  <c r="E64" i="14"/>
  <c r="E65" i="14"/>
  <c r="E66" i="14"/>
  <c r="D63" i="14"/>
  <c r="D64" i="14"/>
  <c r="D65" i="14"/>
  <c r="D66" i="14"/>
  <c r="C63" i="14"/>
  <c r="C64" i="14"/>
  <c r="C65" i="14"/>
  <c r="C66" i="14"/>
  <c r="B63" i="14"/>
  <c r="B64" i="14"/>
  <c r="B65" i="14"/>
  <c r="B66" i="14"/>
  <c r="E67" i="14"/>
  <c r="D67" i="14"/>
  <c r="C67" i="14"/>
  <c r="B67" i="14"/>
  <c r="C19" i="12"/>
  <c r="C23" i="12" s="1"/>
  <c r="D23" i="12" s="1"/>
  <c r="C26" i="12"/>
  <c r="C27" i="12"/>
  <c r="D27" i="12" s="1"/>
  <c r="C28" i="12"/>
  <c r="C29" i="12"/>
  <c r="D29" i="12" s="1"/>
  <c r="C30" i="12"/>
  <c r="C31" i="12"/>
  <c r="D31" i="12" s="1"/>
  <c r="C32" i="12"/>
  <c r="C33" i="12"/>
  <c r="D33" i="12" s="1"/>
  <c r="B26" i="12"/>
  <c r="B27" i="12"/>
  <c r="B28" i="12"/>
  <c r="B29" i="12"/>
  <c r="B30" i="12"/>
  <c r="B31" i="12"/>
  <c r="B32" i="12"/>
  <c r="B33" i="12"/>
  <c r="I6" i="16"/>
  <c r="H6" i="16"/>
  <c r="G6" i="16"/>
  <c r="F6" i="16"/>
  <c r="E6" i="16"/>
  <c r="B35" i="17"/>
  <c r="C25" i="12"/>
  <c r="B25" i="12"/>
  <c r="C24" i="12"/>
  <c r="B24" i="12"/>
  <c r="E35" i="20"/>
  <c r="D35" i="20"/>
  <c r="C35" i="20"/>
  <c r="B35" i="20"/>
  <c r="E35" i="17"/>
  <c r="D35" i="17"/>
  <c r="C35" i="17"/>
  <c r="E34" i="17"/>
  <c r="D34" i="17"/>
  <c r="C34" i="17"/>
  <c r="B34" i="17"/>
  <c r="E5" i="22"/>
  <c r="E62" i="14"/>
  <c r="E61" i="14"/>
  <c r="E60" i="14"/>
  <c r="E59" i="14"/>
  <c r="E69" i="14" s="1"/>
  <c r="E58" i="14"/>
  <c r="D62" i="14"/>
  <c r="D61" i="14"/>
  <c r="D60" i="14"/>
  <c r="D59" i="14"/>
  <c r="D58" i="14"/>
  <c r="C62" i="14"/>
  <c r="C61" i="14"/>
  <c r="C60" i="14"/>
  <c r="C59" i="14"/>
  <c r="C58" i="14"/>
  <c r="B62" i="14"/>
  <c r="B61" i="14"/>
  <c r="B60" i="14"/>
  <c r="B59" i="14"/>
  <c r="B58" i="14"/>
  <c r="I20" i="21"/>
  <c r="H20" i="21"/>
  <c r="G20" i="21"/>
  <c r="F20" i="21"/>
  <c r="E20" i="21"/>
  <c r="E68" i="14"/>
  <c r="C68" i="14"/>
  <c r="C69" i="14"/>
  <c r="D25" i="12"/>
  <c r="D24" i="12"/>
  <c r="F5" i="23"/>
  <c r="E5" i="23"/>
  <c r="F5" i="22"/>
  <c r="D19" i="12"/>
  <c r="D32" i="12" l="1"/>
  <c r="D30" i="12"/>
  <c r="D28" i="12"/>
  <c r="D26" i="12"/>
</calcChain>
</file>

<file path=xl/sharedStrings.xml><?xml version="1.0" encoding="utf-8"?>
<sst xmlns="http://schemas.openxmlformats.org/spreadsheetml/2006/main" count="339" uniqueCount="134">
  <si>
    <t>н.д.</t>
  </si>
  <si>
    <t>http://www.task.ua/</t>
  </si>
  <si>
    <t>http://univer.ua/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</si>
  <si>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</si>
  <si>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</si>
  <si>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</si>
  <si>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</si>
  <si>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</si>
  <si>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</si>
  <si>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</si>
  <si>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</si>
  <si>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</si>
  <si>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http://bonum-group.com/</t>
  </si>
  <si>
    <t>April'20</t>
  </si>
  <si>
    <t>May'20</t>
  </si>
  <si>
    <t>YTD 2020</t>
  </si>
  <si>
    <t>Period</t>
  </si>
  <si>
    <t>PFTS Index</t>
  </si>
  <si>
    <t>UX Index</t>
  </si>
  <si>
    <t>Open-Ended CII</t>
  </si>
  <si>
    <t>Interval CII</t>
  </si>
  <si>
    <t>Closed-End CII</t>
  </si>
  <si>
    <t>Rates of Return</t>
  </si>
  <si>
    <t>CAC 40 (France)</t>
  </si>
  <si>
    <t>DAX (Germany)</t>
  </si>
  <si>
    <t>DJIA (USA)</t>
  </si>
  <si>
    <t>FTSE 100  (UK)</t>
  </si>
  <si>
    <t>HANG SENG (Hong Kong)</t>
  </si>
  <si>
    <t>NIKKEI 225 (Japan)</t>
  </si>
  <si>
    <t>S&amp;P 500 (USA)</t>
  </si>
  <si>
    <t>SHANGHAI SE COMPOSITE (China)</t>
  </si>
  <si>
    <t>WIG20 (Poland)</t>
  </si>
  <si>
    <t>ММВБ (MICEX) (Russia)</t>
  </si>
  <si>
    <t>РТС (RTSI) (Russia)</t>
  </si>
  <si>
    <t>Index</t>
  </si>
  <si>
    <t>Monthly change</t>
  </si>
  <si>
    <t>YTD change</t>
  </si>
  <si>
    <t>** as of April 24, 2019</t>
  </si>
  <si>
    <t>КІNТО-Klasychnyi</t>
  </si>
  <si>
    <t>OTP Klasychnyi'</t>
  </si>
  <si>
    <t>UNIVER.UA/Myhailo Hrushevskyi: Fond Derzhavnykh Paperiv</t>
  </si>
  <si>
    <t>OTP Fond Aktsii</t>
  </si>
  <si>
    <t>Sofiivskyi</t>
  </si>
  <si>
    <t>КІNTO-Ekviti</t>
  </si>
  <si>
    <t>Altus – Depozyt</t>
  </si>
  <si>
    <t>Altus – Zbalansovanyi</t>
  </si>
  <si>
    <t>KINTO-Kaznacheiskyi</t>
  </si>
  <si>
    <t>UNIVER.UA/Iaroslav Mudryi: Fond Aktsii</t>
  </si>
  <si>
    <t>VSI</t>
  </si>
  <si>
    <t>UNIVER.UA/Volodymyr Velykyi: Fond Zbalansovanyi</t>
  </si>
  <si>
    <t>UNIVER.UA/Taras Shevchenko: Fond Zaoshchadzhen</t>
  </si>
  <si>
    <t>ТАSK Resurs</t>
  </si>
  <si>
    <t>Nadbannia</t>
  </si>
  <si>
    <t>Bonum Optimum</t>
  </si>
  <si>
    <t>Total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</si>
  <si>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</si>
  <si>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</si>
  <si>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</si>
  <si>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</si>
  <si>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</si>
  <si>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</si>
  <si>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</si>
  <si>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</si>
  <si>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</si>
  <si>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* All funds are diversified unit CII.</t>
  </si>
  <si>
    <t>Others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</si>
  <si>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</si>
  <si>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</si>
  <si>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</si>
  <si>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</si>
  <si>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</si>
  <si>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"Vsesvit"</t>
  </si>
  <si>
    <t>LLC AMC "TASK-Invest"</t>
  </si>
  <si>
    <t>LLC AMC “ART-KAPITAL Menedzhment”</t>
  </si>
  <si>
    <t>LLC AMC "Bonum Grup"</t>
  </si>
  <si>
    <t>OTP Klasychnyi</t>
  </si>
  <si>
    <t>Average</t>
  </si>
  <si>
    <t>*The indicator "since the fund's inception, % per annum (average)" is calculated based on compound interest formula.</t>
  </si>
  <si>
    <t>Rates of Return of Open-Ended CII. Ranking by Date of Reaching Compliance with Standards</t>
  </si>
  <si>
    <t>Rates of Return on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</si>
  <si>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</si>
  <si>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</si>
  <si>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</si>
  <si>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</si>
  <si>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</si>
  <si>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</si>
  <si>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1 year</t>
  </si>
  <si>
    <t>YTD</t>
  </si>
  <si>
    <t>Since fund's inception</t>
  </si>
  <si>
    <t>Since fund's inception, % per annum (average)*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</si>
  <si>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</si>
  <si>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</si>
  <si>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</si>
  <si>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</si>
  <si>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</si>
  <si>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</si>
  <si>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</si>
  <si>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</si>
  <si>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</si>
  <si>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</si>
  <si>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</si>
  <si>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</si>
  <si>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</si>
  <si>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</si>
  <si>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</si>
  <si>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</si>
  <si>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</si>
  <si>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</si>
  <si>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</si>
  <si>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</si>
  <si>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Parytet</t>
  </si>
  <si>
    <t>ТАSК Ukrainskyi Kapital</t>
  </si>
  <si>
    <t>unit</t>
  </si>
  <si>
    <t>diversified</t>
  </si>
  <si>
    <t>specialized</t>
  </si>
  <si>
    <t xml:space="preserve"> LLC AMC “ART-KAPITAL Menedzhment”</t>
  </si>
  <si>
    <t>LLC AMC "ТАSК-Іnvest"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</si>
  <si>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</si>
  <si>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</si>
  <si>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</si>
  <si>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</si>
  <si>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</si>
  <si>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</si>
  <si>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</si>
  <si>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</si>
  <si>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</si>
  <si>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</si>
  <si>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</si>
  <si>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ТАSК Universal</t>
  </si>
  <si>
    <t>non-diversified</t>
  </si>
  <si>
    <t>Rates of Return of Closed-End CII. Ranking by Date of Reaching Compliance with Standards</t>
  </si>
  <si>
    <t>Since fund's inception, % per annum (average)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</si>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</sst>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64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28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 indent="1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0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4" fontId="11" fillId="0" borderId="0" xfId="0" applyNumberFormat="1" applyFont="1" applyFill="1" applyBorder="1" applyAlignment="1">
      <alignment horizontal="right" vertical="center" indent="1"/>
    </xf>
    <xf numFmtId="4" fontId="10" fillId="0" borderId="44" xfId="0" applyNumberFormat="1" applyFont="1" applyFill="1" applyBorder="1" applyAlignment="1">
      <alignment horizontal="right" vertical="center" indent="1"/>
    </xf>
    <xf numFmtId="10" fontId="10" fillId="0" borderId="44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6" xfId="5" applyNumberFormat="1" applyFont="1" applyFill="1" applyBorder="1" applyAlignment="1">
      <alignment horizontal="right" vertical="center" indent="1"/>
    </xf>
    <xf numFmtId="10" fontId="20" fillId="0" borderId="46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0" fontId="10" fillId="0" borderId="47" xfId="0" applyFont="1" applyFill="1" applyBorder="1" applyAlignment="1">
      <alignment horizontal="left" vertical="center" wrapText="1" shrinkToFit="1"/>
    </xf>
    <xf numFmtId="4" fontId="10" fillId="0" borderId="48" xfId="0" applyNumberFormat="1" applyFont="1" applyFill="1" applyBorder="1" applyAlignment="1">
      <alignment horizontal="right" vertical="center" indent="1"/>
    </xf>
    <xf numFmtId="10" fontId="15" fillId="0" borderId="48" xfId="5" applyNumberFormat="1" applyFont="1" applyFill="1" applyBorder="1" applyAlignment="1">
      <alignment horizontal="right" vertical="center" wrapText="1" indent="1"/>
    </xf>
    <xf numFmtId="4" fontId="10" fillId="0" borderId="49" xfId="0" applyNumberFormat="1" applyFont="1" applyFill="1" applyBorder="1" applyAlignment="1">
      <alignment horizontal="right" vertical="center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10" fontId="13" fillId="0" borderId="2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10" fontId="21" fillId="0" borderId="50" xfId="5" applyNumberFormat="1" applyFont="1" applyFill="1" applyBorder="1" applyAlignment="1">
      <alignment horizontal="center" vertical="center" wrapText="1"/>
    </xf>
    <xf numFmtId="10" fontId="21" fillId="0" borderId="50" xfId="5" applyNumberFormat="1" applyFont="1" applyFill="1" applyBorder="1" applyAlignment="1">
      <alignment horizontal="right" vertical="center" wrapText="1" indent="1"/>
    </xf>
    <xf numFmtId="0" fontId="10" fillId="0" borderId="51" xfId="0" applyFont="1" applyFill="1" applyBorder="1" applyAlignment="1">
      <alignment horizontal="center" vertical="center"/>
    </xf>
    <xf numFmtId="4" fontId="15" fillId="0" borderId="53" xfId="3" applyNumberFormat="1" applyFont="1" applyFill="1" applyBorder="1" applyAlignment="1">
      <alignment horizontal="right" vertical="center" wrapText="1" indent="1"/>
    </xf>
    <xf numFmtId="3" fontId="15" fillId="0" borderId="53" xfId="3" applyNumberFormat="1" applyFont="1" applyFill="1" applyBorder="1" applyAlignment="1">
      <alignment horizontal="right" vertical="center" wrapText="1" indent="1"/>
    </xf>
    <xf numFmtId="3" fontId="10" fillId="0" borderId="53" xfId="0" applyNumberFormat="1" applyFont="1" applyBorder="1" applyAlignment="1">
      <alignment horizontal="right" vertical="center" indent="1"/>
    </xf>
    <xf numFmtId="0" fontId="16" fillId="0" borderId="54" xfId="1" applyFont="1" applyFill="1" applyBorder="1" applyAlignment="1" applyProtection="1">
      <alignment vertical="center" wrapText="1"/>
    </xf>
    <xf numFmtId="14" fontId="15" fillId="0" borderId="50" xfId="4" applyNumberFormat="1" applyFont="1" applyFill="1" applyBorder="1" applyAlignment="1">
      <alignment horizontal="center" vertical="center" wrapText="1"/>
    </xf>
    <xf numFmtId="10" fontId="15" fillId="0" borderId="50" xfId="5" applyNumberFormat="1" applyFont="1" applyFill="1" applyBorder="1" applyAlignment="1">
      <alignment horizontal="right" vertical="center" wrapText="1" indent="1"/>
    </xf>
    <xf numFmtId="10" fontId="15" fillId="0" borderId="50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Border="1" applyAlignment="1">
      <alignment horizontal="right" vertical="center" indent="1"/>
    </xf>
    <xf numFmtId="10" fontId="15" fillId="0" borderId="53" xfId="5" applyNumberFormat="1" applyFont="1" applyFill="1" applyBorder="1" applyAlignment="1">
      <alignment horizontal="right" vertical="center" wrapText="1" indent="1"/>
    </xf>
    <xf numFmtId="3" fontId="10" fillId="0" borderId="18" xfId="0" applyNumberFormat="1" applyFont="1" applyFill="1" applyBorder="1" applyAlignment="1">
      <alignment horizontal="right" vertical="center" indent="1"/>
    </xf>
    <xf numFmtId="0" fontId="15" fillId="0" borderId="60" xfId="4" applyFont="1" applyFill="1" applyBorder="1" applyAlignment="1">
      <alignment horizontal="left" vertical="center" wrapText="1"/>
    </xf>
    <xf numFmtId="10" fontId="15" fillId="0" borderId="61" xfId="5" applyNumberFormat="1" applyFont="1" applyFill="1" applyBorder="1" applyAlignment="1">
      <alignment horizontal="right" vertical="center" inden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25" xfId="4" applyFont="1" applyBorder="1" applyAlignment="1">
      <alignment vertical="center" wrapText="1"/>
    </xf>
    <xf numFmtId="0" fontId="15" fillId="0" borderId="21" xfId="4" applyFont="1" applyBorder="1" applyAlignment="1">
      <alignment vertical="center" wrapText="1"/>
    </xf>
    <xf numFmtId="0" fontId="22" fillId="0" borderId="62" xfId="4" applyFont="1" applyBorder="1" applyAlignment="1">
      <alignment vertical="center" wrapText="1"/>
    </xf>
    <xf numFmtId="0" fontId="22" fillId="0" borderId="5" xfId="4" applyFont="1" applyBorder="1" applyAlignment="1">
      <alignment vertical="center" wrapText="1"/>
    </xf>
    <xf numFmtId="0" fontId="22" fillId="0" borderId="25" xfId="4" applyFont="1" applyBorder="1" applyAlignment="1">
      <alignment vertical="center" wrapText="1"/>
    </xf>
    <xf numFmtId="0" fontId="15" fillId="0" borderId="5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22" fillId="0" borderId="63" xfId="4" applyFont="1" applyBorder="1" applyAlignment="1">
      <alignment vertical="center" wrapText="1"/>
    </xf>
    <xf numFmtId="0" fontId="10" fillId="0" borderId="62" xfId="0" applyFont="1" applyBorder="1" applyAlignment="1">
      <alignment horizontal="left"/>
    </xf>
    <xf numFmtId="0" fontId="11" fillId="0" borderId="64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15" fillId="0" borderId="8" xfId="3" applyFont="1" applyBorder="1" applyAlignment="1">
      <alignment vertical="center" wrapText="1"/>
    </xf>
    <xf numFmtId="0" fontId="22" fillId="0" borderId="8" xfId="3" applyFont="1" applyBorder="1" applyAlignment="1">
      <alignment vertical="center" wrapText="1"/>
    </xf>
    <xf numFmtId="0" fontId="22" fillId="0" borderId="66" xfId="11" applyFont="1" applyBorder="1" applyAlignment="1">
      <alignment vertical="center" wrapText="1"/>
    </xf>
    <xf numFmtId="0" fontId="22" fillId="0" borderId="53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0" fontId="21" fillId="0" borderId="0" xfId="4" applyFont="1" applyAlignment="1">
      <alignment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21" fillId="0" borderId="67" xfId="5" applyNumberFormat="1" applyFont="1" applyFill="1" applyBorder="1" applyAlignment="1">
      <alignment horizontal="right" vertical="center" wrapText="1" inden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Border="1" applyAlignment="1">
      <alignment horizontal="center" vertical="center" wrapText="1"/>
    </xf>
    <xf numFmtId="0" fontId="21" fillId="0" borderId="55" xfId="6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4" xfId="0" applyFont="1" applyBorder="1" applyAlignment="1">
      <alignment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59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 shrinkToFit="1"/>
    </xf>
    <xf numFmtId="0" fontId="10" fillId="0" borderId="43" xfId="0" applyFont="1" applyBorder="1" applyAlignment="1">
      <alignment horizontal="left" vertical="center" wrapText="1" shrinkToFit="1"/>
    </xf>
    <xf numFmtId="0" fontId="11" fillId="0" borderId="0" xfId="0" applyFont="1" applyAlignment="1">
      <alignment vertical="center"/>
    </xf>
    <xf numFmtId="0" fontId="15" fillId="0" borderId="10" xfId="4" applyFont="1" applyBorder="1" applyAlignment="1">
      <alignment vertical="center" wrapText="1"/>
    </xf>
    <xf numFmtId="0" fontId="15" fillId="0" borderId="45" xfId="4" applyFont="1" applyBorder="1" applyAlignment="1">
      <alignment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0" fontId="0" fillId="0" borderId="58" xfId="0" applyBorder="1"/>
    <xf numFmtId="0" fontId="10" fillId="0" borderId="10" xfId="0" applyFont="1" applyBorder="1" applyAlignment="1">
      <alignment horizontal="left" vertical="center" wrapText="1" shrinkToFit="1"/>
    </xf>
    <xf numFmtId="0" fontId="22" fillId="0" borderId="21" xfId="4" applyFont="1" applyBorder="1" applyAlignment="1">
      <alignment vertical="center" wrapText="1"/>
    </xf>
    <xf numFmtId="0" fontId="15" fillId="0" borderId="52" xfId="3" applyFont="1" applyBorder="1" applyAlignment="1">
      <alignment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15" fillId="0" borderId="50" xfId="4" applyFont="1" applyBorder="1" applyAlignment="1">
      <alignment vertical="center" wrapText="1"/>
    </xf>
    <xf numFmtId="0" fontId="21" fillId="0" borderId="50" xfId="4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vertical="center" wrapText="1"/>
    </xf>
  </cellXfs>
  <cellStyles count="12">
    <cellStyle name="Відсотковий" xfId="9" builtinId="5"/>
    <cellStyle name="Гиперссылка" xfId="1" xr:uid="{00000000-0005-0000-0000-000001000000}"/>
    <cellStyle name="Звичайний" xfId="0" builtinId="0"/>
    <cellStyle name="Обычный_Nastya_Otkrit" xfId="2" xr:uid="{00000000-0005-0000-0000-000003000000}"/>
    <cellStyle name="Обычный_Відкр_1" xfId="3" xr:uid="{00000000-0005-0000-0000-000004000000}"/>
    <cellStyle name="Обычный_Відкр_1 2" xfId="11" xr:uid="{00000000-0005-0000-0000-000005000000}"/>
    <cellStyle name="Обычный_Відкр_2" xfId="4" xr:uid="{00000000-0005-0000-0000-000006000000}"/>
    <cellStyle name="Обычный_З_2_28.10" xfId="5" xr:uid="{00000000-0005-0000-0000-000007000000}"/>
    <cellStyle name="Обычный_Лист2" xfId="6" xr:uid="{00000000-0005-0000-0000-000008000000}"/>
    <cellStyle name="Обычный_Лист5" xfId="7" xr:uid="{00000000-0005-0000-0000-000009000000}"/>
    <cellStyle name="Открывавшаяся гиперссылка" xfId="8" xr:uid="{00000000-0005-0000-0000-00000A000000}"/>
    <cellStyle name="Процентный 2" xfId="10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52167428024361E-2"/>
          <c:y val="0.29118882898119081"/>
          <c:w val="0.94700933744769755"/>
          <c:h val="0.32567171662370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1179043247734333E-3"/>
                  <c:y val="2.183575015447553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0D-49CF-AD72-80E0355B50B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F0D-49CF-AD72-80E0355B50B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F0D-49CF-AD72-80E0355B50B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April'20</c:v>
                </c:pt>
                <c:pt idx="1">
                  <c:v>May'20</c:v>
                </c:pt>
                <c:pt idx="2">
                  <c:v>YTD 2020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-2.1165884194053186E-2</c:v>
                </c:pt>
                <c:pt idx="1">
                  <c:v>-4.7963547703744336E-4</c:v>
                </c:pt>
                <c:pt idx="2">
                  <c:v>-1.8659864612969645E-2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0D-49CF-AD72-80E0355B50BF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095868779611437E-3"/>
                  <c:y val="2.22515727812980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0D-49CF-AD72-80E0355B50B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F0D-49CF-AD72-80E0355B50B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F0D-49CF-AD72-80E0355B50B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April'20</c:v>
                </c:pt>
                <c:pt idx="1">
                  <c:v>May'20</c:v>
                </c:pt>
                <c:pt idx="2">
                  <c:v>YTD 2020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-8.7741163567475966E-2</c:v>
                </c:pt>
                <c:pt idx="1">
                  <c:v>6.7817913547188358E-2</c:v>
                </c:pt>
                <c:pt idx="2">
                  <c:v>-9.9373156342182911E-2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0D-49CF-AD72-80E0355B50BF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2600623239476034E-4"/>
                  <c:y val="-2.434788634874274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0D-49CF-AD72-80E0355B50BF}"/>
                </c:ext>
              </c:extLst>
            </c:dLbl>
            <c:dLbl>
              <c:idx val="1"/>
              <c:layout>
                <c:manualLayout>
                  <c:x val="1.3958371279020332E-3"/>
                  <c:y val="-2.685582612896930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0D-49CF-AD72-80E0355B50BF}"/>
                </c:ext>
              </c:extLst>
            </c:dLbl>
            <c:dLbl>
              <c:idx val="2"/>
              <c:layout>
                <c:manualLayout>
                  <c:x val="1.9656680234091395E-3"/>
                  <c:y val="-1.55850676986509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0D-49CF-AD72-80E0355B50B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F0D-49CF-AD72-80E0355B50B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F0D-49CF-AD72-80E0355B50B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April'20</c:v>
                </c:pt>
                <c:pt idx="1">
                  <c:v>May'20</c:v>
                </c:pt>
                <c:pt idx="2">
                  <c:v>YTD 2020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3.0352820454591159E-3</c:v>
                </c:pt>
                <c:pt idx="1">
                  <c:v>1.572140377196142E-3</c:v>
                </c:pt>
                <c:pt idx="2">
                  <c:v>2.1559384656561521E-2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0D-49CF-AD72-80E0355B50BF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6287875922313E-3"/>
                  <c:y val="-4.694160078847264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0D-49CF-AD72-80E0355B50BF}"/>
                </c:ext>
              </c:extLst>
            </c:dLbl>
            <c:dLbl>
              <c:idx val="1"/>
              <c:layout>
                <c:manualLayout>
                  <c:x val="1.677917932732309E-3"/>
                  <c:y val="3.554573581717290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0D-49CF-AD72-80E0355B50B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F0D-49CF-AD72-80E0355B50B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F0D-49CF-AD72-80E0355B50B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April'20</c:v>
                </c:pt>
                <c:pt idx="1">
                  <c:v>May'20</c:v>
                </c:pt>
                <c:pt idx="2">
                  <c:v>YTD 2020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-5.4174576713694744E-3</c:v>
                </c:pt>
                <c:pt idx="1">
                  <c:v>-7.994408767204253E-3</c:v>
                </c:pt>
                <c:pt idx="2">
                  <c:v>-5.1947430770330039E-2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F0D-49CF-AD72-80E0355B50BF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F0D-49CF-AD72-80E0355B50B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F0D-49CF-AD72-80E0355B50B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F0D-49CF-AD72-80E0355B50B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April'20</c:v>
                </c:pt>
                <c:pt idx="1">
                  <c:v>May'20</c:v>
                </c:pt>
                <c:pt idx="2">
                  <c:v>YTD 2020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-1.8469943057782767E-2</c:v>
                </c:pt>
                <c:pt idx="1">
                  <c:v>-3.694450266395255E-3</c:v>
                </c:pt>
                <c:pt idx="2">
                  <c:v>-0.10879257454619329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F0D-49CF-AD72-80E0355B50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408913352"/>
        <c:axId val="1"/>
      </c:barChart>
      <c:catAx>
        <c:axId val="40891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12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08913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2470922201285E-2"/>
          <c:y val="0.85824075910245712"/>
          <c:w val="0.64273557920637958"/>
          <c:h val="8.4291503126134176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37A-4101-B0E5-0343CC0DB33B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37A-4101-B0E5-0343CC0DB33B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37A-4101-B0E5-0343CC0DB33B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37A-4101-B0E5-0343CC0DB33B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37A-4101-B0E5-0343CC0DB33B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37A-4101-B0E5-0343CC0DB33B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37A-4101-B0E5-0343CC0DB33B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37A-4101-B0E5-0343CC0DB33B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37A-4101-B0E5-0343CC0DB33B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37A-4101-B0E5-0343CC0DB33B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37A-4101-B0E5-0343CC0DB33B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37A-4101-B0E5-0343CC0DB33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ROR'!$A$27:$A$39</c:f>
              <c:strCache>
                <c:ptCount val="13"/>
                <c:pt idx="0">
                  <c:v>HANG SENG (Hong Kong)</c:v>
                </c:pt>
                <c:pt idx="1">
                  <c:v>S&amp;P 500 (USA)</c:v>
                </c:pt>
                <c:pt idx="2">
                  <c:v>UX Index</c:v>
                </c:pt>
                <c:pt idx="3">
                  <c:v>CAC 40 (France)</c:v>
                </c:pt>
                <c:pt idx="4">
                  <c:v>FTSE 100  (UK)</c:v>
                </c:pt>
                <c:pt idx="5">
                  <c:v>ММВБ (MICEX) (Russia)</c:v>
                </c:pt>
                <c:pt idx="6">
                  <c:v>DJIA (USA)</c:v>
                </c:pt>
                <c:pt idx="7">
                  <c:v>SHANGHAI SE COMPOSITE (China)</c:v>
                </c:pt>
                <c:pt idx="8">
                  <c:v>PFTS Index</c:v>
                </c:pt>
                <c:pt idx="9">
                  <c:v>DAX (Germany)</c:v>
                </c:pt>
                <c:pt idx="10">
                  <c:v>WIG20 (Poland)</c:v>
                </c:pt>
                <c:pt idx="11">
                  <c:v>NIKKEI 225 (Japan)</c:v>
                </c:pt>
                <c:pt idx="12">
                  <c:v>РТС (RTSI) (Russia)</c:v>
                </c:pt>
              </c:strCache>
            </c:strRef>
          </c:cat>
          <c:val>
            <c:numRef>
              <c:f>'IDX + ROR'!$B$27:$B$39</c:f>
              <c:numCache>
                <c:formatCode>0.00%</c:formatCode>
                <c:ptCount val="13"/>
                <c:pt idx="0">
                  <c:v>-6.8257912098034335E-2</c:v>
                </c:pt>
                <c:pt idx="1">
                  <c:v>-2.7027216021929812E-3</c:v>
                </c:pt>
                <c:pt idx="2">
                  <c:v>-4.7963547703744336E-4</c:v>
                </c:pt>
                <c:pt idx="3">
                  <c:v>2.6958693664728806E-2</c:v>
                </c:pt>
                <c:pt idx="4">
                  <c:v>2.9721023315557371E-2</c:v>
                </c:pt>
                <c:pt idx="5">
                  <c:v>3.1793281419775443E-2</c:v>
                </c:pt>
                <c:pt idx="6">
                  <c:v>4.2610775117762012E-2</c:v>
                </c:pt>
                <c:pt idx="7">
                  <c:v>4.4866195987092627E-2</c:v>
                </c:pt>
                <c:pt idx="8">
                  <c:v>4.528177501261843E-2</c:v>
                </c:pt>
                <c:pt idx="9">
                  <c:v>6.6768001885534778E-2</c:v>
                </c:pt>
                <c:pt idx="10">
                  <c:v>6.7817913547188358E-2</c:v>
                </c:pt>
                <c:pt idx="11">
                  <c:v>8.340229051748338E-2</c:v>
                </c:pt>
                <c:pt idx="12">
                  <c:v>8.4202199052469728E-2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7A-4101-B0E5-0343CC0DB33B}"/>
            </c:ext>
          </c:extLst>
        </c:ser>
        <c:ser>
          <c:idx val="1"/>
          <c:order val="1"/>
          <c:tx>
            <c:strRef>
              <c:f>'IDX + ROR'!$C$26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ROR'!$A$27:$A$39</c:f>
              <c:strCache>
                <c:ptCount val="13"/>
                <c:pt idx="0">
                  <c:v>HANG SENG (Hong Kong)</c:v>
                </c:pt>
                <c:pt idx="1">
                  <c:v>S&amp;P 500 (USA)</c:v>
                </c:pt>
                <c:pt idx="2">
                  <c:v>UX Index</c:v>
                </c:pt>
                <c:pt idx="3">
                  <c:v>CAC 40 (France)</c:v>
                </c:pt>
                <c:pt idx="4">
                  <c:v>FTSE 100  (UK)</c:v>
                </c:pt>
                <c:pt idx="5">
                  <c:v>ММВБ (MICEX) (Russia)</c:v>
                </c:pt>
                <c:pt idx="6">
                  <c:v>DJIA (USA)</c:v>
                </c:pt>
                <c:pt idx="7">
                  <c:v>SHANGHAI SE COMPOSITE (China)</c:v>
                </c:pt>
                <c:pt idx="8">
                  <c:v>PFTS Index</c:v>
                </c:pt>
                <c:pt idx="9">
                  <c:v>DAX (Germany)</c:v>
                </c:pt>
                <c:pt idx="10">
                  <c:v>WIG20 (Poland)</c:v>
                </c:pt>
                <c:pt idx="11">
                  <c:v>NIKKEI 225 (Japan)</c:v>
                </c:pt>
                <c:pt idx="12">
                  <c:v>РТС (RTSI) (Russia)</c:v>
                </c:pt>
              </c:strCache>
            </c:strRef>
          </c:cat>
          <c:val>
            <c:numRef>
              <c:f>'IDX + ROR'!$C$27:$C$39</c:f>
              <c:numCache>
                <c:formatCode>0.00%</c:formatCode>
                <c:ptCount val="13"/>
                <c:pt idx="0">
                  <c:v>-0.18546741280075196</c:v>
                </c:pt>
                <c:pt idx="1">
                  <c:v>-6.4840071866024918E-2</c:v>
                </c:pt>
                <c:pt idx="2">
                  <c:v>-1.8659864612969645E-2</c:v>
                </c:pt>
                <c:pt idx="3">
                  <c:v>-0.21455455448757632</c:v>
                </c:pt>
                <c:pt idx="4">
                  <c:v>-0.1943455963852545</c:v>
                </c:pt>
                <c:pt idx="5">
                  <c:v>-0.10211860650651539</c:v>
                </c:pt>
                <c:pt idx="6">
                  <c:v>-0.11056420743390316</c:v>
                </c:pt>
                <c:pt idx="7">
                  <c:v>-0.19880098042407524</c:v>
                </c:pt>
                <c:pt idx="8">
                  <c:v>-5.7716712372863577E-2</c:v>
                </c:pt>
                <c:pt idx="9">
                  <c:v>-0.12545541138545446</c:v>
                </c:pt>
                <c:pt idx="10">
                  <c:v>-9.9373156342182911E-2</c:v>
                </c:pt>
                <c:pt idx="11">
                  <c:v>-7.5189524116293871E-2</c:v>
                </c:pt>
                <c:pt idx="12">
                  <c:v>-0.21250936136146481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37A-4101-B0E5-0343CC0DB3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340370976"/>
        <c:axId val="1"/>
      </c:barChart>
      <c:catAx>
        <c:axId val="3403709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"/>
          <c:min val="-0.2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3403709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3F-4DB4-9E79-8B34D1BDFD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03F-4DB4-9E79-8B34D1BDFD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A03F-4DB4-9E79-8B34D1BDFD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03F-4DB4-9E79-8B34D1BDFDD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A03F-4DB4-9E79-8B34D1BDFDD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03F-4DB4-9E79-8B34D1BDFDD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A03F-4DB4-9E79-8B34D1BDFDD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03F-4DB4-9E79-8B34D1BDFDD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A03F-4DB4-9E79-8B34D1BDFDD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03F-4DB4-9E79-8B34D1BDFDD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A03F-4DB4-9E79-8B34D1BDFDD1}"/>
              </c:ext>
            </c:extLst>
          </c:dPt>
          <c:dLbls>
            <c:dLbl>
              <c:idx val="0"/>
              <c:layout>
                <c:manualLayout>
                  <c:x val="-3.2218384812033762E-2"/>
                  <c:y val="-0.1249428196793159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3F-4DB4-9E79-8B34D1BDFDD1}"/>
                </c:ext>
              </c:extLst>
            </c:dLbl>
            <c:dLbl>
              <c:idx val="1"/>
              <c:layout>
                <c:manualLayout>
                  <c:x val="2.518716739254151E-2"/>
                  <c:y val="-0.1102913693627262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F-4DB4-9E79-8B34D1BDFDD1}"/>
                </c:ext>
              </c:extLst>
            </c:dLbl>
            <c:dLbl>
              <c:idx val="2"/>
              <c:layout>
                <c:manualLayout>
                  <c:x val="9.0623382683492792E-2"/>
                  <c:y val="-0.1125427716640032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F-4DB4-9E79-8B34D1BDFDD1}"/>
                </c:ext>
              </c:extLst>
            </c:dLbl>
            <c:dLbl>
              <c:idx val="3"/>
              <c:layout>
                <c:manualLayout>
                  <c:x val="0.12275595298199959"/>
                  <c:y val="-4.054906043908779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3F-4DB4-9E79-8B34D1BDFDD1}"/>
                </c:ext>
              </c:extLst>
            </c:dLbl>
            <c:dLbl>
              <c:idx val="4"/>
              <c:layout>
                <c:manualLayout>
                  <c:x val="8.9876694740649299E-2"/>
                  <c:y val="6.72041862345619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3F-4DB4-9E79-8B34D1BDFDD1}"/>
                </c:ext>
              </c:extLst>
            </c:dLbl>
            <c:dLbl>
              <c:idx val="5"/>
              <c:layout>
                <c:manualLayout>
                  <c:x val="6.528571680086781E-2"/>
                  <c:y val="0.1234722253323978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3F-4DB4-9E79-8B34D1BDFDD1}"/>
                </c:ext>
              </c:extLst>
            </c:dLbl>
            <c:dLbl>
              <c:idx val="6"/>
              <c:layout>
                <c:manualLayout>
                  <c:x val="6.3290084508948685E-2"/>
                  <c:y val="7.303352082242553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3F-4DB4-9E79-8B34D1BDFDD1}"/>
                </c:ext>
              </c:extLst>
            </c:dLbl>
            <c:dLbl>
              <c:idx val="7"/>
              <c:layout>
                <c:manualLayout>
                  <c:x val="-8.6880557366713296E-2"/>
                  <c:y val="0.1131293882656774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3F-4DB4-9E79-8B34D1BDFDD1}"/>
                </c:ext>
              </c:extLst>
            </c:dLbl>
            <c:dLbl>
              <c:idx val="8"/>
              <c:layout>
                <c:manualLayout>
                  <c:x val="-8.0422341196412617E-2"/>
                  <c:y val="1.206677687599766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3F-4DB4-9E79-8B34D1BDFDD1}"/>
                </c:ext>
              </c:extLst>
            </c:dLbl>
            <c:dLbl>
              <c:idx val="9"/>
              <c:layout>
                <c:manualLayout>
                  <c:x val="-0.1061408943806969"/>
                  <c:y val="-8.549192838728436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3F-4DB4-9E79-8B34D1BDFDD1}"/>
                </c:ext>
              </c:extLst>
            </c:dLbl>
            <c:dLbl>
              <c:idx val="10"/>
              <c:layout>
                <c:manualLayout>
                  <c:x val="-5.7087752583256574E-2"/>
                  <c:y val="-0.1493304167776363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3F-4DB4-9E79-8B34D1BDFDD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Klasychnyi'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UNIVER.UA/Iaroslav Mudryi: Fond Aktsii</c:v>
                </c:pt>
              </c:strCache>
            </c:strRef>
          </c:cat>
          <c:val>
            <c:numRef>
              <c:f>O_NAV!$C$23:$C$33</c:f>
              <c:numCache>
                <c:formatCode>#,##0.00</c:formatCode>
                <c:ptCount val="11"/>
                <c:pt idx="0">
                  <c:v>6890697.5400999933</c:v>
                </c:pt>
                <c:pt idx="1">
                  <c:v>29006728.489999998</c:v>
                </c:pt>
                <c:pt idx="2">
                  <c:v>14122146.470000001</c:v>
                </c:pt>
                <c:pt idx="3">
                  <c:v>8285702.7300000004</c:v>
                </c:pt>
                <c:pt idx="4">
                  <c:v>5904184.4900000002</c:v>
                </c:pt>
                <c:pt idx="5">
                  <c:v>4891152.05</c:v>
                </c:pt>
                <c:pt idx="6">
                  <c:v>4778259.0000999998</c:v>
                </c:pt>
                <c:pt idx="7">
                  <c:v>4574591.66</c:v>
                </c:pt>
                <c:pt idx="8">
                  <c:v>3607562.59</c:v>
                </c:pt>
                <c:pt idx="9">
                  <c:v>3401557.58</c:v>
                </c:pt>
                <c:pt idx="10">
                  <c:v>3302905.22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3F-4DB4-9E79-8B34D1BDFDD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03F-4DB4-9E79-8B34D1BDFD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A03F-4DB4-9E79-8B34D1BDFD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03F-4DB4-9E79-8B34D1BDFD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03F-4DB4-9E79-8B34D1BDFDD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03F-4DB4-9E79-8B34D1BDFDD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03F-4DB4-9E79-8B34D1BDFDD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03F-4DB4-9E79-8B34D1BDFDD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03F-4DB4-9E79-8B34D1BDFDD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03F-4DB4-9E79-8B34D1BDFDD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03F-4DB4-9E79-8B34D1BDFDD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03F-4DB4-9E79-8B34D1BDFDD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Klasychnyi'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UNIVER.UA/Iaroslav Mudryi: Fond Aktsii</c:v>
                </c:pt>
              </c:strCache>
            </c:strRef>
          </c:cat>
          <c:val>
            <c:numRef>
              <c:f>O_NAV!$D$23:$D$33</c:f>
              <c:numCache>
                <c:formatCode>0.00%</c:formatCode>
                <c:ptCount val="11"/>
                <c:pt idx="0">
                  <c:v>7.7628115490758404E-2</c:v>
                </c:pt>
                <c:pt idx="1">
                  <c:v>0.32677935087513887</c:v>
                </c:pt>
                <c:pt idx="2">
                  <c:v>0.15909501335254625</c:v>
                </c:pt>
                <c:pt idx="3">
                  <c:v>9.3343741283585413E-2</c:v>
                </c:pt>
                <c:pt idx="4">
                  <c:v>6.6514414948738776E-2</c:v>
                </c:pt>
                <c:pt idx="5">
                  <c:v>5.5101956516110537E-2</c:v>
                </c:pt>
                <c:pt idx="6">
                  <c:v>5.3830144095852434E-2</c:v>
                </c:pt>
                <c:pt idx="7">
                  <c:v>5.1535701231835949E-2</c:v>
                </c:pt>
                <c:pt idx="8">
                  <c:v>4.0641500188759644E-2</c:v>
                </c:pt>
                <c:pt idx="9">
                  <c:v>3.8320721978006428E-2</c:v>
                </c:pt>
                <c:pt idx="10">
                  <c:v>3.7209340038667278E-2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03F-4DB4-9E79-8B34D1BDFD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037064375667561E-2"/>
          <c:y val="0.38398395788945983"/>
          <c:w val="0.89795984649577676"/>
          <c:h val="0.344969545055771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O_dynamics NAV'!$C$57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6C7-4240-8A33-AD3B51C7CEFD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6C7-4240-8A33-AD3B51C7CEFD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56C7-4240-8A33-AD3B51C7CEFD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6C7-4240-8A33-AD3B51C7CEFD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6C7-4240-8A33-AD3B51C7CEFD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6C7-4240-8A33-AD3B51C7CEFD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6C7-4240-8A33-AD3B51C7CEFD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6C7-4240-8A33-AD3B51C7CEFD}"/>
                </c:ext>
              </c:extLst>
            </c:dLbl>
            <c:dLbl>
              <c:idx val="8"/>
              <c:layout>
                <c:manualLayout>
                  <c:x val="2.8462448120925021E-4"/>
                  <c:y val="-1.4950033370362159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C7-4240-8A33-AD3B51C7CEFD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6C7-4240-8A33-AD3B51C7CEFD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6C7-4240-8A33-AD3B51C7CEFD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6C7-4240-8A33-AD3B51C7CEFD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6C7-4240-8A33-AD3B51C7CEFD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6C7-4240-8A33-AD3B51C7CEFD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6C7-4240-8A33-AD3B51C7CEFD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C7-4240-8A33-AD3B51C7CEFD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56C7-4240-8A33-AD3B51C7CEFD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6C7-4240-8A33-AD3B51C7CEFD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56C7-4240-8A33-AD3B51C7CEFD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6C7-4240-8A33-AD3B51C7CEFD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56C7-4240-8A33-AD3B51C7CEFD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NAV'!$B$58:$B$68</c:f>
              <c:strCache>
                <c:ptCount val="11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UNIVER.UA/Myhailo Hrushevskyi: Fond Derzhavnykh Paperiv</c:v>
                </c:pt>
                <c:pt idx="3">
                  <c:v>UNIVER.UA/Taras Shevchenko: Fond Zaoshchadzhen</c:v>
                </c:pt>
                <c:pt idx="4">
                  <c:v>Altus – Zbalansovanyi</c:v>
                </c:pt>
                <c:pt idx="5">
                  <c:v>Nadbannia</c:v>
                </c:pt>
                <c:pt idx="6">
                  <c:v>Sofiivskyi</c:v>
                </c:pt>
                <c:pt idx="7">
                  <c:v>OTP Fond Aktsii</c:v>
                </c:pt>
                <c:pt idx="8">
                  <c:v>КІNТО-Klasychnyi</c:v>
                </c:pt>
                <c:pt idx="9">
                  <c:v>#ПОСИЛАННЯ!</c:v>
                </c:pt>
                <c:pt idx="10">
                  <c:v>Others</c:v>
                </c:pt>
              </c:strCache>
            </c:strRef>
          </c:cat>
          <c:val>
            <c:numRef>
              <c:f>' O_dynamics NAV'!$C$58:$C$68</c:f>
              <c:numCache>
                <c:formatCode>#,##0.00</c:formatCode>
                <c:ptCount val="11"/>
                <c:pt idx="0">
                  <c:v>2222.3491900000013</c:v>
                </c:pt>
                <c:pt idx="1">
                  <c:v>297.19083000000006</c:v>
                </c:pt>
                <c:pt idx="2">
                  <c:v>254.21669000000043</c:v>
                </c:pt>
                <c:pt idx="3">
                  <c:v>53.098709999999961</c:v>
                </c:pt>
                <c:pt idx="4">
                  <c:v>12.550799999999812</c:v>
                </c:pt>
                <c:pt idx="5">
                  <c:v>-41.658260000000006</c:v>
                </c:pt>
                <c:pt idx="6">
                  <c:v>-273.82498000000044</c:v>
                </c:pt>
                <c:pt idx="7">
                  <c:v>92.246700000000189</c:v>
                </c:pt>
                <c:pt idx="8">
                  <c:v>81.218929999999688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6C7-4240-8A33-AD3B51C7CEFD}"/>
            </c:ext>
          </c:extLst>
        </c:ser>
        <c:ser>
          <c:idx val="0"/>
          <c:order val="1"/>
          <c:tx>
            <c:strRef>
              <c:f>' O_dynamics NAV'!$E$57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8.314443023109043E-2"/>
                  <c:y val="0.240246647449555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6C7-4240-8A33-AD3B51C7CEFD}"/>
                </c:ext>
              </c:extLst>
            </c:dLbl>
            <c:dLbl>
              <c:idx val="1"/>
              <c:layout>
                <c:manualLayout>
                  <c:x val="5.2004172635588819E-3"/>
                  <c:y val="-2.19275586484191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6C7-4240-8A33-AD3B51C7CEFD}"/>
                </c:ext>
              </c:extLst>
            </c:dLbl>
            <c:dLbl>
              <c:idx val="2"/>
              <c:layout>
                <c:manualLayout>
                  <c:x val="4.5187021274613048E-3"/>
                  <c:y val="3.8363492893602191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6C7-4240-8A33-AD3B51C7CEFD}"/>
                </c:ext>
              </c:extLst>
            </c:dLbl>
            <c:dLbl>
              <c:idx val="3"/>
              <c:layout>
                <c:manualLayout>
                  <c:x val="4.5187105487351498E-3"/>
                  <c:y val="-2.704310089227668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6C7-4240-8A33-AD3B51C7CEFD}"/>
                </c:ext>
              </c:extLst>
            </c:dLbl>
            <c:dLbl>
              <c:idx val="4"/>
              <c:layout>
                <c:manualLayout>
                  <c:x val="2.251064227267674E-3"/>
                  <c:y val="-2.704310089227668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6C7-4240-8A33-AD3B51C7CEFD}"/>
                </c:ext>
              </c:extLst>
            </c:dLbl>
            <c:dLbl>
              <c:idx val="5"/>
              <c:layout>
                <c:manualLayout>
                  <c:x val="1.4952141918952999E-3"/>
                  <c:y val="-2.704310089227668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6C7-4240-8A33-AD3B51C7CEFD}"/>
                </c:ext>
              </c:extLst>
            </c:dLbl>
            <c:dLbl>
              <c:idx val="6"/>
              <c:layout>
                <c:manualLayout>
                  <c:x val="3.7627979831079683E-3"/>
                  <c:y val="-6.8110903875107098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6C7-4240-8A33-AD3B51C7CEFD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5381756499902932"/>
                  <c:y val="0.7351136733926557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6C7-4240-8A33-AD3B51C7CEFD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3545027831682719"/>
                  <c:y val="0.7597543551823536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6C7-4240-8A33-AD3B51C7CEFD}"/>
                </c:ext>
              </c:extLst>
            </c:dLbl>
            <c:dLbl>
              <c:idx val="9"/>
              <c:layout>
                <c:manualLayout>
                  <c:x val="2.2511063336368986E-3"/>
                  <c:y val="-4.757700238369189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6C7-4240-8A33-AD3B51C7CEFD}"/>
                </c:ext>
              </c:extLst>
            </c:dLbl>
            <c:dLbl>
              <c:idx val="10"/>
              <c:layout>
                <c:manualLayout>
                  <c:x val="1.4952562982644135E-3"/>
                  <c:y val="-4.993228351948209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6C7-4240-8A33-AD3B51C7CEFD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6C7-4240-8A33-AD3B51C7CEFD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6C7-4240-8A33-AD3B51C7CEFD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6C7-4240-8A33-AD3B51C7CEFD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6C7-4240-8A33-AD3B51C7CEFD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6C7-4240-8A33-AD3B51C7CEFD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6C7-4240-8A33-AD3B51C7CEFD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6C7-4240-8A33-AD3B51C7CEFD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6C7-4240-8A33-AD3B51C7CEFD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6C7-4240-8A33-AD3B51C7CEFD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6C7-4240-8A33-AD3B51C7CEFD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6C7-4240-8A33-AD3B51C7CEFD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NAV'!$B$58:$B$68</c:f>
              <c:strCache>
                <c:ptCount val="11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UNIVER.UA/Myhailo Hrushevskyi: Fond Derzhavnykh Paperiv</c:v>
                </c:pt>
                <c:pt idx="3">
                  <c:v>UNIVER.UA/Taras Shevchenko: Fond Zaoshchadzhen</c:v>
                </c:pt>
                <c:pt idx="4">
                  <c:v>Altus – Zbalansovanyi</c:v>
                </c:pt>
                <c:pt idx="5">
                  <c:v>Nadbannia</c:v>
                </c:pt>
                <c:pt idx="6">
                  <c:v>Sofiivskyi</c:v>
                </c:pt>
                <c:pt idx="7">
                  <c:v>OTP Fond Aktsii</c:v>
                </c:pt>
                <c:pt idx="8">
                  <c:v>КІNТО-Klasychnyi</c:v>
                </c:pt>
                <c:pt idx="9">
                  <c:v>#ПОСИЛАННЯ!</c:v>
                </c:pt>
                <c:pt idx="10">
                  <c:v>Others</c:v>
                </c:pt>
              </c:strCache>
            </c:strRef>
          </c:cat>
          <c:val>
            <c:numRef>
              <c:f>' O_dynamics NAV'!$E$58:$E$68</c:f>
              <c:numCache>
                <c:formatCode>#,##0.00</c:formatCode>
                <c:ptCount val="11"/>
                <c:pt idx="0">
                  <c:v>1861.5281476230039</c:v>
                </c:pt>
                <c:pt idx="1">
                  <c:v>262.89422698608234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-30.734966261012548</c:v>
                </c:pt>
                <c:pt idx="8">
                  <c:v>-79.15821350331484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56C7-4240-8A33-AD3B51C7CE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408430880"/>
        <c:axId val="1"/>
      </c:barChart>
      <c:lineChart>
        <c:grouping val="standard"/>
        <c:varyColors val="0"/>
        <c:ser>
          <c:idx val="2"/>
          <c:order val="2"/>
          <c:tx>
            <c:strRef>
              <c:f>' O_dynamics NAV'!$D$57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409545469494111E-2"/>
                  <c:y val="-9.15429682272160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6C7-4240-8A33-AD3B51C7CEFD}"/>
                </c:ext>
              </c:extLst>
            </c:dLbl>
            <c:dLbl>
              <c:idx val="1"/>
              <c:layout>
                <c:manualLayout>
                  <c:x val="-1.587438630834262E-2"/>
                  <c:y val="-5.81552577935683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6C7-4240-8A33-AD3B51C7CEFD}"/>
                </c:ext>
              </c:extLst>
            </c:dLbl>
            <c:dLbl>
              <c:idx val="2"/>
              <c:layout>
                <c:manualLayout>
                  <c:x val="-6.804076407313453E-3"/>
                  <c:y val="5.27807386865740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6C7-4240-8A33-AD3B51C7CEFD}"/>
                </c:ext>
              </c:extLst>
            </c:dLbl>
            <c:dLbl>
              <c:idx val="3"/>
              <c:layout>
                <c:manualLayout>
                  <c:x val="-1.5118511009148738E-2"/>
                  <c:y val="4.99892587230869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6C7-4240-8A33-AD3B51C7CEFD}"/>
                </c:ext>
              </c:extLst>
            </c:dLbl>
            <c:dLbl>
              <c:idx val="4"/>
              <c:layout>
                <c:manualLayout>
                  <c:x val="-1.889779487110621E-2"/>
                  <c:y val="4.468503577340515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6C7-4240-8A33-AD3B51C7CEFD}"/>
                </c:ext>
              </c:extLst>
            </c:dLbl>
            <c:dLbl>
              <c:idx val="5"/>
              <c:layout>
                <c:manualLayout>
                  <c:x val="-1.8897865822634918E-2"/>
                  <c:y val="0.115881833856301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6C7-4240-8A33-AD3B51C7CEFD}"/>
                </c:ext>
              </c:extLst>
            </c:dLbl>
            <c:dLbl>
              <c:idx val="6"/>
              <c:layout>
                <c:manualLayout>
                  <c:x val="-1.8897857401360962E-2"/>
                  <c:y val="9.99688012946524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6C7-4240-8A33-AD3B51C7CEFD}"/>
                </c:ext>
              </c:extLst>
            </c:dLbl>
            <c:dLbl>
              <c:idx val="7"/>
              <c:layout>
                <c:manualLayout>
                  <c:x val="-1.5874415153502075E-2"/>
                  <c:y val="0.109845882131773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6C7-4240-8A33-AD3B51C7CEFD}"/>
                </c:ext>
              </c:extLst>
            </c:dLbl>
            <c:dLbl>
              <c:idx val="8"/>
              <c:layout>
                <c:manualLayout>
                  <c:x val="-1.9653699015459658E-2"/>
                  <c:y val="0.104037041992393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6C7-4240-8A33-AD3B51C7CEFD}"/>
                </c:ext>
              </c:extLst>
            </c:dLbl>
            <c:dLbl>
              <c:idx val="9"/>
              <c:layout>
                <c:manualLayout>
                  <c:x val="-2.1165407507478307E-2"/>
                  <c:y val="5.600171080417298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6C7-4240-8A33-AD3B51C7CEFD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56C7-4240-8A33-AD3B51C7CEFD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6C7-4240-8A33-AD3B51C7CEFD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6C7-4240-8A33-AD3B51C7CEFD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56C7-4240-8A33-AD3B51C7CEFD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56C7-4240-8A33-AD3B51C7CEFD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56C7-4240-8A33-AD3B51C7CEFD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6C7-4240-8A33-AD3B51C7CEFD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6C7-4240-8A33-AD3B51C7CEFD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6C7-4240-8A33-AD3B51C7CEFD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56C7-4240-8A33-AD3B51C7CEFD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56C7-4240-8A33-AD3B51C7CEFD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56C7-4240-8A33-AD3B51C7CEF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NAV'!$B$58:$B$67</c:f>
              <c:strCache>
                <c:ptCount val="10"/>
                <c:pt idx="0">
                  <c:v>OTP Klasychnyi</c:v>
                </c:pt>
                <c:pt idx="1">
                  <c:v>UNIVER.UA/Iaroslav Mudryi: Fond Aktsii</c:v>
                </c:pt>
                <c:pt idx="2">
                  <c:v>UNIVER.UA/Myhailo Hrushevskyi: Fond Derzhavnykh Paperiv</c:v>
                </c:pt>
                <c:pt idx="3">
                  <c:v>UNIVER.UA/Taras Shevchenko: Fond Zaoshchadzhen</c:v>
                </c:pt>
                <c:pt idx="4">
                  <c:v>Altus – Zbalansovanyi</c:v>
                </c:pt>
                <c:pt idx="5">
                  <c:v>Nadbannia</c:v>
                </c:pt>
                <c:pt idx="6">
                  <c:v>Sofiivskyi</c:v>
                </c:pt>
                <c:pt idx="7">
                  <c:v>OTP Fond Aktsii</c:v>
                </c:pt>
                <c:pt idx="8">
                  <c:v>КІNТО-Klasychnyi</c:v>
                </c:pt>
                <c:pt idx="9">
                  <c:v>#ПОСИЛАННЯ!</c:v>
                </c:pt>
              </c:strCache>
            </c:strRef>
          </c:cat>
          <c:val>
            <c:numRef>
              <c:f>' O_dynamics NAV'!$D$58:$D$67</c:f>
              <c:numCache>
                <c:formatCode>0.00%</c:formatCode>
                <c:ptCount val="10"/>
                <c:pt idx="0">
                  <c:v>0.18675521420311131</c:v>
                </c:pt>
                <c:pt idx="1">
                  <c:v>9.5754084864972625E-2</c:v>
                </c:pt>
                <c:pt idx="2">
                  <c:v>3.1652509726581117E-2</c:v>
                </c:pt>
                <c:pt idx="3">
                  <c:v>4.3370960856585331E-2</c:v>
                </c:pt>
                <c:pt idx="4">
                  <c:v>3.4911707480102068E-3</c:v>
                </c:pt>
                <c:pt idx="5">
                  <c:v>-5.5988757052512605E-2</c:v>
                </c:pt>
                <c:pt idx="6">
                  <c:v>-5.4200401473646999E-2</c:v>
                </c:pt>
                <c:pt idx="7">
                  <c:v>1.5871935201839143E-2</c:v>
                </c:pt>
                <c:pt idx="8">
                  <c:v>2.8078651417195533E-3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56C7-4240-8A33-AD3B51C7CE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843088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1500"/>
          <c:min val="-1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084308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2562411838042559E-2"/>
          <c:y val="0.75564757488407064"/>
          <c:w val="0.48299355379697079"/>
          <c:h val="5.13347537285374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423746161719549E-2"/>
          <c:y val="1.7801056221907835E-2"/>
          <c:w val="0.96417604912998978"/>
          <c:h val="0.945550221669575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FB3-4854-8D0F-593DBD147900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B3-4854-8D0F-593DBD147900}"/>
              </c:ext>
            </c:extLst>
          </c:dPt>
          <c:dPt>
            <c:idx val="18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B3-4854-8D0F-593DBD147900}"/>
              </c:ext>
            </c:extLst>
          </c:dPt>
          <c:dPt>
            <c:idx val="19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B3-4854-8D0F-593DBD147900}"/>
              </c:ext>
            </c:extLst>
          </c:dPt>
          <c:dPt>
            <c:idx val="2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FB3-4854-8D0F-593DBD147900}"/>
              </c:ext>
            </c:extLst>
          </c:dPt>
          <c:dPt>
            <c:idx val="2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FB3-4854-8D0F-593DBD147900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FB3-4854-8D0F-593DBD147900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FB3-4854-8D0F-593DBD147900}"/>
              </c:ext>
            </c:extLst>
          </c:dPt>
          <c:dPt>
            <c:idx val="2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FB3-4854-8D0F-593DBD147900}"/>
              </c:ext>
            </c:extLst>
          </c:dPt>
          <c:dPt>
            <c:idx val="2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FB3-4854-8D0F-593DBD147900}"/>
              </c:ext>
            </c:extLst>
          </c:dPt>
          <c:dPt>
            <c:idx val="2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FB3-4854-8D0F-593DBD147900}"/>
              </c:ext>
            </c:extLst>
          </c:dPt>
          <c:dPt>
            <c:idx val="2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FB3-4854-8D0F-593DBD147900}"/>
              </c:ext>
            </c:extLst>
          </c:dPt>
          <c:dPt>
            <c:idx val="2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FB3-4854-8D0F-593DBD147900}"/>
              </c:ext>
            </c:extLst>
          </c:dPt>
          <c:dPt>
            <c:idx val="2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FB3-4854-8D0F-593DBD147900}"/>
              </c:ext>
            </c:extLst>
          </c:dPt>
          <c:dPt>
            <c:idx val="3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FB3-4854-8D0F-593DBD147900}"/>
              </c:ext>
            </c:extLst>
          </c:dPt>
          <c:dPt>
            <c:idx val="31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FB3-4854-8D0F-593DBD147900}"/>
              </c:ext>
            </c:extLst>
          </c:dPt>
          <c:dPt>
            <c:idx val="32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FB3-4854-8D0F-593DBD147900}"/>
              </c:ext>
            </c:extLst>
          </c:dPt>
          <c:dPt>
            <c:idx val="33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FB3-4854-8D0F-593DBD147900}"/>
              </c:ext>
            </c:extLst>
          </c:dPt>
          <c:dPt>
            <c:idx val="3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FB3-4854-8D0F-593DBD147900}"/>
              </c:ext>
            </c:extLst>
          </c:dPt>
          <c:dPt>
            <c:idx val="3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FB3-4854-8D0F-593DBD147900}"/>
              </c:ext>
            </c:extLst>
          </c:dPt>
          <c:dPt>
            <c:idx val="3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B3-4854-8D0F-593DBD147900}"/>
              </c:ext>
            </c:extLst>
          </c:dPt>
          <c:dPt>
            <c:idx val="4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FB3-4854-8D0F-593DBD147900}"/>
              </c:ext>
            </c:extLst>
          </c:dPt>
          <c:dPt>
            <c:idx val="4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FB3-4854-8D0F-593DBD147900}"/>
              </c:ext>
            </c:extLst>
          </c:dPt>
          <c:dPt>
            <c:idx val="4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FB3-4854-8D0F-593DBD147900}"/>
              </c:ext>
            </c:extLst>
          </c:dPt>
          <c:dPt>
            <c:idx val="4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B3-4854-8D0F-593DBD147900}"/>
              </c:ext>
            </c:extLst>
          </c:dPt>
          <c:dPt>
            <c:idx val="4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FB3-4854-8D0F-593DBD147900}"/>
              </c:ext>
            </c:extLst>
          </c:dPt>
          <c:dPt>
            <c:idx val="4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FB3-4854-8D0F-593DBD147900}"/>
              </c:ext>
            </c:extLst>
          </c:dPt>
          <c:dPt>
            <c:idx val="4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FB3-4854-8D0F-593DBD147900}"/>
              </c:ext>
            </c:extLst>
          </c:dPt>
          <c:cat>
            <c:strRef>
              <c:f>'O_diagram(ROR)'!$A$2:$A$24</c:f>
              <c:strCache>
                <c:ptCount val="23"/>
                <c:pt idx="0">
                  <c:v>Nadbannia</c:v>
                </c:pt>
                <c:pt idx="1">
                  <c:v>Sofiivskyi</c:v>
                </c:pt>
                <c:pt idx="2">
                  <c:v>UNIVER.UA/Volodymyr Velykyi: Fond Zbalansovanyi</c:v>
                </c:pt>
                <c:pt idx="3">
                  <c:v>Bonum Optimum</c:v>
                </c:pt>
                <c:pt idx="4">
                  <c:v>КІNTO-Ekviti</c:v>
                </c:pt>
                <c:pt idx="5">
                  <c:v>ТАSK Resurs</c:v>
                </c:pt>
                <c:pt idx="6">
                  <c:v>KINTO-Kaznacheiskyi</c:v>
                </c:pt>
                <c:pt idx="7">
                  <c:v>VSI</c:v>
                </c:pt>
                <c:pt idx="8">
                  <c:v>Altus – Zbalansovanyi</c:v>
                </c:pt>
                <c:pt idx="9">
                  <c:v>КІNТО-Klasychnyi</c:v>
                </c:pt>
                <c:pt idx="10">
                  <c:v>Altus – Depozyt</c:v>
                </c:pt>
                <c:pt idx="11">
                  <c:v>UNIVER.UA/Iaroslav Mudryi: Fond Aktsii</c:v>
                </c:pt>
                <c:pt idx="12">
                  <c:v>OTP Fond Aktsii</c:v>
                </c:pt>
                <c:pt idx="13">
                  <c:v>OTP Klasychnyi</c:v>
                </c:pt>
                <c:pt idx="14">
                  <c:v>UNIVER.UA/Myhailo Hrushevskyi: Fond Derzhavnykh Paperiv</c:v>
                </c:pt>
                <c:pt idx="15">
                  <c:v>UNIVER.UA/Taras Shevchenko: Fond Zaoshchadzhen</c:v>
                </c:pt>
                <c:pt idx="16">
                  <c:v>Funds' average rate of return</c:v>
                </c:pt>
                <c:pt idx="17">
                  <c:v>UX Index</c:v>
                </c:pt>
                <c:pt idx="18">
                  <c:v>PFTS Index</c:v>
                </c:pt>
                <c:pt idx="19">
                  <c:v>EURO Deposits</c:v>
                </c:pt>
                <c:pt idx="20">
                  <c:v>USD Deposits</c:v>
                </c:pt>
                <c:pt idx="21">
                  <c:v>UAH Deposits</c:v>
                </c:pt>
                <c:pt idx="22">
                  <c:v>"Gold" deposit (at official rate of gold)</c:v>
                </c:pt>
              </c:strCache>
            </c:strRef>
          </c:cat>
          <c:val>
            <c:numRef>
              <c:f>'O_diagram(ROR)'!$B$2:$B$24</c:f>
              <c:numCache>
                <c:formatCode>0.00%</c:formatCode>
                <c:ptCount val="23"/>
                <c:pt idx="0">
                  <c:v>-5.5988757052420235E-2</c:v>
                </c:pt>
                <c:pt idx="1">
                  <c:v>-5.4200401473651572E-2</c:v>
                </c:pt>
                <c:pt idx="2">
                  <c:v>-2.4978777154628817E-2</c:v>
                </c:pt>
                <c:pt idx="3">
                  <c:v>0</c:v>
                </c:pt>
                <c:pt idx="4">
                  <c:v>1.6324196402217606E-3</c:v>
                </c:pt>
                <c:pt idx="5">
                  <c:v>2.2786597262083319E-3</c:v>
                </c:pt>
                <c:pt idx="6">
                  <c:v>2.2994921379251299E-3</c:v>
                </c:pt>
                <c:pt idx="7">
                  <c:v>3.1874418102064705E-3</c:v>
                </c:pt>
                <c:pt idx="8">
                  <c:v>3.4911707480094201E-3</c:v>
                </c:pt>
                <c:pt idx="9">
                  <c:v>5.5649789030842722E-3</c:v>
                </c:pt>
                <c:pt idx="10">
                  <c:v>6.2156818205734155E-3</c:v>
                </c:pt>
                <c:pt idx="11">
                  <c:v>9.2811989004875084E-3</c:v>
                </c:pt>
                <c:pt idx="12">
                  <c:v>2.1259808253243362E-2</c:v>
                </c:pt>
                <c:pt idx="13">
                  <c:v>3.0087859192793331E-2</c:v>
                </c:pt>
                <c:pt idx="14">
                  <c:v>3.1652509726512124E-2</c:v>
                </c:pt>
                <c:pt idx="15">
                  <c:v>4.337096085657377E-2</c:v>
                </c:pt>
                <c:pt idx="16">
                  <c:v>1.572140377196142E-3</c:v>
                </c:pt>
                <c:pt idx="17">
                  <c:v>6.7817913547188358E-2</c:v>
                </c:pt>
                <c:pt idx="18">
                  <c:v>-4.7963547703744336E-4</c:v>
                </c:pt>
                <c:pt idx="19">
                  <c:v>1.3230244439580874E-2</c:v>
                </c:pt>
                <c:pt idx="20">
                  <c:v>9.184069253103333E-3</c:v>
                </c:pt>
                <c:pt idx="21">
                  <c:v>9.5342465753424661E-3</c:v>
                </c:pt>
                <c:pt idx="22">
                  <c:v>7.4574869938679456E-3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FB3-4854-8D0F-593DBD147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08431208"/>
        <c:axId val="1"/>
      </c:barChart>
      <c:catAx>
        <c:axId val="408431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06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08431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1440254620450619"/>
          <c:y val="6.66667632507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000000000000001E-2"/>
          <c:y val="0.34133422222453702"/>
          <c:w val="0.93279999999999996"/>
          <c:h val="0.437334472225188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NAV'!$C$33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F68-4C1C-81A7-F0DF0EC94AEB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F68-4C1C-81A7-F0DF0EC94AEB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919999999999999"/>
                  <c:y val="0.5360013958369683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68-4C1C-81A7-F0DF0EC94AEB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F68-4C1C-81A7-F0DF0EC94AEB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360000000000002"/>
                  <c:y val="0.4826679236143844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68-4C1C-81A7-F0DF0EC94AEB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F68-4C1C-81A7-F0DF0EC94AEB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68-4C1C-81A7-F0DF0EC94AEB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F68-4C1C-81A7-F0DF0EC94AEB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F68-4C1C-81A7-F0DF0EC94AEB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F68-4C1C-81A7-F0DF0EC94AEB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F68-4C1C-81A7-F0DF0EC94AEB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F68-4C1C-81A7-F0DF0EC94AEB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F68-4C1C-81A7-F0DF0EC94AEB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F68-4C1C-81A7-F0DF0EC94AEB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F68-4C1C-81A7-F0DF0EC94AEB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NAV'!$B$34:$B$35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NAV'!$C$34:$C$35</c:f>
              <c:numCache>
                <c:formatCode>#,##0.00</c:formatCode>
                <c:ptCount val="2"/>
                <c:pt idx="0">
                  <c:v>1.2251800000000512</c:v>
                </c:pt>
                <c:pt idx="1">
                  <c:v>-25.986270000000022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F68-4C1C-81A7-F0DF0EC94AEB}"/>
            </c:ext>
          </c:extLst>
        </c:ser>
        <c:ser>
          <c:idx val="0"/>
          <c:order val="1"/>
          <c:tx>
            <c:strRef>
              <c:f>'І_dynamics NAV'!$E$33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725311574005806E-2"/>
                  <c:y val="-7.423059823284339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F68-4C1C-81A7-F0DF0EC94AEB}"/>
                </c:ext>
              </c:extLst>
            </c:dLbl>
            <c:dLbl>
              <c:idx val="1"/>
              <c:layout>
                <c:manualLayout>
                  <c:x val="3.5253301127809999E-3"/>
                  <c:y val="-2.08971260102591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68-4C1C-81A7-F0DF0EC94AEB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2960000000000003"/>
                  <c:y val="0.5226680277813223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F68-4C1C-81A7-F0DF0EC94AEB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1119999999999999"/>
                  <c:y val="0.472001229169867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68-4C1C-81A7-F0DF0EC94AEB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8F68-4C1C-81A7-F0DF0EC94AE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F68-4C1C-81A7-F0DF0EC94AEB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F68-4C1C-81A7-F0DF0EC94AEB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68-4C1C-81A7-F0DF0EC94AEB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68-4C1C-81A7-F0DF0EC94AEB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68-4C1C-81A7-F0DF0EC94AE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68-4C1C-81A7-F0DF0EC94AEB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68-4C1C-81A7-F0DF0EC94AEB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F68-4C1C-81A7-F0DF0EC94AEB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F68-4C1C-81A7-F0DF0EC94AEB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F68-4C1C-81A7-F0DF0EC94AEB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F68-4C1C-81A7-F0DF0EC94AE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NAV'!$B$34:$B$35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NAV'!$E$34:$E$35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F68-4C1C-81A7-F0DF0EC94A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08910400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647671586942808E-3"/>
                  <c:y val="-5.417556106983084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F68-4C1C-81A7-F0DF0EC94AEB}"/>
                </c:ext>
              </c:extLst>
            </c:dLbl>
            <c:dLbl>
              <c:idx val="1"/>
              <c:layout>
                <c:manualLayout>
                  <c:x val="-3.864748619919145E-3"/>
                  <c:y val="-5.8171494483745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F68-4C1C-81A7-F0DF0EC94AEB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9440000000000002"/>
                  <c:y val="0.24533397222388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F68-4C1C-81A7-F0DF0EC94AEB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9120000000000003"/>
                  <c:y val="0.317334159724374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F68-4C1C-81A7-F0DF0EC94AEB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719999999999998"/>
                  <c:y val="0.4160010833361545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F68-4C1C-81A7-F0DF0EC94AE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F68-4C1C-81A7-F0DF0EC94AEB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F68-4C1C-81A7-F0DF0EC94AEB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F68-4C1C-81A7-F0DF0EC94AEB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F68-4C1C-81A7-F0DF0EC94AEB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F68-4C1C-81A7-F0DF0EC94AE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F68-4C1C-81A7-F0DF0EC94AEB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F68-4C1C-81A7-F0DF0EC94AEB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8F68-4C1C-81A7-F0DF0EC94AEB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8F68-4C1C-81A7-F0DF0EC94AEB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8F68-4C1C-81A7-F0DF0EC94A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NAV'!$D$34:$D$35</c:f>
              <c:numCache>
                <c:formatCode>0.00%</c:formatCode>
                <c:ptCount val="2"/>
                <c:pt idx="0">
                  <c:v>1.4719104804782261E-3</c:v>
                </c:pt>
                <c:pt idx="1">
                  <c:v>-1.7460728014890004E-2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8F68-4C1C-81A7-F0DF0EC94A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891040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3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08910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-0.02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01"/>
        <c:minorUnit val="0.0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76"/>
          <c:y val="0.81600212500553382"/>
          <c:w val="0.53839999999999999"/>
          <c:h val="6.93335138893590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8121841351642485"/>
          <c:y val="6.17284694835907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066025076352846E-2"/>
          <c:y val="0.12469150835685325"/>
          <c:w val="0.9157364945552896"/>
          <c:h val="0.832099768638802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7AC-48BC-B8D3-2CAFDF8BFB8A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AC-48BC-B8D3-2CAFDF8BFB8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AC-48BC-B8D3-2CAFDF8BFB8A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AC-48BC-B8D3-2CAFDF8BFB8A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AC-48BC-B8D3-2CAFDF8BFB8A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7AC-48BC-B8D3-2CAFDF8BFB8A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AC-48BC-B8D3-2CAFDF8BFB8A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AC-48BC-B8D3-2CAFDF8BFB8A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AC-48BC-B8D3-2CAFDF8BFB8A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7AC-48BC-B8D3-2CAFDF8BFB8A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7AC-48BC-B8D3-2CAFDF8BFB8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7AC-48BC-B8D3-2CAFDF8BFB8A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7AC-48BC-B8D3-2CAFDF8BFB8A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7AC-48BC-B8D3-2CAFDF8BFB8A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7AC-48BC-B8D3-2CAFDF8BFB8A}"/>
              </c:ext>
            </c:extLst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7AC-48BC-B8D3-2CAFDF8BFB8A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7AC-48BC-B8D3-2CAFDF8BFB8A}"/>
              </c:ext>
            </c:extLst>
          </c:dPt>
          <c:cat>
            <c:strRef>
              <c:f>'І_diagram(ROR)'!$A$2:$A$10</c:f>
              <c:strCache>
                <c:ptCount val="9"/>
                <c:pt idx="0">
                  <c:v>Zbalansovanyi Fond Parytet</c:v>
                </c:pt>
                <c:pt idx="1">
                  <c:v>ТАSК Ukrainskyi Kapital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'І_diagram(ROR)'!$B$2:$B$10</c:f>
              <c:numCache>
                <c:formatCode>0.00%</c:formatCode>
                <c:ptCount val="9"/>
                <c:pt idx="0">
                  <c:v>-1.7460728014883298E-2</c:v>
                </c:pt>
                <c:pt idx="1">
                  <c:v>1.4719104804747918E-3</c:v>
                </c:pt>
                <c:pt idx="2">
                  <c:v>-7.994408767204253E-3</c:v>
                </c:pt>
                <c:pt idx="3">
                  <c:v>6.7817913547188358E-2</c:v>
                </c:pt>
                <c:pt idx="4">
                  <c:v>-4.7963547703744336E-4</c:v>
                </c:pt>
                <c:pt idx="5">
                  <c:v>1.3230244439580874E-2</c:v>
                </c:pt>
                <c:pt idx="6">
                  <c:v>9.184069253103333E-3</c:v>
                </c:pt>
                <c:pt idx="7">
                  <c:v>9.5342465753424661E-3</c:v>
                </c:pt>
                <c:pt idx="8">
                  <c:v>7.4574869938679456E-3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AC-48BC-B8D3-2CAFDF8BF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08907120"/>
        <c:axId val="1"/>
      </c:barChart>
      <c:catAx>
        <c:axId val="408907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0890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449502133712661E-2"/>
          <c:y val="0.32840236686390534"/>
          <c:w val="0.93456614509246083"/>
          <c:h val="0.458579881656804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601136522097435E-3"/>
                  <c:y val="-1.28290096829832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65-421D-8AE6-DD915ACCD283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C65-421D-8AE6-DD915ACCD283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5-421D-8AE6-DD915ACCD283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65-421D-8AE6-DD915ACCD283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C65-421D-8AE6-DD915ACCD283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65-421D-8AE6-DD915ACCD283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65-421D-8AE6-DD915ACCD283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65-421D-8AE6-DD915ACCD283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65-421D-8AE6-DD915ACCD283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65-421D-8AE6-DD915ACCD283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C65-421D-8AE6-DD915ACCD283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65-421D-8AE6-DD915ACCD283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5-421D-8AE6-DD915ACCD283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5-421D-8AE6-DD915ACCD283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C65-421D-8AE6-DD915ACCD283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65-421D-8AE6-DD915ACCD28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NAV'!$B$35:$B$36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NAV'!$C$35:$C$36</c:f>
              <c:numCache>
                <c:formatCode>#,##0.00</c:formatCode>
                <c:ptCount val="2"/>
                <c:pt idx="0">
                  <c:v>48.139669999999924</c:v>
                </c:pt>
                <c:pt idx="1">
                  <c:v>-9.6734799999999819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C65-421D-8AE6-DD915ACCD283}"/>
            </c:ext>
          </c:extLst>
        </c:ser>
        <c:ser>
          <c:idx val="0"/>
          <c:order val="1"/>
          <c:tx>
            <c:strRef>
              <c:f>'C_dynamics NAV'!$E$34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BC65-421D-8AE6-DD915ACCD283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C65-421D-8AE6-DD915ACCD283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BC65-421D-8AE6-DD915ACCD283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BC65-421D-8AE6-DD915ACCD283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BC65-421D-8AE6-DD915ACCD283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BC65-421D-8AE6-DD915ACCD283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BC65-421D-8AE6-DD915ACCD283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C65-421D-8AE6-DD915ACCD283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C65-421D-8AE6-DD915ACCD283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C65-421D-8AE6-DD915ACCD283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BC65-421D-8AE6-DD915ACCD283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BC65-421D-8AE6-DD915ACCD283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BC65-421D-8AE6-DD915ACCD283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C65-421D-8AE6-DD915ACCD283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BC65-421D-8AE6-DD915ACCD283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C65-421D-8AE6-DD915ACCD283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C65-421D-8AE6-DD915ACCD283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NAV'!$B$35:$B$36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C65-421D-8AE6-DD915ACCD2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343094160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628031205657507E-3"/>
                  <c:y val="-5.495094067935490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C65-421D-8AE6-DD915ACCD283}"/>
                </c:ext>
              </c:extLst>
            </c:dLbl>
            <c:dLbl>
              <c:idx val="1"/>
              <c:layout>
                <c:manualLayout>
                  <c:x val="-6.2852790774148293E-3"/>
                  <c:y val="3.13599750397710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C65-421D-8AE6-DD915ACCD283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C65-421D-8AE6-DD915ACCD283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BC65-421D-8AE6-DD915ACCD28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BC65-421D-8AE6-DD915ACCD283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BC65-421D-8AE6-DD915ACCD283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BC65-421D-8AE6-DD915ACCD283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C65-421D-8AE6-DD915ACCD283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C65-421D-8AE6-DD915ACCD283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C65-421D-8AE6-DD915ACCD283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C65-421D-8AE6-DD915ACCD283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C65-421D-8AE6-DD915ACCD283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C65-421D-8AE6-DD915ACCD283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C65-421D-8AE6-DD915ACCD283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C65-421D-8AE6-DD915ACCD283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C65-421D-8AE6-DD915ACCD283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C65-421D-8AE6-DD915ACCD2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NAV'!$D$35:$D$36</c:f>
              <c:numCache>
                <c:formatCode>0.00%</c:formatCode>
                <c:ptCount val="2"/>
                <c:pt idx="0">
                  <c:v>5.0369376635412402E-3</c:v>
                </c:pt>
                <c:pt idx="1">
                  <c:v>-1.2425838196394812E-2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BC65-421D-8AE6-DD915ACCD2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309416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43094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7852062588904694"/>
          <c:y val="0.86094674556213013"/>
          <c:w val="0.4388335704125178"/>
          <c:h val="7.39644970414201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998001998001998E-2"/>
          <c:y val="0.17840402851750251"/>
          <c:w val="0.96303696303696307"/>
          <c:h val="0.76682433310154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A6-4F52-B5F6-C85D4A78399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A6-4F52-B5F6-C85D4A78399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A6-4F52-B5F6-C85D4A783994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A6-4F52-B5F6-C85D4A783994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A6-4F52-B5F6-C85D4A783994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A6-4F52-B5F6-C85D4A783994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3A6-4F52-B5F6-C85D4A783994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-1.2425838196345573E-2</c:v>
                </c:pt>
                <c:pt idx="1">
                  <c:v>5.0369376635550633E-3</c:v>
                </c:pt>
                <c:pt idx="2">
                  <c:v>-3.694450266395255E-3</c:v>
                </c:pt>
                <c:pt idx="3">
                  <c:v>6.7817913547188358E-2</c:v>
                </c:pt>
                <c:pt idx="4">
                  <c:v>-4.7963547703744336E-4</c:v>
                </c:pt>
                <c:pt idx="5">
                  <c:v>1.3230244439580874E-2</c:v>
                </c:pt>
                <c:pt idx="6">
                  <c:v>9.184069253103333E-3</c:v>
                </c:pt>
                <c:pt idx="7">
                  <c:v>9.5342465753424661E-3</c:v>
                </c:pt>
                <c:pt idx="8">
                  <c:v>7.4574869938679456E-3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A6-4F52-B5F6-C85D4A78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08430224"/>
        <c:axId val="1"/>
      </c:barChart>
      <c:catAx>
        <c:axId val="408430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08430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11</xdr:col>
      <xdr:colOff>590550</xdr:colOff>
      <xdr:row>21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F840D577-667A-4723-8CD7-16C59994F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25</xdr:row>
      <xdr:rowOff>19050</xdr:rowOff>
    </xdr:from>
    <xdr:to>
      <xdr:col>11</xdr:col>
      <xdr:colOff>561975</xdr:colOff>
      <xdr:row>45</xdr:row>
      <xdr:rowOff>133350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395DA6F0-BDA2-46E6-B860-55897811A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33</xdr:row>
      <xdr:rowOff>104775</xdr:rowOff>
    </xdr:from>
    <xdr:to>
      <xdr:col>4</xdr:col>
      <xdr:colOff>533400</xdr:colOff>
      <xdr:row>57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AF2F5EEE-FA27-4CDB-A09A-0FB0DDBEB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104775</xdr:rowOff>
    </xdr:from>
    <xdr:to>
      <xdr:col>7</xdr:col>
      <xdr:colOff>38100</xdr:colOff>
      <xdr:row>51</xdr:row>
      <xdr:rowOff>142875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C350F5D9-8C27-4756-9D09-A09A7D161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76200</xdr:rowOff>
    </xdr:from>
    <xdr:to>
      <xdr:col>18</xdr:col>
      <xdr:colOff>180975</xdr:colOff>
      <xdr:row>53</xdr:row>
      <xdr:rowOff>104775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F8F2EA0F-3F2A-4A4C-BE76-9030EF82A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9525</xdr:colOff>
      <xdr:row>30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8422F0A8-EB17-4BED-A0A1-2BE429C6F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47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CC6792E2-C68E-4788-B946-5999D498F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9</xdr:col>
      <xdr:colOff>295275</xdr:colOff>
      <xdr:row>28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89B31C53-D2A2-4E3B-8FC7-8805F98B8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283736EA-D572-463F-8A4E-16CBA91BD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</sheetPr>
  <dimension ref="A1:N41"/>
  <sheetViews>
    <sheetView zoomScale="60" zoomScaleNormal="60" workbookViewId="0">
      <selection activeCell="J57" sqref="J57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64" t="s">
        <v>22</v>
      </c>
      <c r="B1" s="64"/>
      <c r="C1" s="64"/>
      <c r="D1" s="65"/>
      <c r="E1" s="65"/>
      <c r="F1" s="65"/>
    </row>
    <row r="2" spans="1:14" ht="30.75" thickBot="1" x14ac:dyDescent="0.25">
      <c r="A2" s="25" t="s">
        <v>16</v>
      </c>
      <c r="B2" s="25" t="s">
        <v>17</v>
      </c>
      <c r="C2" s="25" t="s">
        <v>18</v>
      </c>
      <c r="D2" s="25" t="s">
        <v>19</v>
      </c>
      <c r="E2" s="25" t="s">
        <v>20</v>
      </c>
      <c r="F2" s="25" t="s">
        <v>21</v>
      </c>
      <c r="G2" s="2"/>
      <c r="I2" s="1"/>
    </row>
    <row r="3" spans="1:14" ht="14.25" x14ac:dyDescent="0.2">
      <c r="A3" s="164" t="s">
        <v>13</v>
      </c>
      <c r="B3" s="79">
        <v>-2.1165884194053186E-2</v>
      </c>
      <c r="C3" s="79">
        <v>-8.7741163567475966E-2</v>
      </c>
      <c r="D3" s="79">
        <v>3.0352820454591159E-3</v>
      </c>
      <c r="E3" s="79">
        <v>-5.4174576713694744E-3</v>
      </c>
      <c r="F3" s="79">
        <v>-1.8469943057782767E-2</v>
      </c>
      <c r="G3" s="52"/>
      <c r="H3" s="52"/>
      <c r="I3" s="2"/>
      <c r="J3" s="2"/>
      <c r="K3" s="2"/>
      <c r="L3" s="2"/>
    </row>
    <row r="4" spans="1:14" ht="14.25" x14ac:dyDescent="0.2">
      <c r="A4" s="78" t="s">
        <v>14</v>
      </c>
      <c r="B4" s="79">
        <v>-4.7963547703744336E-4</v>
      </c>
      <c r="C4" s="79">
        <v>6.7817913547188358E-2</v>
      </c>
      <c r="D4" s="79">
        <v>1.572140377196142E-3</v>
      </c>
      <c r="E4" s="79">
        <v>-7.994408767204253E-3</v>
      </c>
      <c r="F4" s="79">
        <v>-3.694450266395255E-3</v>
      </c>
      <c r="G4" s="52"/>
      <c r="H4" s="52"/>
      <c r="I4" s="2"/>
      <c r="J4" s="2"/>
      <c r="K4" s="2"/>
      <c r="L4" s="2"/>
    </row>
    <row r="5" spans="1:14" ht="15" thickBot="1" x14ac:dyDescent="0.25">
      <c r="A5" s="165" t="s">
        <v>15</v>
      </c>
      <c r="B5" s="69">
        <v>-1.8659864612969645E-2</v>
      </c>
      <c r="C5" s="69">
        <v>-9.9373156342182911E-2</v>
      </c>
      <c r="D5" s="69">
        <v>2.1559384656561521E-2</v>
      </c>
      <c r="E5" s="69">
        <v>-5.1947430770330039E-2</v>
      </c>
      <c r="F5" s="69">
        <v>-0.10879257454619329</v>
      </c>
      <c r="G5" s="52"/>
      <c r="H5" s="52"/>
      <c r="I5" s="2"/>
      <c r="J5" s="2"/>
      <c r="K5" s="2"/>
      <c r="L5" s="2"/>
    </row>
    <row r="6" spans="1:14" ht="14.25" x14ac:dyDescent="0.2">
      <c r="A6" s="48"/>
      <c r="B6" s="49"/>
      <c r="C6" s="49"/>
      <c r="D6" s="49"/>
      <c r="E6" s="49"/>
      <c r="F6" s="49"/>
      <c r="G6" s="52"/>
      <c r="H6" s="52"/>
      <c r="I6" s="2"/>
      <c r="J6" s="2"/>
      <c r="K6" s="2"/>
      <c r="L6" s="2"/>
    </row>
    <row r="7" spans="1:14" ht="14.25" x14ac:dyDescent="0.2">
      <c r="A7" s="48"/>
      <c r="B7" s="49"/>
      <c r="C7" s="49"/>
      <c r="D7" s="49"/>
      <c r="E7" s="49"/>
      <c r="F7" s="49"/>
      <c r="G7" s="52"/>
      <c r="H7" s="52"/>
      <c r="I7" s="2"/>
      <c r="J7" s="2"/>
      <c r="K7" s="2"/>
      <c r="L7" s="2"/>
    </row>
    <row r="8" spans="1:14" ht="14.25" x14ac:dyDescent="0.2">
      <c r="A8" s="62"/>
      <c r="B8" s="61"/>
      <c r="C8" s="61"/>
      <c r="D8" s="63"/>
      <c r="E8" s="63"/>
      <c r="F8" s="63"/>
      <c r="G8" s="10"/>
      <c r="J8" s="2"/>
      <c r="K8" s="2"/>
      <c r="L8" s="2"/>
      <c r="M8" s="2"/>
      <c r="N8" s="2"/>
    </row>
    <row r="9" spans="1:14" ht="14.25" x14ac:dyDescent="0.2">
      <c r="A9" s="62"/>
      <c r="B9" s="63"/>
      <c r="C9" s="63"/>
      <c r="D9" s="63"/>
      <c r="E9" s="63"/>
      <c r="F9" s="63"/>
      <c r="J9" s="4"/>
      <c r="K9" s="4"/>
      <c r="L9" s="4"/>
      <c r="M9" s="4"/>
      <c r="N9" s="4"/>
    </row>
    <row r="10" spans="1:14" ht="14.25" x14ac:dyDescent="0.2">
      <c r="A10" s="62"/>
      <c r="B10" s="63"/>
      <c r="C10" s="63"/>
      <c r="D10" s="63"/>
      <c r="E10" s="63"/>
      <c r="F10" s="63"/>
    </row>
    <row r="11" spans="1:14" ht="14.25" x14ac:dyDescent="0.2">
      <c r="A11" s="62"/>
      <c r="B11" s="63"/>
      <c r="C11" s="63"/>
      <c r="D11" s="63"/>
      <c r="E11" s="63"/>
      <c r="F11" s="63"/>
    </row>
    <row r="12" spans="1:14" ht="14.25" x14ac:dyDescent="0.2">
      <c r="A12" s="62"/>
      <c r="B12" s="63"/>
      <c r="C12" s="63"/>
      <c r="D12" s="63"/>
      <c r="E12" s="63"/>
      <c r="F12" s="63"/>
      <c r="N12" s="10"/>
    </row>
    <row r="13" spans="1:14" ht="14.25" x14ac:dyDescent="0.2">
      <c r="A13" s="62"/>
      <c r="B13" s="63"/>
      <c r="C13" s="63"/>
      <c r="D13" s="63"/>
      <c r="E13" s="63"/>
      <c r="F13" s="63"/>
    </row>
    <row r="14" spans="1:14" ht="14.25" x14ac:dyDescent="0.2">
      <c r="A14" s="62"/>
      <c r="B14" s="63"/>
      <c r="C14" s="63"/>
      <c r="D14" s="63"/>
      <c r="E14" s="63"/>
      <c r="F14" s="63"/>
    </row>
    <row r="15" spans="1:14" ht="14.25" x14ac:dyDescent="0.2">
      <c r="A15" s="62"/>
      <c r="B15" s="63"/>
      <c r="C15" s="63"/>
      <c r="D15" s="63"/>
      <c r="E15" s="63"/>
      <c r="F15" s="63"/>
    </row>
    <row r="16" spans="1:14" ht="14.25" x14ac:dyDescent="0.2">
      <c r="A16" s="62"/>
      <c r="B16" s="63"/>
      <c r="C16" s="63"/>
      <c r="D16" s="63"/>
      <c r="E16" s="63"/>
      <c r="F16" s="63"/>
    </row>
    <row r="17" spans="1:6" ht="14.25" x14ac:dyDescent="0.2">
      <c r="A17" s="62"/>
      <c r="B17" s="63"/>
      <c r="C17" s="63"/>
      <c r="D17" s="63"/>
      <c r="E17" s="63"/>
      <c r="F17" s="63"/>
    </row>
    <row r="18" spans="1:6" ht="14.25" x14ac:dyDescent="0.2">
      <c r="A18" s="62"/>
      <c r="B18" s="63"/>
      <c r="C18" s="63"/>
      <c r="D18" s="63"/>
      <c r="E18" s="63"/>
      <c r="F18" s="63"/>
    </row>
    <row r="19" spans="1:6" ht="14.25" x14ac:dyDescent="0.2">
      <c r="A19" s="62"/>
      <c r="B19" s="63"/>
      <c r="C19" s="63"/>
      <c r="D19" s="63"/>
      <c r="E19" s="63"/>
      <c r="F19" s="63"/>
    </row>
    <row r="20" spans="1:6" ht="14.25" x14ac:dyDescent="0.2">
      <c r="A20" s="62"/>
      <c r="B20" s="63"/>
      <c r="C20" s="63"/>
      <c r="D20" s="63"/>
      <c r="E20" s="63"/>
      <c r="F20" s="63"/>
    </row>
    <row r="21" spans="1:6" ht="14.25" x14ac:dyDescent="0.2">
      <c r="A21" s="62"/>
      <c r="B21" s="63"/>
      <c r="C21" s="63"/>
      <c r="D21" s="63"/>
      <c r="E21" s="63"/>
      <c r="F21" s="63"/>
    </row>
    <row r="22" spans="1:6" ht="14.25" x14ac:dyDescent="0.2">
      <c r="A22" s="62"/>
      <c r="B22" s="63"/>
      <c r="C22" s="63"/>
      <c r="D22" s="63"/>
      <c r="E22" s="63"/>
      <c r="F22" s="63"/>
    </row>
    <row r="23" spans="1:6" ht="14.25" x14ac:dyDescent="0.2">
      <c r="A23" s="62"/>
      <c r="B23" s="63"/>
      <c r="C23" s="63"/>
      <c r="D23" s="63"/>
      <c r="E23" s="63"/>
      <c r="F23" s="63"/>
    </row>
    <row r="24" spans="1:6" ht="14.25" x14ac:dyDescent="0.2">
      <c r="A24" s="62"/>
      <c r="B24" s="63"/>
      <c r="C24" s="63"/>
      <c r="D24" s="63"/>
      <c r="E24" s="63"/>
      <c r="F24" s="63"/>
    </row>
    <row r="25" spans="1:6" ht="14.25" x14ac:dyDescent="0.2">
      <c r="A25" s="62"/>
      <c r="B25" s="63"/>
      <c r="C25" s="63"/>
      <c r="D25" s="63"/>
      <c r="E25" s="63"/>
      <c r="F25" s="63"/>
    </row>
    <row r="26" spans="1:6" ht="15" x14ac:dyDescent="0.2">
      <c r="A26" s="173" t="s">
        <v>34</v>
      </c>
      <c r="B26" s="174" t="s">
        <v>35</v>
      </c>
      <c r="C26" s="175" t="s">
        <v>36</v>
      </c>
      <c r="D26" s="67"/>
      <c r="E26" s="63"/>
      <c r="F26" s="63"/>
    </row>
    <row r="27" spans="1:6" ht="14.25" x14ac:dyDescent="0.2">
      <c r="A27" s="172" t="s">
        <v>27</v>
      </c>
      <c r="B27" s="26">
        <v>-6.8257912098034335E-2</v>
      </c>
      <c r="C27" s="58">
        <v>-0.18546741280075196</v>
      </c>
      <c r="D27" s="67"/>
      <c r="E27" s="63"/>
      <c r="F27" s="63"/>
    </row>
    <row r="28" spans="1:6" ht="14.25" x14ac:dyDescent="0.2">
      <c r="A28" s="167" t="s">
        <v>29</v>
      </c>
      <c r="B28" s="26">
        <v>-2.7027216021929812E-3</v>
      </c>
      <c r="C28" s="58">
        <v>-6.4840071866024918E-2</v>
      </c>
      <c r="D28" s="67"/>
      <c r="E28" s="63"/>
      <c r="F28" s="63"/>
    </row>
    <row r="29" spans="1:6" ht="14.25" x14ac:dyDescent="0.2">
      <c r="A29" s="164" t="s">
        <v>18</v>
      </c>
      <c r="B29" s="26">
        <v>-4.7963547703744336E-4</v>
      </c>
      <c r="C29" s="58">
        <v>-1.8659864612969645E-2</v>
      </c>
      <c r="D29" s="67"/>
      <c r="E29" s="63"/>
      <c r="F29" s="63"/>
    </row>
    <row r="30" spans="1:6" ht="14.25" x14ac:dyDescent="0.2">
      <c r="A30" s="167" t="s">
        <v>23</v>
      </c>
      <c r="B30" s="26">
        <v>2.6958693664728806E-2</v>
      </c>
      <c r="C30" s="58">
        <v>-0.21455455448757632</v>
      </c>
      <c r="D30" s="67"/>
      <c r="E30" s="63"/>
      <c r="F30" s="63"/>
    </row>
    <row r="31" spans="1:6" ht="14.25" x14ac:dyDescent="0.2">
      <c r="A31" s="169" t="s">
        <v>26</v>
      </c>
      <c r="B31" s="26">
        <v>2.9721023315557371E-2</v>
      </c>
      <c r="C31" s="58">
        <v>-0.1943455963852545</v>
      </c>
      <c r="D31" s="67"/>
      <c r="E31" s="63"/>
      <c r="F31" s="63"/>
    </row>
    <row r="32" spans="1:6" ht="14.25" x14ac:dyDescent="0.2">
      <c r="A32" s="167" t="s">
        <v>32</v>
      </c>
      <c r="B32" s="26">
        <v>3.1793281419775443E-2</v>
      </c>
      <c r="C32" s="58">
        <v>-0.10211860650651539</v>
      </c>
      <c r="D32" s="67"/>
      <c r="E32" s="63"/>
      <c r="F32" s="63"/>
    </row>
    <row r="33" spans="1:6" ht="14.25" x14ac:dyDescent="0.2">
      <c r="A33" s="166" t="s">
        <v>25</v>
      </c>
      <c r="B33" s="26">
        <v>4.2610775117762012E-2</v>
      </c>
      <c r="C33" s="58">
        <v>-0.11056420743390316</v>
      </c>
      <c r="D33" s="67"/>
      <c r="E33" s="63"/>
      <c r="F33" s="63"/>
    </row>
    <row r="34" spans="1:6" ht="28.5" x14ac:dyDescent="0.2">
      <c r="A34" s="167" t="s">
        <v>30</v>
      </c>
      <c r="B34" s="26">
        <v>4.4866195987092627E-2</v>
      </c>
      <c r="C34" s="58">
        <v>-0.19880098042407524</v>
      </c>
      <c r="D34" s="67"/>
      <c r="E34" s="63"/>
      <c r="F34" s="63"/>
    </row>
    <row r="35" spans="1:6" ht="14.25" x14ac:dyDescent="0.2">
      <c r="A35" s="169" t="s">
        <v>17</v>
      </c>
      <c r="B35" s="26">
        <v>4.528177501261843E-2</v>
      </c>
      <c r="C35" s="58">
        <v>-5.7716712372863577E-2</v>
      </c>
      <c r="D35" s="67"/>
      <c r="E35" s="63"/>
      <c r="F35" s="63"/>
    </row>
    <row r="36" spans="1:6" ht="14.25" x14ac:dyDescent="0.2">
      <c r="A36" s="167" t="s">
        <v>24</v>
      </c>
      <c r="B36" s="26">
        <v>6.6768001885534778E-2</v>
      </c>
      <c r="C36" s="58">
        <v>-0.12545541138545446</v>
      </c>
      <c r="D36" s="67"/>
      <c r="E36" s="63"/>
      <c r="F36" s="63"/>
    </row>
    <row r="37" spans="1:6" ht="14.25" x14ac:dyDescent="0.2">
      <c r="A37" s="170" t="s">
        <v>31</v>
      </c>
      <c r="B37" s="26">
        <v>6.7817913547188358E-2</v>
      </c>
      <c r="C37" s="58">
        <v>-9.9373156342182911E-2</v>
      </c>
      <c r="D37" s="67"/>
      <c r="E37" s="63"/>
      <c r="F37" s="63"/>
    </row>
    <row r="38" spans="1:6" ht="14.25" x14ac:dyDescent="0.2">
      <c r="A38" s="171" t="s">
        <v>28</v>
      </c>
      <c r="B38" s="26">
        <v>8.340229051748338E-2</v>
      </c>
      <c r="C38" s="58">
        <v>-7.5189524116293871E-2</v>
      </c>
      <c r="D38" s="67"/>
      <c r="E38" s="63"/>
      <c r="F38" s="63"/>
    </row>
    <row r="39" spans="1:6" ht="15" thickBot="1" x14ac:dyDescent="0.25">
      <c r="A39" s="168" t="s">
        <v>33</v>
      </c>
      <c r="B39" s="68">
        <v>8.4202199052469728E-2</v>
      </c>
      <c r="C39" s="69">
        <v>-0.21250936136146481</v>
      </c>
      <c r="D39" s="67"/>
      <c r="E39" s="63"/>
      <c r="F39" s="63"/>
    </row>
    <row r="40" spans="1:6" ht="14.25" x14ac:dyDescent="0.2">
      <c r="A40" s="62"/>
      <c r="B40" s="63"/>
      <c r="C40" s="63"/>
      <c r="D40" s="67"/>
      <c r="E40" s="63"/>
      <c r="F40" s="63"/>
    </row>
    <row r="41" spans="1:6" ht="14.25" x14ac:dyDescent="0.2">
      <c r="A41" s="62" t="s">
        <v>37</v>
      </c>
      <c r="B41" s="63"/>
      <c r="C41" s="63"/>
      <c r="D41" s="67"/>
      <c r="E41" s="63"/>
      <c r="F41" s="63"/>
    </row>
  </sheetData>
  <autoFilter ref="A26:C26" xr:uid="{00000000-0009-0000-0000-000000000000}">
    <sortState xmlns:xlrd2="http://schemas.microsoft.com/office/spreadsheetml/2017/richdata2" ref="A27:C39">
      <sortCondition ref="B26"/>
    </sortState>
  </autoFilter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3"/>
    <pageSetUpPr fitToPage="1"/>
  </sheetPr>
  <dimension ref="A1:K6"/>
  <sheetViews>
    <sheetView zoomScale="60" zoomScaleNormal="60" workbookViewId="0">
      <selection activeCell="J22" sqref="J22"/>
    </sheetView>
  </sheetViews>
  <sheetFormatPr defaultRowHeight="14.25" x14ac:dyDescent="0.2"/>
  <cols>
    <col min="1" max="1" width="4.7109375" style="29" customWidth="1"/>
    <col min="2" max="2" width="37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 x14ac:dyDescent="0.25">
      <c r="A1" s="186" t="s">
        <v>123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ht="45.75" thickBot="1" x14ac:dyDescent="0.25">
      <c r="A2" s="163" t="s">
        <v>56</v>
      </c>
      <c r="B2" s="209" t="s">
        <v>80</v>
      </c>
      <c r="C2" s="15" t="s">
        <v>108</v>
      </c>
      <c r="D2" s="40" t="s">
        <v>109</v>
      </c>
      <c r="E2" s="40" t="s">
        <v>58</v>
      </c>
      <c r="F2" s="40" t="s">
        <v>124</v>
      </c>
      <c r="G2" s="40" t="s">
        <v>125</v>
      </c>
      <c r="H2" s="40" t="s">
        <v>126</v>
      </c>
      <c r="I2" s="17" t="s">
        <v>62</v>
      </c>
      <c r="J2" s="18" t="s">
        <v>63</v>
      </c>
    </row>
    <row r="3" spans="1:11" ht="14.25" customHeight="1" x14ac:dyDescent="0.2">
      <c r="A3" s="21">
        <v>1</v>
      </c>
      <c r="B3" s="176" t="s">
        <v>127</v>
      </c>
      <c r="C3" s="215" t="s">
        <v>112</v>
      </c>
      <c r="D3" s="223" t="s">
        <v>129</v>
      </c>
      <c r="E3" s="75">
        <v>9605468.5899999999</v>
      </c>
      <c r="F3" s="76">
        <v>164425</v>
      </c>
      <c r="G3" s="75">
        <v>58.418540915310928</v>
      </c>
      <c r="H3" s="46">
        <v>100</v>
      </c>
      <c r="I3" s="178" t="s">
        <v>66</v>
      </c>
      <c r="J3" s="77" t="s">
        <v>7</v>
      </c>
      <c r="K3" s="43"/>
    </row>
    <row r="4" spans="1:11" ht="14.25" customHeight="1" x14ac:dyDescent="0.2">
      <c r="A4" s="22">
        <v>2</v>
      </c>
      <c r="B4" s="222" t="s">
        <v>128</v>
      </c>
      <c r="C4" s="215" t="s">
        <v>112</v>
      </c>
      <c r="D4" s="223" t="s">
        <v>129</v>
      </c>
      <c r="E4" s="150">
        <v>768823.70039999997</v>
      </c>
      <c r="F4" s="151">
        <v>648</v>
      </c>
      <c r="G4" s="150">
        <v>1186.4563277777777</v>
      </c>
      <c r="H4" s="152">
        <v>5000</v>
      </c>
      <c r="I4" s="181" t="s">
        <v>116</v>
      </c>
      <c r="J4" s="153" t="s">
        <v>1</v>
      </c>
      <c r="K4" s="43"/>
    </row>
    <row r="5" spans="1:11" ht="15.75" customHeight="1" thickBot="1" x14ac:dyDescent="0.25">
      <c r="A5" s="187" t="s">
        <v>54</v>
      </c>
      <c r="B5" s="188"/>
      <c r="C5" s="100" t="s">
        <v>4</v>
      </c>
      <c r="D5" s="100" t="s">
        <v>4</v>
      </c>
      <c r="E5" s="88">
        <f>SUM(E3:E3)</f>
        <v>9605468.5899999999</v>
      </c>
      <c r="F5" s="89">
        <f>SUM(F3:F3)</f>
        <v>164425</v>
      </c>
      <c r="G5" s="100" t="s">
        <v>4</v>
      </c>
      <c r="H5" s="100" t="s">
        <v>4</v>
      </c>
      <c r="I5" s="100" t="s">
        <v>4</v>
      </c>
      <c r="J5" s="100" t="s">
        <v>4</v>
      </c>
    </row>
    <row r="6" spans="1:11" ht="15" thickBot="1" x14ac:dyDescent="0.25">
      <c r="A6" s="200"/>
      <c r="B6" s="200"/>
      <c r="C6" s="200"/>
      <c r="D6" s="200"/>
      <c r="E6" s="200"/>
      <c r="F6" s="200"/>
      <c r="G6" s="200"/>
      <c r="H6" s="200"/>
      <c r="I6" s="145"/>
      <c r="J6" s="145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3"/>
    <pageSetUpPr fitToPage="1"/>
  </sheetPr>
  <dimension ref="A1:K12"/>
  <sheetViews>
    <sheetView zoomScale="60" zoomScaleNormal="60" workbookViewId="0">
      <selection activeCell="B24" sqref="B24"/>
    </sheetView>
  </sheetViews>
  <sheetFormatPr defaultRowHeight="14.25" x14ac:dyDescent="0.2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4" customFormat="1" ht="16.5" thickBot="1" x14ac:dyDescent="0.25">
      <c r="A1" s="186" t="s">
        <v>130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s="22" customFormat="1" ht="15.75" customHeight="1" thickBot="1" x14ac:dyDescent="0.25">
      <c r="A2" s="193" t="s">
        <v>56</v>
      </c>
      <c r="B2" s="92"/>
      <c r="C2" s="93"/>
      <c r="D2" s="94"/>
      <c r="E2" s="195" t="s">
        <v>79</v>
      </c>
      <c r="F2" s="195"/>
      <c r="G2" s="195"/>
      <c r="H2" s="195"/>
      <c r="I2" s="195"/>
      <c r="J2" s="195"/>
      <c r="K2" s="195"/>
    </row>
    <row r="3" spans="1:11" s="22" customFormat="1" ht="51.75" thickBot="1" x14ac:dyDescent="0.25">
      <c r="A3" s="194"/>
      <c r="B3" s="95" t="s">
        <v>80</v>
      </c>
      <c r="C3" s="183" t="s">
        <v>81</v>
      </c>
      <c r="D3" s="183" t="s">
        <v>82</v>
      </c>
      <c r="E3" s="17" t="s">
        <v>83</v>
      </c>
      <c r="F3" s="17" t="s">
        <v>84</v>
      </c>
      <c r="G3" s="17" t="s">
        <v>85</v>
      </c>
      <c r="H3" s="17" t="s">
        <v>86</v>
      </c>
      <c r="I3" s="17" t="s">
        <v>87</v>
      </c>
      <c r="J3" s="18" t="s">
        <v>88</v>
      </c>
      <c r="K3" s="184" t="s">
        <v>131</v>
      </c>
    </row>
    <row r="4" spans="1:11" s="22" customFormat="1" collapsed="1" x14ac:dyDescent="0.2">
      <c r="A4" s="21">
        <v>1</v>
      </c>
      <c r="B4" s="169" t="s">
        <v>128</v>
      </c>
      <c r="C4" s="96">
        <v>38945</v>
      </c>
      <c r="D4" s="96">
        <v>39016</v>
      </c>
      <c r="E4" s="90">
        <v>-1.2425838196345573E-2</v>
      </c>
      <c r="F4" s="90">
        <v>-0.1418101981811366</v>
      </c>
      <c r="G4" s="90">
        <v>-0.145194091647044</v>
      </c>
      <c r="H4" s="90">
        <v>-0.20125432002571697</v>
      </c>
      <c r="I4" s="90">
        <v>-0.14006288363186969</v>
      </c>
      <c r="J4" s="97">
        <v>-0.76270873444443876</v>
      </c>
      <c r="K4" s="108">
        <v>-0.10036812467732481</v>
      </c>
    </row>
    <row r="5" spans="1:11" s="22" customFormat="1" x14ac:dyDescent="0.2">
      <c r="A5" s="146">
        <v>2</v>
      </c>
      <c r="B5" s="224" t="s">
        <v>127</v>
      </c>
      <c r="C5" s="154">
        <v>40555</v>
      </c>
      <c r="D5" s="154">
        <v>40626</v>
      </c>
      <c r="E5" s="155">
        <v>5.0369376635550633E-3</v>
      </c>
      <c r="F5" s="155">
        <v>-0.13509016531154483</v>
      </c>
      <c r="G5" s="155">
        <v>-9.0927742873956108E-2</v>
      </c>
      <c r="H5" s="155">
        <v>-0.1890136431440651</v>
      </c>
      <c r="I5" s="155">
        <v>-7.7522265460516881E-2</v>
      </c>
      <c r="J5" s="156">
        <v>-0.41581459084689421</v>
      </c>
      <c r="K5" s="157">
        <v>-5.6819497478979963E-2</v>
      </c>
    </row>
    <row r="6" spans="1:11" s="22" customFormat="1" ht="15.75" collapsed="1" thickBot="1" x14ac:dyDescent="0.25">
      <c r="A6" s="146"/>
      <c r="B6" s="225" t="s">
        <v>76</v>
      </c>
      <c r="C6" s="147" t="s">
        <v>4</v>
      </c>
      <c r="D6" s="147" t="s">
        <v>4</v>
      </c>
      <c r="E6" s="148">
        <f>AVERAGE(E4:E5)</f>
        <v>-3.694450266395255E-3</v>
      </c>
      <c r="F6" s="148">
        <f>AVERAGE(F4:F5)</f>
        <v>-0.13845018174634072</v>
      </c>
      <c r="G6" s="148">
        <f>AVERAGE(G4:G5)</f>
        <v>-0.11806091726050005</v>
      </c>
      <c r="H6" s="148">
        <f>AVERAGE(H4:H5)</f>
        <v>-0.19513398158489104</v>
      </c>
      <c r="I6" s="148">
        <f>AVERAGE(I4:I5)</f>
        <v>-0.10879257454619329</v>
      </c>
      <c r="J6" s="147" t="s">
        <v>4</v>
      </c>
      <c r="K6" s="148">
        <f>AVERAGE(K4:K5)</f>
        <v>-7.8593811078152387E-2</v>
      </c>
    </row>
    <row r="7" spans="1:11" s="22" customFormat="1" hidden="1" x14ac:dyDescent="0.2">
      <c r="A7" s="203" t="s">
        <v>9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 s="22" customFormat="1" ht="15" hidden="1" thickBot="1" x14ac:dyDescent="0.25">
      <c r="A8" s="202" t="s">
        <v>10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</row>
    <row r="9" spans="1:11" s="22" customFormat="1" ht="15.75" hidden="1" customHeight="1" x14ac:dyDescent="0.2">
      <c r="C9" s="57"/>
      <c r="D9" s="57"/>
    </row>
    <row r="10" spans="1:11" ht="15" thickBot="1" x14ac:dyDescent="0.25">
      <c r="A10" s="201"/>
      <c r="B10" s="201"/>
      <c r="C10" s="201"/>
      <c r="D10" s="201"/>
      <c r="E10" s="201"/>
      <c r="F10" s="201"/>
      <c r="G10" s="201"/>
      <c r="H10" s="201"/>
      <c r="I10" s="149"/>
      <c r="J10" s="149"/>
      <c r="K10" s="149"/>
    </row>
    <row r="11" spans="1:11" x14ac:dyDescent="0.2">
      <c r="B11" s="27"/>
      <c r="C11" s="98"/>
      <c r="E11" s="98"/>
    </row>
    <row r="12" spans="1:11" x14ac:dyDescent="0.2">
      <c r="E12" s="98"/>
      <c r="F12" s="98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3"/>
  </sheetPr>
  <dimension ref="A1:H118"/>
  <sheetViews>
    <sheetView zoomScale="60" zoomScaleNormal="60" workbookViewId="0">
      <selection activeCell="G61" sqref="G61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45" customWidth="1"/>
    <col min="5" max="7" width="24.7109375" style="20" customWidth="1"/>
    <col min="8" max="16384" width="9.140625" style="20"/>
  </cols>
  <sheetData>
    <row r="1" spans="1:8" s="27" customFormat="1" ht="16.5" thickBot="1" x14ac:dyDescent="0.25">
      <c r="A1" s="192" t="s">
        <v>132</v>
      </c>
      <c r="B1" s="192"/>
      <c r="C1" s="192"/>
      <c r="D1" s="192"/>
      <c r="E1" s="192"/>
      <c r="F1" s="192"/>
      <c r="G1" s="192"/>
    </row>
    <row r="2" spans="1:8" s="27" customFormat="1" ht="15.75" customHeight="1" thickBot="1" x14ac:dyDescent="0.25">
      <c r="A2" s="204" t="s">
        <v>56</v>
      </c>
      <c r="B2" s="81"/>
      <c r="C2" s="206" t="s">
        <v>92</v>
      </c>
      <c r="D2" s="207"/>
      <c r="E2" s="206" t="s">
        <v>133</v>
      </c>
      <c r="F2" s="207"/>
      <c r="G2" s="82"/>
    </row>
    <row r="3" spans="1:8" s="27" customFormat="1" ht="45.75" thickBot="1" x14ac:dyDescent="0.25">
      <c r="A3" s="194"/>
      <c r="B3" s="17" t="s">
        <v>80</v>
      </c>
      <c r="C3" s="95" t="s">
        <v>94</v>
      </c>
      <c r="D3" s="95" t="s">
        <v>95</v>
      </c>
      <c r="E3" s="95" t="s">
        <v>96</v>
      </c>
      <c r="F3" s="95" t="s">
        <v>95</v>
      </c>
      <c r="G3" s="18" t="s">
        <v>97</v>
      </c>
    </row>
    <row r="4" spans="1:8" s="27" customFormat="1" x14ac:dyDescent="0.2">
      <c r="A4" s="21">
        <v>1</v>
      </c>
      <c r="B4" s="220" t="s">
        <v>128</v>
      </c>
      <c r="C4" s="35">
        <v>48.139669999999924</v>
      </c>
      <c r="D4" s="90">
        <v>5.0369376635412402E-3</v>
      </c>
      <c r="E4" s="36">
        <v>0</v>
      </c>
      <c r="F4" s="90">
        <v>0</v>
      </c>
      <c r="G4" s="37">
        <v>0</v>
      </c>
    </row>
    <row r="5" spans="1:8" s="27" customFormat="1" x14ac:dyDescent="0.2">
      <c r="A5" s="128">
        <v>2</v>
      </c>
      <c r="B5" s="226" t="s">
        <v>127</v>
      </c>
      <c r="C5" s="137">
        <v>-9.6734799999999819</v>
      </c>
      <c r="D5" s="158">
        <v>-1.2425838196394812E-2</v>
      </c>
      <c r="E5" s="159">
        <v>0</v>
      </c>
      <c r="F5" s="158">
        <v>0</v>
      </c>
      <c r="G5" s="38">
        <v>0</v>
      </c>
    </row>
    <row r="6" spans="1:8" s="27" customFormat="1" ht="15.75" thickBot="1" x14ac:dyDescent="0.25">
      <c r="A6" s="103"/>
      <c r="B6" s="210" t="s">
        <v>54</v>
      </c>
      <c r="C6" s="83">
        <v>38.466189999999941</v>
      </c>
      <c r="D6" s="87">
        <v>4.0247845733868441E-3</v>
      </c>
      <c r="E6" s="84">
        <v>0</v>
      </c>
      <c r="F6" s="87">
        <v>0</v>
      </c>
      <c r="G6" s="104">
        <v>0</v>
      </c>
    </row>
    <row r="7" spans="1:8" s="27" customFormat="1" ht="15" customHeight="1" thickBot="1" x14ac:dyDescent="0.25">
      <c r="A7" s="189"/>
      <c r="B7" s="189"/>
      <c r="C7" s="189"/>
      <c r="D7" s="189"/>
      <c r="E7" s="189"/>
      <c r="F7" s="189"/>
      <c r="G7" s="189"/>
      <c r="H7" s="7"/>
    </row>
    <row r="8" spans="1:8" s="27" customFormat="1" x14ac:dyDescent="0.2">
      <c r="D8" s="6"/>
    </row>
    <row r="9" spans="1:8" s="27" customFormat="1" x14ac:dyDescent="0.2">
      <c r="D9" s="6"/>
    </row>
    <row r="10" spans="1:8" s="27" customFormat="1" x14ac:dyDescent="0.2">
      <c r="D10" s="6"/>
    </row>
    <row r="11" spans="1:8" s="27" customFormat="1" x14ac:dyDescent="0.2">
      <c r="D11" s="6"/>
    </row>
    <row r="12" spans="1:8" s="27" customFormat="1" x14ac:dyDescent="0.2">
      <c r="D12" s="6"/>
    </row>
    <row r="13" spans="1:8" s="27" customFormat="1" x14ac:dyDescent="0.2">
      <c r="D13" s="6"/>
    </row>
    <row r="14" spans="1:8" s="27" customFormat="1" x14ac:dyDescent="0.2">
      <c r="D14" s="6"/>
    </row>
    <row r="15" spans="1:8" s="27" customFormat="1" x14ac:dyDescent="0.2">
      <c r="D15" s="6"/>
    </row>
    <row r="16" spans="1:8" s="27" customFormat="1" x14ac:dyDescent="0.2">
      <c r="D16" s="6"/>
    </row>
    <row r="17" spans="2:5" s="27" customFormat="1" x14ac:dyDescent="0.2">
      <c r="D17" s="6"/>
    </row>
    <row r="18" spans="2:5" s="27" customFormat="1" x14ac:dyDescent="0.2">
      <c r="D18" s="6"/>
    </row>
    <row r="19" spans="2:5" s="27" customFormat="1" x14ac:dyDescent="0.2">
      <c r="D19" s="6"/>
    </row>
    <row r="20" spans="2:5" s="27" customFormat="1" x14ac:dyDescent="0.2">
      <c r="D20" s="6"/>
    </row>
    <row r="21" spans="2:5" s="27" customFormat="1" x14ac:dyDescent="0.2">
      <c r="D21" s="6"/>
    </row>
    <row r="22" spans="2:5" s="27" customFormat="1" x14ac:dyDescent="0.2">
      <c r="D22" s="6"/>
    </row>
    <row r="23" spans="2:5" s="27" customFormat="1" x14ac:dyDescent="0.2">
      <c r="D23" s="6"/>
    </row>
    <row r="24" spans="2:5" s="27" customFormat="1" x14ac:dyDescent="0.2">
      <c r="D24" s="6"/>
    </row>
    <row r="25" spans="2:5" s="27" customFormat="1" x14ac:dyDescent="0.2">
      <c r="D25" s="6"/>
    </row>
    <row r="26" spans="2:5" s="27" customFormat="1" x14ac:dyDescent="0.2">
      <c r="D26" s="6"/>
    </row>
    <row r="27" spans="2:5" s="27" customFormat="1" x14ac:dyDescent="0.2">
      <c r="D27" s="6"/>
    </row>
    <row r="28" spans="2:5" s="27" customFormat="1" ht="15" thickBot="1" x14ac:dyDescent="0.25">
      <c r="B28" s="71"/>
      <c r="C28" s="71"/>
      <c r="D28" s="72"/>
      <c r="E28" s="71"/>
    </row>
    <row r="29" spans="2:5" s="27" customFormat="1" x14ac:dyDescent="0.2"/>
    <row r="30" spans="2:5" s="27" customFormat="1" x14ac:dyDescent="0.2"/>
    <row r="31" spans="2:5" s="27" customFormat="1" x14ac:dyDescent="0.2"/>
    <row r="32" spans="2:5" s="27" customFormat="1" x14ac:dyDescent="0.2"/>
    <row r="33" spans="2:6" s="27" customFormat="1" ht="15" thickBot="1" x14ac:dyDescent="0.25"/>
    <row r="34" spans="2:6" s="27" customFormat="1" ht="30.75" thickBot="1" x14ac:dyDescent="0.25">
      <c r="B34" s="227" t="s">
        <v>80</v>
      </c>
      <c r="C34" s="209" t="s">
        <v>98</v>
      </c>
      <c r="D34" s="209" t="s">
        <v>99</v>
      </c>
      <c r="E34" s="209" t="s">
        <v>100</v>
      </c>
    </row>
    <row r="35" spans="2:6" s="27" customFormat="1" x14ac:dyDescent="0.2">
      <c r="B35" s="34" t="str">
        <f t="shared" ref="B35:D36" si="0">B4</f>
        <v>ТАSК Universal</v>
      </c>
      <c r="C35" s="35">
        <f t="shared" si="0"/>
        <v>48.139669999999924</v>
      </c>
      <c r="D35" s="135">
        <f t="shared" si="0"/>
        <v>5.0369376635412402E-3</v>
      </c>
      <c r="E35" s="37">
        <f>G4</f>
        <v>0</v>
      </c>
    </row>
    <row r="36" spans="2:6" x14ac:dyDescent="0.2">
      <c r="B36" s="34" t="str">
        <f t="shared" si="0"/>
        <v>Іndeks Ukrainskoi Birzhi</v>
      </c>
      <c r="C36" s="35">
        <f t="shared" si="0"/>
        <v>-9.6734799999999819</v>
      </c>
      <c r="D36" s="135">
        <f t="shared" si="0"/>
        <v>-1.2425838196394812E-2</v>
      </c>
      <c r="E36" s="37">
        <f>G5</f>
        <v>0</v>
      </c>
      <c r="F36" s="19"/>
    </row>
    <row r="37" spans="2:6" x14ac:dyDescent="0.2">
      <c r="B37" s="34"/>
      <c r="C37" s="35"/>
      <c r="D37" s="135"/>
      <c r="E37" s="37"/>
      <c r="F37" s="19"/>
    </row>
    <row r="38" spans="2:6" x14ac:dyDescent="0.2">
      <c r="B38" s="136"/>
      <c r="C38" s="137"/>
      <c r="D38" s="138"/>
      <c r="E38" s="139"/>
      <c r="F38" s="19"/>
    </row>
    <row r="39" spans="2:6" x14ac:dyDescent="0.2">
      <c r="B39" s="27"/>
      <c r="C39" s="140"/>
      <c r="D39" s="6"/>
      <c r="F39" s="19"/>
    </row>
    <row r="40" spans="2:6" x14ac:dyDescent="0.2">
      <c r="B40" s="27"/>
      <c r="C40" s="27"/>
      <c r="D40" s="6"/>
      <c r="F40" s="19"/>
    </row>
    <row r="41" spans="2:6" x14ac:dyDescent="0.2">
      <c r="B41" s="27"/>
      <c r="C41" s="27"/>
      <c r="D41" s="6"/>
      <c r="F41" s="19"/>
    </row>
    <row r="42" spans="2:6" x14ac:dyDescent="0.2">
      <c r="B42" s="27"/>
      <c r="C42" s="27"/>
      <c r="D42" s="6"/>
      <c r="F42" s="19"/>
    </row>
    <row r="43" spans="2:6" x14ac:dyDescent="0.2">
      <c r="B43" s="27"/>
      <c r="C43" s="27"/>
      <c r="D43" s="6"/>
      <c r="F43" s="19"/>
    </row>
    <row r="44" spans="2:6" x14ac:dyDescent="0.2">
      <c r="B44" s="27"/>
      <c r="C44" s="27"/>
      <c r="D44" s="6"/>
      <c r="F44" s="19"/>
    </row>
    <row r="45" spans="2:6" x14ac:dyDescent="0.2">
      <c r="B45" s="27"/>
      <c r="C45" s="27"/>
      <c r="D45" s="6"/>
      <c r="F45" s="19"/>
    </row>
    <row r="46" spans="2:6" x14ac:dyDescent="0.2">
      <c r="B46" s="27"/>
      <c r="C46" s="27"/>
      <c r="D46" s="6"/>
    </row>
    <row r="47" spans="2:6" x14ac:dyDescent="0.2">
      <c r="B47" s="27"/>
      <c r="C47" s="27"/>
      <c r="D47" s="6"/>
    </row>
    <row r="48" spans="2:6" x14ac:dyDescent="0.2">
      <c r="B48" s="27"/>
      <c r="C48" s="27"/>
      <c r="D48" s="6"/>
    </row>
    <row r="49" spans="2:4" x14ac:dyDescent="0.2">
      <c r="B49" s="27"/>
      <c r="C49" s="27"/>
      <c r="D49" s="6"/>
    </row>
    <row r="50" spans="2:4" x14ac:dyDescent="0.2">
      <c r="B50" s="27"/>
      <c r="C50" s="27"/>
      <c r="D50" s="6"/>
    </row>
    <row r="51" spans="2:4" x14ac:dyDescent="0.2">
      <c r="B51" s="27"/>
      <c r="C51" s="27"/>
      <c r="D51" s="6"/>
    </row>
    <row r="52" spans="2:4" x14ac:dyDescent="0.2">
      <c r="B52" s="27"/>
      <c r="C52" s="27"/>
      <c r="D52" s="6"/>
    </row>
    <row r="53" spans="2:4" x14ac:dyDescent="0.2">
      <c r="B53" s="27"/>
      <c r="C53" s="27"/>
      <c r="D53" s="6"/>
    </row>
    <row r="54" spans="2:4" x14ac:dyDescent="0.2">
      <c r="B54" s="27"/>
      <c r="C54" s="27"/>
      <c r="D54" s="6"/>
    </row>
    <row r="55" spans="2:4" x14ac:dyDescent="0.2">
      <c r="B55" s="27"/>
      <c r="C55" s="27"/>
      <c r="D55" s="6"/>
    </row>
    <row r="56" spans="2:4" x14ac:dyDescent="0.2">
      <c r="B56" s="27"/>
      <c r="C56" s="27"/>
      <c r="D56" s="6"/>
    </row>
    <row r="57" spans="2:4" x14ac:dyDescent="0.2">
      <c r="B57" s="27"/>
      <c r="C57" s="27"/>
      <c r="D57" s="6"/>
    </row>
    <row r="58" spans="2:4" x14ac:dyDescent="0.2">
      <c r="B58" s="27"/>
      <c r="C58" s="27"/>
      <c r="D58" s="6"/>
    </row>
    <row r="59" spans="2:4" x14ac:dyDescent="0.2">
      <c r="B59" s="27"/>
      <c r="C59" s="27"/>
      <c r="D59" s="6"/>
    </row>
    <row r="60" spans="2:4" x14ac:dyDescent="0.2">
      <c r="B60" s="27"/>
      <c r="C60" s="27"/>
      <c r="D60" s="6"/>
    </row>
    <row r="61" spans="2:4" x14ac:dyDescent="0.2">
      <c r="B61" s="27"/>
      <c r="C61" s="27"/>
      <c r="D61" s="6"/>
    </row>
    <row r="62" spans="2:4" x14ac:dyDescent="0.2">
      <c r="B62" s="27"/>
      <c r="C62" s="27"/>
      <c r="D62" s="6"/>
    </row>
    <row r="63" spans="2:4" x14ac:dyDescent="0.2">
      <c r="B63" s="27"/>
      <c r="C63" s="27"/>
      <c r="D63" s="6"/>
    </row>
    <row r="64" spans="2:4" x14ac:dyDescent="0.2">
      <c r="B64" s="27"/>
      <c r="C64" s="27"/>
      <c r="D64" s="6"/>
    </row>
    <row r="65" spans="2:4" x14ac:dyDescent="0.2">
      <c r="B65" s="27"/>
      <c r="C65" s="27"/>
      <c r="D65" s="6"/>
    </row>
    <row r="66" spans="2:4" x14ac:dyDescent="0.2">
      <c r="B66" s="27"/>
      <c r="C66" s="27"/>
      <c r="D66" s="6"/>
    </row>
    <row r="67" spans="2:4" x14ac:dyDescent="0.2">
      <c r="B67" s="27"/>
      <c r="C67" s="27"/>
      <c r="D67" s="6"/>
    </row>
    <row r="68" spans="2:4" x14ac:dyDescent="0.2">
      <c r="B68" s="27"/>
      <c r="C68" s="27"/>
      <c r="D68" s="6"/>
    </row>
    <row r="69" spans="2:4" x14ac:dyDescent="0.2">
      <c r="B69" s="27"/>
      <c r="C69" s="27"/>
      <c r="D69" s="6"/>
    </row>
    <row r="70" spans="2:4" x14ac:dyDescent="0.2">
      <c r="B70" s="27"/>
      <c r="C70" s="27"/>
      <c r="D70" s="6"/>
    </row>
    <row r="71" spans="2:4" x14ac:dyDescent="0.2">
      <c r="B71" s="27"/>
      <c r="C71" s="27"/>
      <c r="D71" s="6"/>
    </row>
    <row r="72" spans="2:4" x14ac:dyDescent="0.2">
      <c r="B72" s="27"/>
      <c r="C72" s="27"/>
      <c r="D72" s="6"/>
    </row>
    <row r="73" spans="2:4" x14ac:dyDescent="0.2">
      <c r="B73" s="27"/>
      <c r="C73" s="27"/>
      <c r="D73" s="6"/>
    </row>
    <row r="74" spans="2:4" x14ac:dyDescent="0.2">
      <c r="B74" s="27"/>
      <c r="C74" s="27"/>
      <c r="D74" s="6"/>
    </row>
    <row r="75" spans="2:4" x14ac:dyDescent="0.2">
      <c r="B75" s="27"/>
      <c r="C75" s="27"/>
      <c r="D75" s="6"/>
    </row>
    <row r="76" spans="2:4" x14ac:dyDescent="0.2">
      <c r="B76" s="27"/>
      <c r="C76" s="27"/>
      <c r="D76" s="6"/>
    </row>
    <row r="77" spans="2:4" x14ac:dyDescent="0.2">
      <c r="B77" s="27"/>
      <c r="C77" s="27"/>
      <c r="D77" s="6"/>
    </row>
    <row r="78" spans="2:4" x14ac:dyDescent="0.2">
      <c r="B78" s="27"/>
      <c r="C78" s="27"/>
      <c r="D78" s="6"/>
    </row>
    <row r="79" spans="2:4" x14ac:dyDescent="0.2">
      <c r="B79" s="27"/>
      <c r="C79" s="27"/>
      <c r="D79" s="6"/>
    </row>
    <row r="80" spans="2:4" x14ac:dyDescent="0.2">
      <c r="B80" s="27"/>
      <c r="C80" s="27"/>
      <c r="D80" s="6"/>
    </row>
    <row r="81" spans="2:4" x14ac:dyDescent="0.2">
      <c r="B81" s="27"/>
      <c r="C81" s="27"/>
      <c r="D81" s="6"/>
    </row>
    <row r="82" spans="2:4" x14ac:dyDescent="0.2">
      <c r="B82" s="27"/>
      <c r="C82" s="27"/>
      <c r="D82" s="6"/>
    </row>
    <row r="83" spans="2:4" x14ac:dyDescent="0.2">
      <c r="B83" s="27"/>
      <c r="C83" s="27"/>
      <c r="D83" s="6"/>
    </row>
    <row r="84" spans="2:4" x14ac:dyDescent="0.2">
      <c r="B84" s="27"/>
      <c r="C84" s="27"/>
      <c r="D84" s="6"/>
    </row>
    <row r="85" spans="2:4" x14ac:dyDescent="0.2">
      <c r="B85" s="27"/>
      <c r="C85" s="27"/>
      <c r="D85" s="6"/>
    </row>
    <row r="86" spans="2:4" x14ac:dyDescent="0.2">
      <c r="B86" s="27"/>
      <c r="C86" s="27"/>
      <c r="D86" s="6"/>
    </row>
    <row r="87" spans="2:4" x14ac:dyDescent="0.2">
      <c r="B87" s="27"/>
      <c r="C87" s="27"/>
      <c r="D87" s="6"/>
    </row>
    <row r="88" spans="2:4" x14ac:dyDescent="0.2">
      <c r="B88" s="27"/>
      <c r="C88" s="27"/>
      <c r="D88" s="6"/>
    </row>
    <row r="89" spans="2:4" x14ac:dyDescent="0.2">
      <c r="B89" s="27"/>
      <c r="C89" s="27"/>
      <c r="D89" s="6"/>
    </row>
    <row r="90" spans="2:4" x14ac:dyDescent="0.2">
      <c r="B90" s="27"/>
      <c r="C90" s="27"/>
      <c r="D90" s="6"/>
    </row>
    <row r="91" spans="2:4" x14ac:dyDescent="0.2">
      <c r="B91" s="27"/>
      <c r="C91" s="27"/>
      <c r="D91" s="6"/>
    </row>
    <row r="92" spans="2:4" x14ac:dyDescent="0.2">
      <c r="B92" s="27"/>
      <c r="C92" s="27"/>
      <c r="D92" s="6"/>
    </row>
    <row r="93" spans="2:4" x14ac:dyDescent="0.2">
      <c r="B93" s="27"/>
      <c r="C93" s="27"/>
      <c r="D93" s="6"/>
    </row>
    <row r="94" spans="2:4" x14ac:dyDescent="0.2">
      <c r="B94" s="27"/>
      <c r="C94" s="27"/>
      <c r="D94" s="6"/>
    </row>
    <row r="95" spans="2:4" x14ac:dyDescent="0.2">
      <c r="B95" s="27"/>
      <c r="C95" s="27"/>
      <c r="D95" s="6"/>
    </row>
    <row r="96" spans="2:4" x14ac:dyDescent="0.2">
      <c r="B96" s="27"/>
      <c r="C96" s="27"/>
      <c r="D96" s="6"/>
    </row>
    <row r="97" spans="2:4" x14ac:dyDescent="0.2">
      <c r="B97" s="27"/>
      <c r="C97" s="27"/>
      <c r="D97" s="6"/>
    </row>
    <row r="98" spans="2:4" x14ac:dyDescent="0.2">
      <c r="B98" s="27"/>
      <c r="C98" s="27"/>
      <c r="D98" s="6"/>
    </row>
    <row r="99" spans="2:4" x14ac:dyDescent="0.2">
      <c r="B99" s="27"/>
      <c r="C99" s="27"/>
      <c r="D99" s="6"/>
    </row>
    <row r="100" spans="2:4" x14ac:dyDescent="0.2">
      <c r="B100" s="27"/>
      <c r="C100" s="27"/>
      <c r="D100" s="6"/>
    </row>
    <row r="101" spans="2:4" x14ac:dyDescent="0.2">
      <c r="B101" s="27"/>
      <c r="C101" s="27"/>
      <c r="D101" s="6"/>
    </row>
    <row r="102" spans="2:4" x14ac:dyDescent="0.2">
      <c r="B102" s="27"/>
      <c r="C102" s="27"/>
      <c r="D102" s="6"/>
    </row>
    <row r="103" spans="2:4" x14ac:dyDescent="0.2">
      <c r="B103" s="27"/>
      <c r="C103" s="27"/>
      <c r="D103" s="6"/>
    </row>
    <row r="104" spans="2:4" x14ac:dyDescent="0.2">
      <c r="B104" s="27"/>
      <c r="C104" s="27"/>
      <c r="D104" s="6"/>
    </row>
    <row r="105" spans="2:4" x14ac:dyDescent="0.2">
      <c r="B105" s="27"/>
      <c r="C105" s="27"/>
      <c r="D105" s="6"/>
    </row>
    <row r="106" spans="2:4" x14ac:dyDescent="0.2">
      <c r="B106" s="27"/>
      <c r="C106" s="27"/>
      <c r="D106" s="6"/>
    </row>
    <row r="107" spans="2:4" x14ac:dyDescent="0.2">
      <c r="B107" s="27"/>
      <c r="C107" s="27"/>
      <c r="D107" s="6"/>
    </row>
    <row r="108" spans="2:4" x14ac:dyDescent="0.2">
      <c r="B108" s="27"/>
      <c r="C108" s="27"/>
      <c r="D108" s="6"/>
    </row>
    <row r="109" spans="2:4" x14ac:dyDescent="0.2">
      <c r="B109" s="27"/>
      <c r="C109" s="27"/>
      <c r="D109" s="6"/>
    </row>
    <row r="110" spans="2:4" x14ac:dyDescent="0.2">
      <c r="B110" s="27"/>
      <c r="C110" s="27"/>
      <c r="D110" s="6"/>
    </row>
    <row r="111" spans="2:4" x14ac:dyDescent="0.2">
      <c r="B111" s="27"/>
      <c r="C111" s="27"/>
      <c r="D111" s="6"/>
    </row>
    <row r="112" spans="2:4" x14ac:dyDescent="0.2">
      <c r="B112" s="27"/>
      <c r="C112" s="27"/>
      <c r="D112" s="6"/>
    </row>
    <row r="113" spans="2:4" x14ac:dyDescent="0.2">
      <c r="B113" s="27"/>
      <c r="C113" s="27"/>
      <c r="D113" s="6"/>
    </row>
    <row r="114" spans="2:4" x14ac:dyDescent="0.2">
      <c r="B114" s="27"/>
      <c r="C114" s="27"/>
      <c r="D114" s="6"/>
    </row>
    <row r="115" spans="2:4" x14ac:dyDescent="0.2">
      <c r="B115" s="27"/>
      <c r="C115" s="27"/>
      <c r="D115" s="6"/>
    </row>
    <row r="116" spans="2:4" x14ac:dyDescent="0.2">
      <c r="B116" s="27"/>
      <c r="C116" s="27"/>
      <c r="D116" s="6"/>
    </row>
    <row r="117" spans="2:4" x14ac:dyDescent="0.2">
      <c r="B117" s="27"/>
      <c r="C117" s="27"/>
      <c r="D117" s="6"/>
    </row>
    <row r="118" spans="2:4" x14ac:dyDescent="0.2">
      <c r="B118" s="27"/>
      <c r="C118" s="27"/>
      <c r="D118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3"/>
  </sheetPr>
  <dimension ref="A1:D14"/>
  <sheetViews>
    <sheetView zoomScale="70" zoomScaleNormal="70" workbookViewId="0">
      <selection activeCell="M39" sqref="M39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59" t="s">
        <v>80</v>
      </c>
      <c r="B1" s="60" t="s">
        <v>101</v>
      </c>
      <c r="C1" s="10"/>
      <c r="D1" s="10"/>
    </row>
    <row r="2" spans="1:4" ht="14.25" x14ac:dyDescent="0.2">
      <c r="A2" s="167" t="s">
        <v>128</v>
      </c>
      <c r="B2" s="121">
        <v>-1.2425838196345573E-2</v>
      </c>
      <c r="C2" s="10"/>
      <c r="D2" s="10"/>
    </row>
    <row r="3" spans="1:4" ht="14.25" x14ac:dyDescent="0.2">
      <c r="A3" s="167" t="s">
        <v>127</v>
      </c>
      <c r="B3" s="122">
        <v>5.0369376635550633E-3</v>
      </c>
      <c r="C3" s="10"/>
      <c r="D3" s="10"/>
    </row>
    <row r="4" spans="1:4" ht="14.25" x14ac:dyDescent="0.2">
      <c r="A4" s="167" t="s">
        <v>102</v>
      </c>
      <c r="B4" s="122">
        <v>-3.694450266395255E-3</v>
      </c>
      <c r="C4" s="10"/>
      <c r="D4" s="10"/>
    </row>
    <row r="5" spans="1:4" ht="14.25" x14ac:dyDescent="0.2">
      <c r="A5" s="167" t="s">
        <v>18</v>
      </c>
      <c r="B5" s="122">
        <v>6.7817913547188358E-2</v>
      </c>
      <c r="C5" s="10"/>
      <c r="D5" s="10"/>
    </row>
    <row r="6" spans="1:4" ht="14.25" x14ac:dyDescent="0.2">
      <c r="A6" s="167" t="s">
        <v>17</v>
      </c>
      <c r="B6" s="122">
        <v>-4.7963547703744336E-4</v>
      </c>
      <c r="C6" s="10"/>
      <c r="D6" s="10"/>
    </row>
    <row r="7" spans="1:4" ht="14.25" x14ac:dyDescent="0.2">
      <c r="A7" s="167" t="s">
        <v>103</v>
      </c>
      <c r="B7" s="122">
        <v>1.3230244439580874E-2</v>
      </c>
      <c r="C7" s="10"/>
      <c r="D7" s="10"/>
    </row>
    <row r="8" spans="1:4" ht="14.25" x14ac:dyDescent="0.2">
      <c r="A8" s="167" t="s">
        <v>104</v>
      </c>
      <c r="B8" s="122">
        <v>9.184069253103333E-3</v>
      </c>
      <c r="C8" s="10"/>
      <c r="D8" s="10"/>
    </row>
    <row r="9" spans="1:4" ht="14.25" x14ac:dyDescent="0.2">
      <c r="A9" s="167" t="s">
        <v>105</v>
      </c>
      <c r="B9" s="122">
        <v>9.5342465753424661E-3</v>
      </c>
      <c r="C9" s="10"/>
      <c r="D9" s="10"/>
    </row>
    <row r="10" spans="1:4" ht="15" thickBot="1" x14ac:dyDescent="0.25">
      <c r="A10" s="221" t="s">
        <v>106</v>
      </c>
      <c r="B10" s="123">
        <v>7.4574869938679456E-3</v>
      </c>
      <c r="C10" s="10"/>
      <c r="D10" s="10"/>
    </row>
    <row r="11" spans="1:4" x14ac:dyDescent="0.2">
      <c r="C11" s="10"/>
      <c r="D11" s="10"/>
    </row>
    <row r="12" spans="1:4" x14ac:dyDescent="0.2">
      <c r="A12" s="10"/>
      <c r="B12" s="10"/>
      <c r="C12" s="10"/>
      <c r="D12" s="10"/>
    </row>
    <row r="13" spans="1:4" x14ac:dyDescent="0.2">
      <c r="B13" s="10"/>
      <c r="C13" s="10"/>
      <c r="D13" s="10"/>
    </row>
    <row r="14" spans="1:4" x14ac:dyDescent="0.2">
      <c r="C14" s="10"/>
    </row>
  </sheetData>
  <autoFilter ref="A1:B1" xr:uid="{00000000-0009-0000-0000-00000C00000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I33"/>
  <sheetViews>
    <sheetView zoomScale="60" zoomScaleNormal="60" workbookViewId="0">
      <selection activeCell="G29" sqref="G29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86" t="s">
        <v>55</v>
      </c>
      <c r="B1" s="186"/>
      <c r="C1" s="186"/>
      <c r="D1" s="186"/>
      <c r="E1" s="186"/>
      <c r="F1" s="186"/>
      <c r="G1" s="186"/>
      <c r="H1" s="186"/>
      <c r="I1" s="13"/>
    </row>
    <row r="2" spans="1:9" ht="30.75" thickBot="1" x14ac:dyDescent="0.25">
      <c r="A2" s="15" t="s">
        <v>56</v>
      </c>
      <c r="B2" s="16" t="s">
        <v>57</v>
      </c>
      <c r="C2" s="17" t="s">
        <v>58</v>
      </c>
      <c r="D2" s="17" t="s">
        <v>59</v>
      </c>
      <c r="E2" s="17" t="s">
        <v>60</v>
      </c>
      <c r="F2" s="17" t="s">
        <v>61</v>
      </c>
      <c r="G2" s="17" t="s">
        <v>62</v>
      </c>
      <c r="H2" s="18" t="s">
        <v>63</v>
      </c>
      <c r="I2" s="19"/>
    </row>
    <row r="3" spans="1:9" x14ac:dyDescent="0.2">
      <c r="A3" s="21">
        <v>1</v>
      </c>
      <c r="B3" s="176" t="s">
        <v>38</v>
      </c>
      <c r="C3" s="75">
        <v>29006728.489999998</v>
      </c>
      <c r="D3" s="76">
        <v>46192</v>
      </c>
      <c r="E3" s="75">
        <v>627.96000368029092</v>
      </c>
      <c r="F3" s="76">
        <v>100</v>
      </c>
      <c r="G3" s="178" t="s">
        <v>66</v>
      </c>
      <c r="H3" s="77" t="s">
        <v>7</v>
      </c>
      <c r="I3" s="19"/>
    </row>
    <row r="4" spans="1:9" x14ac:dyDescent="0.2">
      <c r="A4" s="21">
        <v>2</v>
      </c>
      <c r="B4" s="176" t="s">
        <v>39</v>
      </c>
      <c r="C4" s="75">
        <v>14122146.470000001</v>
      </c>
      <c r="D4" s="76">
        <v>3333</v>
      </c>
      <c r="E4" s="75">
        <v>4237.0676477647767</v>
      </c>
      <c r="F4" s="76">
        <v>1000</v>
      </c>
      <c r="G4" s="176" t="s">
        <v>67</v>
      </c>
      <c r="H4" s="77" t="s">
        <v>3</v>
      </c>
      <c r="I4" s="19"/>
    </row>
    <row r="5" spans="1:9" ht="14.25" customHeight="1" x14ac:dyDescent="0.2">
      <c r="A5" s="21">
        <v>3</v>
      </c>
      <c r="B5" s="176" t="s">
        <v>40</v>
      </c>
      <c r="C5" s="75">
        <v>8285702.7300000004</v>
      </c>
      <c r="D5" s="76">
        <v>2075</v>
      </c>
      <c r="E5" s="75">
        <v>3993.1097493975908</v>
      </c>
      <c r="F5" s="76">
        <v>1000</v>
      </c>
      <c r="G5" s="179" t="s">
        <v>68</v>
      </c>
      <c r="H5" s="77" t="s">
        <v>2</v>
      </c>
      <c r="I5" s="19"/>
    </row>
    <row r="6" spans="1:9" x14ac:dyDescent="0.2">
      <c r="A6" s="21">
        <v>4</v>
      </c>
      <c r="B6" s="176" t="s">
        <v>41</v>
      </c>
      <c r="C6" s="75">
        <v>5904184.4900000002</v>
      </c>
      <c r="D6" s="76">
        <v>4317746</v>
      </c>
      <c r="E6" s="75">
        <v>1.367422838212345</v>
      </c>
      <c r="F6" s="76">
        <v>1</v>
      </c>
      <c r="G6" s="176" t="s">
        <v>67</v>
      </c>
      <c r="H6" s="77" t="s">
        <v>3</v>
      </c>
      <c r="I6" s="19"/>
    </row>
    <row r="7" spans="1:9" ht="14.25" customHeight="1" x14ac:dyDescent="0.2">
      <c r="A7" s="21">
        <v>5</v>
      </c>
      <c r="B7" s="176" t="s">
        <v>42</v>
      </c>
      <c r="C7" s="75">
        <v>4891152.05</v>
      </c>
      <c r="D7" s="76">
        <v>4118</v>
      </c>
      <c r="E7" s="75">
        <v>1187.7494050509956</v>
      </c>
      <c r="F7" s="76">
        <v>1000</v>
      </c>
      <c r="G7" s="176" t="s">
        <v>69</v>
      </c>
      <c r="H7" s="77" t="s">
        <v>7</v>
      </c>
      <c r="I7" s="19"/>
    </row>
    <row r="8" spans="1:9" x14ac:dyDescent="0.2">
      <c r="A8" s="21">
        <v>6</v>
      </c>
      <c r="B8" s="176" t="s">
        <v>43</v>
      </c>
      <c r="C8" s="75">
        <v>4778259.0000999998</v>
      </c>
      <c r="D8" s="76">
        <v>3564</v>
      </c>
      <c r="E8" s="75">
        <v>1340.7011784792367</v>
      </c>
      <c r="F8" s="76">
        <v>1000</v>
      </c>
      <c r="G8" s="178" t="s">
        <v>66</v>
      </c>
      <c r="H8" s="77" t="s">
        <v>8</v>
      </c>
      <c r="I8" s="19"/>
    </row>
    <row r="9" spans="1:9" x14ac:dyDescent="0.2">
      <c r="A9" s="21">
        <v>7</v>
      </c>
      <c r="B9" s="176" t="s">
        <v>44</v>
      </c>
      <c r="C9" s="75">
        <v>4574591.66</v>
      </c>
      <c r="D9" s="76">
        <v>1256</v>
      </c>
      <c r="E9" s="75">
        <v>3642.190812101911</v>
      </c>
      <c r="F9" s="76">
        <v>1000</v>
      </c>
      <c r="G9" s="180" t="s">
        <v>70</v>
      </c>
      <c r="H9" s="77" t="s">
        <v>5</v>
      </c>
      <c r="I9" s="19"/>
    </row>
    <row r="10" spans="1:9" x14ac:dyDescent="0.2">
      <c r="A10" s="21">
        <v>8</v>
      </c>
      <c r="B10" s="176" t="s">
        <v>45</v>
      </c>
      <c r="C10" s="75">
        <v>3607562.59</v>
      </c>
      <c r="D10" s="76">
        <v>678</v>
      </c>
      <c r="E10" s="75">
        <v>5320.8887758112096</v>
      </c>
      <c r="F10" s="76">
        <v>1000</v>
      </c>
      <c r="G10" s="180" t="s">
        <v>70</v>
      </c>
      <c r="H10" s="77" t="s">
        <v>5</v>
      </c>
      <c r="I10" s="19"/>
    </row>
    <row r="11" spans="1:9" x14ac:dyDescent="0.2">
      <c r="A11" s="21">
        <v>9</v>
      </c>
      <c r="B11" s="176" t="s">
        <v>46</v>
      </c>
      <c r="C11" s="75">
        <v>3401557.58</v>
      </c>
      <c r="D11" s="76">
        <v>4759</v>
      </c>
      <c r="E11" s="75">
        <v>714.76309728934655</v>
      </c>
      <c r="F11" s="76">
        <v>1000</v>
      </c>
      <c r="G11" s="178" t="s">
        <v>66</v>
      </c>
      <c r="H11" s="77" t="s">
        <v>2</v>
      </c>
      <c r="I11" s="19"/>
    </row>
    <row r="12" spans="1:9" x14ac:dyDescent="0.2">
      <c r="A12" s="21">
        <v>10</v>
      </c>
      <c r="B12" s="176" t="s">
        <v>47</v>
      </c>
      <c r="C12" s="75">
        <v>3302905.22</v>
      </c>
      <c r="D12" s="76">
        <v>12323</v>
      </c>
      <c r="E12" s="75">
        <v>268.02768968595313</v>
      </c>
      <c r="F12" s="76">
        <v>100</v>
      </c>
      <c r="G12" s="179" t="s">
        <v>68</v>
      </c>
      <c r="H12" s="77" t="s">
        <v>7</v>
      </c>
      <c r="I12" s="19"/>
    </row>
    <row r="13" spans="1:9" x14ac:dyDescent="0.2">
      <c r="A13" s="21">
        <v>11</v>
      </c>
      <c r="B13" s="176" t="s">
        <v>48</v>
      </c>
      <c r="C13" s="75">
        <v>1934599.29</v>
      </c>
      <c r="D13" s="76">
        <v>1434</v>
      </c>
      <c r="E13" s="75">
        <v>1349.092949790795</v>
      </c>
      <c r="F13" s="76">
        <v>1000</v>
      </c>
      <c r="G13" s="181" t="s">
        <v>71</v>
      </c>
      <c r="H13" s="77" t="s">
        <v>6</v>
      </c>
      <c r="I13" s="19"/>
    </row>
    <row r="14" spans="1:9" x14ac:dyDescent="0.2">
      <c r="A14" s="21">
        <v>12</v>
      </c>
      <c r="B14" s="176" t="s">
        <v>49</v>
      </c>
      <c r="C14" s="75">
        <v>1612313.6000000001</v>
      </c>
      <c r="D14" s="76">
        <v>574</v>
      </c>
      <c r="E14" s="75">
        <v>2808.9087108013937</v>
      </c>
      <c r="F14" s="76">
        <v>1000</v>
      </c>
      <c r="G14" s="179" t="s">
        <v>68</v>
      </c>
      <c r="H14" s="77" t="s">
        <v>2</v>
      </c>
      <c r="I14" s="19"/>
    </row>
    <row r="15" spans="1:9" x14ac:dyDescent="0.2">
      <c r="A15" s="21">
        <v>13</v>
      </c>
      <c r="B15" s="177" t="s">
        <v>50</v>
      </c>
      <c r="C15" s="75">
        <v>1277390.47</v>
      </c>
      <c r="D15" s="76">
        <v>366</v>
      </c>
      <c r="E15" s="75">
        <v>3490.1378961748633</v>
      </c>
      <c r="F15" s="76">
        <v>1000</v>
      </c>
      <c r="G15" s="179" t="s">
        <v>68</v>
      </c>
      <c r="H15" s="77" t="s">
        <v>2</v>
      </c>
      <c r="I15" s="19"/>
    </row>
    <row r="16" spans="1:9" x14ac:dyDescent="0.2">
      <c r="A16" s="21">
        <v>14</v>
      </c>
      <c r="B16" s="176" t="s">
        <v>51</v>
      </c>
      <c r="C16" s="75">
        <v>1043625.1001</v>
      </c>
      <c r="D16" s="76">
        <v>953</v>
      </c>
      <c r="E16" s="75">
        <v>1095.0945436516265</v>
      </c>
      <c r="F16" s="76">
        <v>1000</v>
      </c>
      <c r="G16" s="181" t="s">
        <v>72</v>
      </c>
      <c r="H16" s="77" t="s">
        <v>1</v>
      </c>
      <c r="I16" s="19"/>
    </row>
    <row r="17" spans="1:9" x14ac:dyDescent="0.2">
      <c r="A17" s="21">
        <v>15</v>
      </c>
      <c r="B17" s="176" t="s">
        <v>52</v>
      </c>
      <c r="C17" s="75">
        <v>702388.62</v>
      </c>
      <c r="D17" s="76">
        <v>7307</v>
      </c>
      <c r="E17" s="75">
        <v>96.12544409470371</v>
      </c>
      <c r="F17" s="76">
        <v>100</v>
      </c>
      <c r="G17" s="181" t="s">
        <v>73</v>
      </c>
      <c r="H17" s="77" t="s">
        <v>11</v>
      </c>
      <c r="I17" s="19"/>
    </row>
    <row r="18" spans="1:9" x14ac:dyDescent="0.2">
      <c r="A18" s="21">
        <v>16</v>
      </c>
      <c r="B18" s="176" t="s">
        <v>53</v>
      </c>
      <c r="C18" s="75">
        <v>320380.46000000002</v>
      </c>
      <c r="D18" s="76">
        <v>8840</v>
      </c>
      <c r="E18" s="75">
        <v>36.242133484162899</v>
      </c>
      <c r="F18" s="76">
        <v>100</v>
      </c>
      <c r="G18" s="176" t="s">
        <v>74</v>
      </c>
      <c r="H18" s="77" t="s">
        <v>12</v>
      </c>
      <c r="I18" s="19"/>
    </row>
    <row r="19" spans="1:9" ht="15" customHeight="1" thickBot="1" x14ac:dyDescent="0.25">
      <c r="A19" s="187" t="s">
        <v>54</v>
      </c>
      <c r="B19" s="188"/>
      <c r="C19" s="88">
        <f>SUM(C3:C18)</f>
        <v>88765487.820199996</v>
      </c>
      <c r="D19" s="89">
        <f>SUM(D3:D18)</f>
        <v>4415518</v>
      </c>
      <c r="E19" s="50" t="s">
        <v>4</v>
      </c>
      <c r="F19" s="50" t="s">
        <v>4</v>
      </c>
      <c r="G19" s="50" t="s">
        <v>4</v>
      </c>
      <c r="H19" s="50" t="s">
        <v>4</v>
      </c>
    </row>
    <row r="20" spans="1:9" ht="15" customHeight="1" x14ac:dyDescent="0.2">
      <c r="A20" s="190" t="s">
        <v>64</v>
      </c>
      <c r="B20" s="190"/>
      <c r="C20" s="190"/>
      <c r="D20" s="190"/>
      <c r="E20" s="190"/>
      <c r="F20" s="190"/>
      <c r="G20" s="190"/>
      <c r="H20" s="190"/>
    </row>
    <row r="21" spans="1:9" ht="15" customHeight="1" thickBot="1" x14ac:dyDescent="0.25">
      <c r="A21" s="189"/>
      <c r="B21" s="189"/>
      <c r="C21" s="189"/>
      <c r="D21" s="189"/>
      <c r="E21" s="189"/>
      <c r="F21" s="189"/>
      <c r="G21" s="189"/>
      <c r="H21" s="189"/>
    </row>
    <row r="23" spans="1:9" x14ac:dyDescent="0.2">
      <c r="B23" s="20" t="s">
        <v>65</v>
      </c>
      <c r="C23" s="23">
        <f>C19-SUM(C3:C12)</f>
        <v>6890697.5400999933</v>
      </c>
      <c r="D23" s="115">
        <f>C23/$C$19</f>
        <v>7.7628115490758404E-2</v>
      </c>
    </row>
    <row r="24" spans="1:9" x14ac:dyDescent="0.2">
      <c r="B24" s="74" t="str">
        <f t="shared" ref="B24:C30" si="0">B3</f>
        <v>КІNТО-Klasychnyi</v>
      </c>
      <c r="C24" s="75">
        <f t="shared" si="0"/>
        <v>29006728.489999998</v>
      </c>
      <c r="D24" s="115">
        <f>C24/$C$19</f>
        <v>0.32677935087513887</v>
      </c>
      <c r="H24" s="19"/>
    </row>
    <row r="25" spans="1:9" x14ac:dyDescent="0.2">
      <c r="B25" s="74" t="str">
        <f t="shared" si="0"/>
        <v>OTP Klasychnyi'</v>
      </c>
      <c r="C25" s="75">
        <f t="shared" si="0"/>
        <v>14122146.470000001</v>
      </c>
      <c r="D25" s="115">
        <f t="shared" ref="D25:D33" si="1">C25/$C$19</f>
        <v>0.15909501335254625</v>
      </c>
      <c r="H25" s="19"/>
    </row>
    <row r="26" spans="1:9" x14ac:dyDescent="0.2">
      <c r="B26" s="74" t="str">
        <f t="shared" si="0"/>
        <v>UNIVER.UA/Myhailo Hrushevskyi: Fond Derzhavnykh Paperiv</v>
      </c>
      <c r="C26" s="75">
        <f t="shared" si="0"/>
        <v>8285702.7300000004</v>
      </c>
      <c r="D26" s="115">
        <f t="shared" si="1"/>
        <v>9.3343741283585413E-2</v>
      </c>
      <c r="H26" s="19"/>
    </row>
    <row r="27" spans="1:9" x14ac:dyDescent="0.2">
      <c r="B27" s="74" t="str">
        <f t="shared" si="0"/>
        <v>OTP Fond Aktsii</v>
      </c>
      <c r="C27" s="75">
        <f t="shared" si="0"/>
        <v>5904184.4900000002</v>
      </c>
      <c r="D27" s="115">
        <f t="shared" si="1"/>
        <v>6.6514414948738776E-2</v>
      </c>
      <c r="H27" s="19"/>
    </row>
    <row r="28" spans="1:9" x14ac:dyDescent="0.2">
      <c r="B28" s="74" t="str">
        <f t="shared" si="0"/>
        <v>Sofiivskyi</v>
      </c>
      <c r="C28" s="75">
        <f t="shared" si="0"/>
        <v>4891152.05</v>
      </c>
      <c r="D28" s="115">
        <f t="shared" si="1"/>
        <v>5.5101956516110537E-2</v>
      </c>
      <c r="H28" s="19"/>
    </row>
    <row r="29" spans="1:9" x14ac:dyDescent="0.2">
      <c r="B29" s="74" t="str">
        <f t="shared" si="0"/>
        <v>КІNTO-Ekviti</v>
      </c>
      <c r="C29" s="75">
        <f t="shared" si="0"/>
        <v>4778259.0000999998</v>
      </c>
      <c r="D29" s="115">
        <f t="shared" si="1"/>
        <v>5.3830144095852434E-2</v>
      </c>
      <c r="H29" s="19"/>
    </row>
    <row r="30" spans="1:9" x14ac:dyDescent="0.2">
      <c r="B30" s="74" t="str">
        <f t="shared" si="0"/>
        <v>Altus – Depozyt</v>
      </c>
      <c r="C30" s="75">
        <f t="shared" si="0"/>
        <v>4574591.66</v>
      </c>
      <c r="D30" s="115">
        <f t="shared" si="1"/>
        <v>5.1535701231835949E-2</v>
      </c>
      <c r="H30" s="19"/>
    </row>
    <row r="31" spans="1:9" x14ac:dyDescent="0.2">
      <c r="B31" s="74" t="str">
        <f t="shared" ref="B31:C33" si="2">B10</f>
        <v>Altus – Zbalansovanyi</v>
      </c>
      <c r="C31" s="75">
        <f t="shared" si="2"/>
        <v>3607562.59</v>
      </c>
      <c r="D31" s="115">
        <f t="shared" si="1"/>
        <v>4.0641500188759644E-2</v>
      </c>
      <c r="H31" s="19"/>
    </row>
    <row r="32" spans="1:9" x14ac:dyDescent="0.2">
      <c r="B32" s="74" t="str">
        <f t="shared" si="2"/>
        <v>KINTO-Kaznacheiskyi</v>
      </c>
      <c r="C32" s="75">
        <f t="shared" si="2"/>
        <v>3401557.58</v>
      </c>
      <c r="D32" s="115">
        <f t="shared" si="1"/>
        <v>3.8320721978006428E-2</v>
      </c>
    </row>
    <row r="33" spans="2:4" x14ac:dyDescent="0.2">
      <c r="B33" s="74" t="str">
        <f t="shared" si="2"/>
        <v>UNIVER.UA/Iaroslav Mudryi: Fond Aktsii</v>
      </c>
      <c r="C33" s="75">
        <f t="shared" si="2"/>
        <v>3302905.22</v>
      </c>
      <c r="D33" s="115">
        <f t="shared" si="1"/>
        <v>3.7209340038667278E-2</v>
      </c>
    </row>
  </sheetData>
  <mergeCells count="4">
    <mergeCell ref="A1:H1"/>
    <mergeCell ref="A19:B19"/>
    <mergeCell ref="A21:H21"/>
    <mergeCell ref="A20:H20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L61"/>
  <sheetViews>
    <sheetView zoomScale="60" zoomScaleNormal="60" workbookViewId="0">
      <selection activeCell="L38" sqref="L38"/>
    </sheetView>
  </sheetViews>
  <sheetFormatPr defaultRowHeight="14.25" x14ac:dyDescent="0.2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 x14ac:dyDescent="0.25">
      <c r="A1" s="192" t="s">
        <v>78</v>
      </c>
      <c r="B1" s="192"/>
      <c r="C1" s="192"/>
      <c r="D1" s="192"/>
      <c r="E1" s="192"/>
      <c r="F1" s="192"/>
      <c r="G1" s="192"/>
      <c r="H1" s="192"/>
      <c r="I1" s="192"/>
      <c r="J1" s="91"/>
    </row>
    <row r="2" spans="1:11" s="20" customFormat="1" ht="15.75" customHeight="1" thickBot="1" x14ac:dyDescent="0.25">
      <c r="A2" s="193" t="s">
        <v>56</v>
      </c>
      <c r="B2" s="92"/>
      <c r="C2" s="93"/>
      <c r="D2" s="94"/>
      <c r="E2" s="195" t="s">
        <v>79</v>
      </c>
      <c r="F2" s="195"/>
      <c r="G2" s="195"/>
      <c r="H2" s="195"/>
      <c r="I2" s="195"/>
      <c r="J2" s="195"/>
      <c r="K2" s="195"/>
    </row>
    <row r="3" spans="1:11" s="22" customFormat="1" ht="51.75" thickBot="1" x14ac:dyDescent="0.25">
      <c r="A3" s="194"/>
      <c r="B3" s="95" t="s">
        <v>80</v>
      </c>
      <c r="C3" s="183" t="s">
        <v>81</v>
      </c>
      <c r="D3" s="183" t="s">
        <v>82</v>
      </c>
      <c r="E3" s="17" t="s">
        <v>83</v>
      </c>
      <c r="F3" s="17" t="s">
        <v>84</v>
      </c>
      <c r="G3" s="17" t="s">
        <v>85</v>
      </c>
      <c r="H3" s="17" t="s">
        <v>86</v>
      </c>
      <c r="I3" s="17" t="s">
        <v>87</v>
      </c>
      <c r="J3" s="18" t="s">
        <v>88</v>
      </c>
      <c r="K3" s="184" t="s">
        <v>89</v>
      </c>
    </row>
    <row r="4" spans="1:11" s="20" customFormat="1" collapsed="1" x14ac:dyDescent="0.2">
      <c r="A4" s="21">
        <v>1</v>
      </c>
      <c r="B4" s="169" t="s">
        <v>38</v>
      </c>
      <c r="C4" s="129">
        <v>38118</v>
      </c>
      <c r="D4" s="129">
        <v>38182</v>
      </c>
      <c r="E4" s="130">
        <v>5.5649789030842722E-3</v>
      </c>
      <c r="F4" s="130">
        <v>-7.5630867050888728E-3</v>
      </c>
      <c r="G4" s="130">
        <v>-1.4865178648959532E-4</v>
      </c>
      <c r="H4" s="130">
        <v>-2.074653130350923E-2</v>
      </c>
      <c r="I4" s="130">
        <v>9.5541733194097755E-3</v>
      </c>
      <c r="J4" s="131">
        <v>5.2796000368027247</v>
      </c>
      <c r="K4" s="108">
        <v>0.12261801329791888</v>
      </c>
    </row>
    <row r="5" spans="1:11" s="20" customFormat="1" collapsed="1" x14ac:dyDescent="0.2">
      <c r="A5" s="21">
        <v>2</v>
      </c>
      <c r="B5" s="169" t="s">
        <v>45</v>
      </c>
      <c r="C5" s="129">
        <v>38828</v>
      </c>
      <c r="D5" s="129">
        <v>39028</v>
      </c>
      <c r="E5" s="130">
        <v>3.4911707480094201E-3</v>
      </c>
      <c r="F5" s="130">
        <v>1.8821251577777032E-2</v>
      </c>
      <c r="G5" s="130">
        <v>4.2225344289024802E-2</v>
      </c>
      <c r="H5" s="130">
        <v>0.10677059389996102</v>
      </c>
      <c r="I5" s="130">
        <v>3.4530432274550771E-2</v>
      </c>
      <c r="J5" s="131">
        <v>4.3208887758112882</v>
      </c>
      <c r="K5" s="109">
        <v>0.13112485733800727</v>
      </c>
    </row>
    <row r="6" spans="1:11" s="20" customFormat="1" collapsed="1" x14ac:dyDescent="0.2">
      <c r="A6" s="21">
        <v>3</v>
      </c>
      <c r="B6" s="169" t="s">
        <v>49</v>
      </c>
      <c r="C6" s="129">
        <v>38919</v>
      </c>
      <c r="D6" s="129">
        <v>39092</v>
      </c>
      <c r="E6" s="130">
        <v>-2.4978777154628817E-2</v>
      </c>
      <c r="F6" s="130">
        <v>-8.5514236054747061E-2</v>
      </c>
      <c r="G6" s="130">
        <v>-2.8755564001090916E-2</v>
      </c>
      <c r="H6" s="130">
        <v>-2.621424130900718E-2</v>
      </c>
      <c r="I6" s="130">
        <v>-2.4683340698070988E-2</v>
      </c>
      <c r="J6" s="131">
        <v>1.8089087108012931</v>
      </c>
      <c r="K6" s="109">
        <v>8.0173456608939375E-2</v>
      </c>
    </row>
    <row r="7" spans="1:11" s="20" customFormat="1" collapsed="1" x14ac:dyDescent="0.2">
      <c r="A7" s="21">
        <v>4</v>
      </c>
      <c r="B7" s="169" t="s">
        <v>47</v>
      </c>
      <c r="C7" s="129">
        <v>38919</v>
      </c>
      <c r="D7" s="129">
        <v>39092</v>
      </c>
      <c r="E7" s="130">
        <v>9.2811989004875084E-3</v>
      </c>
      <c r="F7" s="130">
        <v>-2.8381814253261251E-2</v>
      </c>
      <c r="G7" s="130">
        <v>-2.4329597936517677E-3</v>
      </c>
      <c r="H7" s="130">
        <v>-0.12134817666738207</v>
      </c>
      <c r="I7" s="130">
        <v>6.7189121162312127E-3</v>
      </c>
      <c r="J7" s="131">
        <v>-0.28530818659383395</v>
      </c>
      <c r="K7" s="109">
        <v>-2.4770876657671193E-2</v>
      </c>
    </row>
    <row r="8" spans="1:11" s="20" customFormat="1" collapsed="1" x14ac:dyDescent="0.2">
      <c r="A8" s="21">
        <v>5</v>
      </c>
      <c r="B8" s="169" t="s">
        <v>53</v>
      </c>
      <c r="C8" s="129">
        <v>38968</v>
      </c>
      <c r="D8" s="129">
        <v>39140</v>
      </c>
      <c r="E8" s="130">
        <v>0</v>
      </c>
      <c r="F8" s="130">
        <v>-2.5560279217040627E-3</v>
      </c>
      <c r="G8" s="130" t="s">
        <v>0</v>
      </c>
      <c r="H8" s="130">
        <v>-0.27375286348980377</v>
      </c>
      <c r="I8" s="130">
        <v>-2.6181311181902034E-3</v>
      </c>
      <c r="J8" s="131">
        <v>-0.63757866515836437</v>
      </c>
      <c r="K8" s="109">
        <v>-7.3684590758021584E-2</v>
      </c>
    </row>
    <row r="9" spans="1:11" s="20" customFormat="1" collapsed="1" x14ac:dyDescent="0.2">
      <c r="A9" s="21">
        <v>6</v>
      </c>
      <c r="B9" s="167" t="s">
        <v>75</v>
      </c>
      <c r="C9" s="129">
        <v>39413</v>
      </c>
      <c r="D9" s="129">
        <v>39589</v>
      </c>
      <c r="E9" s="130">
        <v>3.0087859192793331E-2</v>
      </c>
      <c r="F9" s="130">
        <v>2.5193541818025578E-2</v>
      </c>
      <c r="G9" s="130">
        <v>6.9957468114186572E-2</v>
      </c>
      <c r="H9" s="130" t="s">
        <v>0</v>
      </c>
      <c r="I9" s="130">
        <v>5.6386612922019852E-2</v>
      </c>
      <c r="J9" s="131">
        <v>3.2370676477651426</v>
      </c>
      <c r="K9" s="109">
        <v>0.12752075103716121</v>
      </c>
    </row>
    <row r="10" spans="1:11" s="20" customFormat="1" collapsed="1" x14ac:dyDescent="0.2">
      <c r="A10" s="21">
        <v>7</v>
      </c>
      <c r="B10" s="169" t="s">
        <v>51</v>
      </c>
      <c r="C10" s="129">
        <v>39429</v>
      </c>
      <c r="D10" s="129">
        <v>39618</v>
      </c>
      <c r="E10" s="130">
        <v>2.2786597262083319E-3</v>
      </c>
      <c r="F10" s="130">
        <v>-5.1615407886315356E-2</v>
      </c>
      <c r="G10" s="130">
        <v>-3.7361645418149014E-2</v>
      </c>
      <c r="H10" s="130">
        <v>-6.9461154820686044E-2</v>
      </c>
      <c r="I10" s="130">
        <v>-3.6492601953386883E-2</v>
      </c>
      <c r="J10" s="131">
        <v>9.5094543651660368E-2</v>
      </c>
      <c r="K10" s="109">
        <v>7.6302597976503073E-3</v>
      </c>
    </row>
    <row r="11" spans="1:11" s="20" customFormat="1" collapsed="1" x14ac:dyDescent="0.2">
      <c r="A11" s="21">
        <v>8</v>
      </c>
      <c r="B11" s="169" t="s">
        <v>52</v>
      </c>
      <c r="C11" s="129">
        <v>39560</v>
      </c>
      <c r="D11" s="129">
        <v>39770</v>
      </c>
      <c r="E11" s="130">
        <v>-5.5988757052420235E-2</v>
      </c>
      <c r="F11" s="130">
        <v>-0.14659837885077753</v>
      </c>
      <c r="G11" s="130">
        <v>-6.1361870310272515E-2</v>
      </c>
      <c r="H11" s="130">
        <v>8.8640365053063164E-3</v>
      </c>
      <c r="I11" s="130">
        <v>-7.8172924358272833E-2</v>
      </c>
      <c r="J11" s="131">
        <v>-3.874555905292465E-2</v>
      </c>
      <c r="K11" s="109">
        <v>-3.4201214931898205E-3</v>
      </c>
    </row>
    <row r="12" spans="1:11" s="20" customFormat="1" collapsed="1" x14ac:dyDescent="0.2">
      <c r="A12" s="21">
        <v>9</v>
      </c>
      <c r="B12" s="169" t="s">
        <v>43</v>
      </c>
      <c r="C12" s="129">
        <v>39884</v>
      </c>
      <c r="D12" s="129">
        <v>40001</v>
      </c>
      <c r="E12" s="130">
        <v>1.6324196402217606E-3</v>
      </c>
      <c r="F12" s="130">
        <v>-3.0189564231227428E-2</v>
      </c>
      <c r="G12" s="130">
        <v>1.4016831072495073E-2</v>
      </c>
      <c r="H12" s="130">
        <v>-6.4790960701573419E-2</v>
      </c>
      <c r="I12" s="130">
        <v>1.7003124196957708E-2</v>
      </c>
      <c r="J12" s="131">
        <v>0.18774940505082882</v>
      </c>
      <c r="K12" s="109">
        <v>1.5908576541739272E-2</v>
      </c>
    </row>
    <row r="13" spans="1:11" s="20" customFormat="1" x14ac:dyDescent="0.2">
      <c r="A13" s="21">
        <v>11</v>
      </c>
      <c r="B13" s="167" t="s">
        <v>41</v>
      </c>
      <c r="C13" s="129">
        <v>40253</v>
      </c>
      <c r="D13" s="129">
        <v>40366</v>
      </c>
      <c r="E13" s="130">
        <v>2.1259808253243362E-2</v>
      </c>
      <c r="F13" s="130">
        <v>-0.1066145949716103</v>
      </c>
      <c r="G13" s="130">
        <v>-4.5653861206961022E-2</v>
      </c>
      <c r="H13" s="130" t="s">
        <v>0</v>
      </c>
      <c r="I13" s="130">
        <v>-3.8002152637994668E-2</v>
      </c>
      <c r="J13" s="131">
        <v>0.36742283821236965</v>
      </c>
      <c r="K13" s="109">
        <v>3.2109223753276739E-2</v>
      </c>
    </row>
    <row r="14" spans="1:11" s="20" customFormat="1" x14ac:dyDescent="0.2">
      <c r="A14" s="21">
        <v>12</v>
      </c>
      <c r="B14" s="169" t="s">
        <v>42</v>
      </c>
      <c r="C14" s="129">
        <v>40114</v>
      </c>
      <c r="D14" s="129">
        <v>40401</v>
      </c>
      <c r="E14" s="130">
        <v>-5.4200401473651572E-2</v>
      </c>
      <c r="F14" s="130">
        <v>-0.10799045995596435</v>
      </c>
      <c r="G14" s="130">
        <v>-5.3708324122844986E-2</v>
      </c>
      <c r="H14" s="130">
        <v>-5.4167104188787341E-2</v>
      </c>
      <c r="I14" s="130">
        <v>-5.8008649757797737E-2</v>
      </c>
      <c r="J14" s="131">
        <v>0.34070117847924086</v>
      </c>
      <c r="K14" s="109">
        <v>3.0352429804045844E-2</v>
      </c>
    </row>
    <row r="15" spans="1:11" s="20" customFormat="1" x14ac:dyDescent="0.2">
      <c r="A15" s="21">
        <v>13</v>
      </c>
      <c r="B15" s="169" t="s">
        <v>44</v>
      </c>
      <c r="C15" s="129">
        <v>40226</v>
      </c>
      <c r="D15" s="129">
        <v>40430</v>
      </c>
      <c r="E15" s="130">
        <v>6.2156818205734155E-3</v>
      </c>
      <c r="F15" s="130">
        <v>3.8258707015542681E-2</v>
      </c>
      <c r="G15" s="130">
        <v>6.1374782705859721E-2</v>
      </c>
      <c r="H15" s="130">
        <v>8.4452379672646405E-2</v>
      </c>
      <c r="I15" s="130">
        <v>6.0194100280005713E-2</v>
      </c>
      <c r="J15" s="131">
        <v>2.6421908121018896</v>
      </c>
      <c r="K15" s="109">
        <v>0.14213534818336049</v>
      </c>
    </row>
    <row r="16" spans="1:11" s="20" customFormat="1" x14ac:dyDescent="0.2">
      <c r="A16" s="21">
        <v>14</v>
      </c>
      <c r="B16" s="169" t="s">
        <v>50</v>
      </c>
      <c r="C16" s="129">
        <v>40427</v>
      </c>
      <c r="D16" s="129">
        <v>40543</v>
      </c>
      <c r="E16" s="130">
        <v>4.337096085657377E-2</v>
      </c>
      <c r="F16" s="130">
        <v>4.508502763117761E-3</v>
      </c>
      <c r="G16" s="130">
        <v>7.3188055415540854E-2</v>
      </c>
      <c r="H16" s="130">
        <v>0.15281941207552618</v>
      </c>
      <c r="I16" s="130">
        <v>7.8063876343500427E-2</v>
      </c>
      <c r="J16" s="131">
        <v>2.490137896174776</v>
      </c>
      <c r="K16" s="109">
        <v>0.1419534424127975</v>
      </c>
    </row>
    <row r="17" spans="1:12" s="20" customFormat="1" collapsed="1" x14ac:dyDescent="0.2">
      <c r="A17" s="21">
        <v>15</v>
      </c>
      <c r="B17" s="169" t="s">
        <v>48</v>
      </c>
      <c r="C17" s="129">
        <v>40444</v>
      </c>
      <c r="D17" s="129">
        <v>40638</v>
      </c>
      <c r="E17" s="130">
        <v>3.1874418102064705E-3</v>
      </c>
      <c r="F17" s="130">
        <v>5.1402143131396461E-2</v>
      </c>
      <c r="G17" s="130">
        <v>6.0793980281637516E-2</v>
      </c>
      <c r="H17" s="130">
        <v>2.9585940335041361E-2</v>
      </c>
      <c r="I17" s="130">
        <v>7.3576236583475563E-2</v>
      </c>
      <c r="J17" s="131">
        <v>0.34909294979080552</v>
      </c>
      <c r="K17" s="109">
        <v>3.3243443564878739E-2</v>
      </c>
    </row>
    <row r="18" spans="1:12" s="20" customFormat="1" collapsed="1" x14ac:dyDescent="0.2">
      <c r="A18" s="21">
        <v>16</v>
      </c>
      <c r="B18" s="169" t="s">
        <v>40</v>
      </c>
      <c r="C18" s="129">
        <v>40427</v>
      </c>
      <c r="D18" s="129">
        <v>40708</v>
      </c>
      <c r="E18" s="130">
        <v>3.1652509726512124E-2</v>
      </c>
      <c r="F18" s="130">
        <v>2.8744966418291495E-2</v>
      </c>
      <c r="G18" s="130">
        <v>8.887450112964701E-2</v>
      </c>
      <c r="H18" s="130">
        <v>0.14110118620432632</v>
      </c>
      <c r="I18" s="130">
        <v>9.8129630345129559E-2</v>
      </c>
      <c r="J18" s="131">
        <v>2.9931097493974677</v>
      </c>
      <c r="K18" s="109">
        <v>0.16701869507905376</v>
      </c>
    </row>
    <row r="19" spans="1:12" s="20" customFormat="1" collapsed="1" x14ac:dyDescent="0.2">
      <c r="A19" s="21">
        <v>17</v>
      </c>
      <c r="B19" s="169" t="s">
        <v>46</v>
      </c>
      <c r="C19" s="129">
        <v>41026</v>
      </c>
      <c r="D19" s="129">
        <v>41242</v>
      </c>
      <c r="E19" s="130">
        <v>2.2994921379251299E-3</v>
      </c>
      <c r="F19" s="130">
        <v>2.2109504116502032E-2</v>
      </c>
      <c r="G19" s="130">
        <v>0.1429108652322939</v>
      </c>
      <c r="H19" s="130">
        <v>0.14367766789177883</v>
      </c>
      <c r="I19" s="130">
        <v>0.14877085664741707</v>
      </c>
      <c r="J19" s="131">
        <v>1.6802768968595605</v>
      </c>
      <c r="K19" s="109">
        <v>0.14046036367490733</v>
      </c>
    </row>
    <row r="20" spans="1:12" s="20" customFormat="1" ht="15.75" thickBot="1" x14ac:dyDescent="0.25">
      <c r="A20" s="128"/>
      <c r="B20" s="182" t="s">
        <v>76</v>
      </c>
      <c r="C20" s="132" t="s">
        <v>4</v>
      </c>
      <c r="D20" s="132" t="s">
        <v>4</v>
      </c>
      <c r="E20" s="133">
        <f>AVERAGE(E4:E19)</f>
        <v>1.572140377196142E-3</v>
      </c>
      <c r="F20" s="133">
        <f>AVERAGE(F4:F19)</f>
        <v>-2.3624059624377698E-2</v>
      </c>
      <c r="G20" s="133">
        <f>AVERAGE(G4:G19)</f>
        <v>2.1594596773415041E-2</v>
      </c>
      <c r="H20" s="133">
        <f>AVERAGE(H4:H19)</f>
        <v>2.627870293131242E-3</v>
      </c>
      <c r="I20" s="133">
        <f>AVERAGE(I4:I19)</f>
        <v>2.1559384656561521E-2</v>
      </c>
      <c r="J20" s="132" t="s">
        <v>4</v>
      </c>
      <c r="K20" s="185">
        <f>AVERAGE(K4:K19)</f>
        <v>6.6898329511553389E-2</v>
      </c>
      <c r="L20" s="134"/>
    </row>
    <row r="21" spans="1:12" s="20" customFormat="1" x14ac:dyDescent="0.2">
      <c r="A21" s="196" t="s">
        <v>77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7"/>
    </row>
    <row r="22" spans="1:12" s="20" customFormat="1" ht="15" collapsed="1" thickBot="1" x14ac:dyDescent="0.25">
      <c r="A22" s="191"/>
      <c r="B22" s="191"/>
      <c r="C22" s="191"/>
      <c r="D22" s="191"/>
      <c r="E22" s="191"/>
      <c r="F22" s="191"/>
      <c r="G22" s="191"/>
      <c r="H22" s="191"/>
      <c r="I22" s="144"/>
      <c r="J22" s="144"/>
      <c r="K22" s="144"/>
    </row>
    <row r="23" spans="1:12" s="20" customFormat="1" collapsed="1" x14ac:dyDescent="0.2">
      <c r="E23" s="98"/>
      <c r="J23" s="19"/>
    </row>
    <row r="24" spans="1:12" s="20" customFormat="1" collapsed="1" x14ac:dyDescent="0.2">
      <c r="E24" s="99"/>
      <c r="J24" s="19"/>
    </row>
    <row r="25" spans="1:12" s="20" customFormat="1" x14ac:dyDescent="0.2">
      <c r="E25" s="98"/>
      <c r="F25" s="98"/>
      <c r="J25" s="19"/>
    </row>
    <row r="26" spans="1:12" s="20" customFormat="1" collapsed="1" x14ac:dyDescent="0.2">
      <c r="E26" s="99"/>
      <c r="I26" s="99"/>
      <c r="J26" s="19"/>
    </row>
    <row r="27" spans="1:12" s="20" customFormat="1" collapsed="1" x14ac:dyDescent="0.2"/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collapsed="1" x14ac:dyDescent="0.2"/>
    <row r="39" spans="3:8" s="20" customFormat="1" collapsed="1" x14ac:dyDescent="0.2"/>
    <row r="40" spans="3:8" s="20" customFormat="1" x14ac:dyDescent="0.2"/>
    <row r="41" spans="3:8" s="20" customFormat="1" x14ac:dyDescent="0.2"/>
    <row r="42" spans="3:8" s="27" customFormat="1" x14ac:dyDescent="0.2">
      <c r="C42" s="28"/>
      <c r="D42" s="28"/>
      <c r="E42" s="29"/>
      <c r="F42" s="29"/>
      <c r="G42" s="29"/>
      <c r="H42" s="29"/>
    </row>
    <row r="43" spans="3:8" s="27" customFormat="1" x14ac:dyDescent="0.2">
      <c r="C43" s="28"/>
      <c r="D43" s="28"/>
      <c r="E43" s="29"/>
      <c r="F43" s="29"/>
      <c r="G43" s="29"/>
      <c r="H43" s="29"/>
    </row>
    <row r="44" spans="3:8" s="27" customFormat="1" x14ac:dyDescent="0.2">
      <c r="C44" s="28"/>
      <c r="D44" s="28"/>
      <c r="E44" s="29"/>
      <c r="F44" s="29"/>
      <c r="G44" s="29"/>
      <c r="H44" s="29"/>
    </row>
    <row r="45" spans="3:8" s="27" customFormat="1" x14ac:dyDescent="0.2">
      <c r="C45" s="28"/>
      <c r="D45" s="28"/>
      <c r="E45" s="29"/>
      <c r="F45" s="29"/>
      <c r="G45" s="29"/>
      <c r="H45" s="29"/>
    </row>
    <row r="46" spans="3:8" s="27" customFormat="1" x14ac:dyDescent="0.2">
      <c r="C46" s="28"/>
      <c r="D46" s="28"/>
      <c r="E46" s="29"/>
      <c r="F46" s="29"/>
      <c r="G46" s="29"/>
      <c r="H46" s="29"/>
    </row>
    <row r="47" spans="3:8" s="27" customFormat="1" x14ac:dyDescent="0.2">
      <c r="C47" s="28"/>
      <c r="D47" s="28"/>
      <c r="E47" s="29"/>
      <c r="F47" s="29"/>
      <c r="G47" s="29"/>
      <c r="H47" s="29"/>
    </row>
    <row r="48" spans="3:8" s="27" customFormat="1" x14ac:dyDescent="0.2">
      <c r="C48" s="28"/>
      <c r="D48" s="28"/>
      <c r="E48" s="29"/>
      <c r="F48" s="29"/>
      <c r="G48" s="29"/>
      <c r="H48" s="29"/>
    </row>
    <row r="49" spans="3:8" s="27" customFormat="1" x14ac:dyDescent="0.2">
      <c r="C49" s="28"/>
      <c r="D49" s="28"/>
      <c r="E49" s="29"/>
      <c r="F49" s="29"/>
      <c r="G49" s="29"/>
      <c r="H49" s="29"/>
    </row>
    <row r="50" spans="3:8" s="27" customFormat="1" x14ac:dyDescent="0.2">
      <c r="C50" s="28"/>
      <c r="D50" s="28"/>
      <c r="E50" s="29"/>
      <c r="F50" s="29"/>
      <c r="G50" s="29"/>
      <c r="H50" s="29"/>
    </row>
    <row r="51" spans="3:8" s="27" customFormat="1" x14ac:dyDescent="0.2">
      <c r="C51" s="28"/>
      <c r="D51" s="28"/>
      <c r="E51" s="29"/>
      <c r="F51" s="29"/>
      <c r="G51" s="29"/>
      <c r="H51" s="29"/>
    </row>
    <row r="52" spans="3:8" s="27" customFormat="1" x14ac:dyDescent="0.2">
      <c r="C52" s="28"/>
      <c r="D52" s="28"/>
      <c r="E52" s="29"/>
      <c r="F52" s="29"/>
      <c r="G52" s="29"/>
      <c r="H52" s="29"/>
    </row>
    <row r="53" spans="3:8" s="27" customFormat="1" x14ac:dyDescent="0.2">
      <c r="C53" s="28"/>
      <c r="D53" s="28"/>
      <c r="E53" s="29"/>
      <c r="F53" s="29"/>
      <c r="G53" s="29"/>
      <c r="H53" s="29"/>
    </row>
    <row r="54" spans="3:8" s="27" customFormat="1" x14ac:dyDescent="0.2">
      <c r="C54" s="28"/>
      <c r="D54" s="28"/>
      <c r="E54" s="29"/>
      <c r="F54" s="29"/>
      <c r="G54" s="29"/>
      <c r="H54" s="29"/>
    </row>
    <row r="55" spans="3:8" s="27" customFormat="1" x14ac:dyDescent="0.2">
      <c r="C55" s="28"/>
      <c r="D55" s="28"/>
      <c r="E55" s="29"/>
      <c r="F55" s="29"/>
      <c r="G55" s="29"/>
      <c r="H55" s="29"/>
    </row>
    <row r="56" spans="3:8" s="27" customFormat="1" x14ac:dyDescent="0.2">
      <c r="C56" s="28"/>
      <c r="D56" s="28"/>
      <c r="E56" s="29"/>
      <c r="F56" s="29"/>
      <c r="G56" s="29"/>
      <c r="H56" s="29"/>
    </row>
    <row r="57" spans="3:8" s="27" customFormat="1" x14ac:dyDescent="0.2">
      <c r="C57" s="28"/>
      <c r="D57" s="28"/>
      <c r="E57" s="29"/>
      <c r="F57" s="29"/>
      <c r="G57" s="29"/>
      <c r="H57" s="29"/>
    </row>
    <row r="58" spans="3:8" s="27" customFormat="1" x14ac:dyDescent="0.2">
      <c r="C58" s="28"/>
      <c r="D58" s="28"/>
      <c r="E58" s="29"/>
      <c r="F58" s="29"/>
      <c r="G58" s="29"/>
      <c r="H58" s="29"/>
    </row>
    <row r="59" spans="3:8" s="27" customFormat="1" x14ac:dyDescent="0.2">
      <c r="C59" s="28"/>
      <c r="D59" s="28"/>
      <c r="E59" s="29"/>
      <c r="F59" s="29"/>
      <c r="G59" s="29"/>
      <c r="H59" s="29"/>
    </row>
    <row r="60" spans="3:8" s="27" customFormat="1" x14ac:dyDescent="0.2">
      <c r="C60" s="28"/>
      <c r="D60" s="28"/>
      <c r="E60" s="29"/>
      <c r="F60" s="29"/>
      <c r="G60" s="29"/>
      <c r="H60" s="29"/>
    </row>
    <row r="61" spans="3:8" s="27" customFormat="1" x14ac:dyDescent="0.2">
      <c r="C61" s="28"/>
      <c r="D61" s="28"/>
      <c r="E61" s="29"/>
      <c r="F61" s="29"/>
      <c r="G61" s="29"/>
      <c r="H61" s="29"/>
    </row>
  </sheetData>
  <mergeCells count="5">
    <mergeCell ref="A22:H22"/>
    <mergeCell ref="A1:I1"/>
    <mergeCell ref="A2:A3"/>
    <mergeCell ref="E2:K2"/>
    <mergeCell ref="A21:K21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A1:H69"/>
  <sheetViews>
    <sheetView topLeftCell="A11" zoomScale="60" zoomScaleNormal="60" workbookViewId="0">
      <selection activeCell="D77" sqref="D77"/>
    </sheetView>
  </sheetViews>
  <sheetFormatPr defaultRowHeight="14.25" x14ac:dyDescent="0.2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8" customWidth="1"/>
    <col min="5" max="7" width="24.7109375" style="27" customWidth="1"/>
    <col min="8" max="16384" width="9.140625" style="27"/>
  </cols>
  <sheetData>
    <row r="1" spans="1:8" ht="16.5" thickBot="1" x14ac:dyDescent="0.25">
      <c r="A1" s="192" t="s">
        <v>90</v>
      </c>
      <c r="B1" s="192"/>
      <c r="C1" s="192"/>
      <c r="D1" s="192"/>
      <c r="E1" s="192"/>
      <c r="F1" s="192"/>
      <c r="G1" s="192"/>
    </row>
    <row r="2" spans="1:8" ht="15.75" customHeight="1" thickBot="1" x14ac:dyDescent="0.25">
      <c r="A2" s="205" t="s">
        <v>91</v>
      </c>
      <c r="B2" s="81"/>
      <c r="C2" s="206" t="s">
        <v>92</v>
      </c>
      <c r="D2" s="207"/>
      <c r="E2" s="206" t="s">
        <v>93</v>
      </c>
      <c r="F2" s="207"/>
      <c r="G2" s="82"/>
    </row>
    <row r="3" spans="1:8" ht="45.75" thickBot="1" x14ac:dyDescent="0.25">
      <c r="A3" s="208"/>
      <c r="B3" s="209" t="s">
        <v>80</v>
      </c>
      <c r="C3" s="95" t="s">
        <v>94</v>
      </c>
      <c r="D3" s="95" t="s">
        <v>95</v>
      </c>
      <c r="E3" s="95" t="s">
        <v>96</v>
      </c>
      <c r="F3" s="95" t="s">
        <v>95</v>
      </c>
      <c r="G3" s="18" t="s">
        <v>97</v>
      </c>
    </row>
    <row r="4" spans="1:8" ht="15" customHeight="1" x14ac:dyDescent="0.2">
      <c r="A4" s="21">
        <v>1</v>
      </c>
      <c r="B4" s="34" t="s">
        <v>75</v>
      </c>
      <c r="C4" s="35">
        <v>2222.3491900000013</v>
      </c>
      <c r="D4" s="86">
        <v>0.18675521420311131</v>
      </c>
      <c r="E4" s="36">
        <v>440</v>
      </c>
      <c r="F4" s="86">
        <v>0.15209125475285171</v>
      </c>
      <c r="G4" s="37">
        <v>1861.5281476230039</v>
      </c>
      <c r="H4" s="47"/>
    </row>
    <row r="5" spans="1:8" ht="14.25" customHeight="1" x14ac:dyDescent="0.2">
      <c r="A5" s="21">
        <v>2</v>
      </c>
      <c r="B5" s="34" t="s">
        <v>47</v>
      </c>
      <c r="C5" s="35">
        <v>297.19083000000006</v>
      </c>
      <c r="D5" s="86">
        <v>9.5754084864972625E-2</v>
      </c>
      <c r="E5" s="36">
        <v>376</v>
      </c>
      <c r="F5" s="86">
        <v>8.5785991330139172E-2</v>
      </c>
      <c r="G5" s="37">
        <v>262.89422698608234</v>
      </c>
      <c r="H5" s="47"/>
    </row>
    <row r="6" spans="1:8" x14ac:dyDescent="0.2">
      <c r="A6" s="21">
        <v>3</v>
      </c>
      <c r="B6" s="34" t="s">
        <v>40</v>
      </c>
      <c r="C6" s="35">
        <v>254.21669000000043</v>
      </c>
      <c r="D6" s="86">
        <v>3.1652509726581117E-2</v>
      </c>
      <c r="E6" s="36">
        <v>0</v>
      </c>
      <c r="F6" s="86">
        <v>0</v>
      </c>
      <c r="G6" s="37">
        <v>0</v>
      </c>
    </row>
    <row r="7" spans="1:8" x14ac:dyDescent="0.2">
      <c r="A7" s="21">
        <v>4</v>
      </c>
      <c r="B7" s="34" t="s">
        <v>50</v>
      </c>
      <c r="C7" s="35">
        <v>53.098709999999961</v>
      </c>
      <c r="D7" s="86">
        <v>4.3370960856585331E-2</v>
      </c>
      <c r="E7" s="36">
        <v>0</v>
      </c>
      <c r="F7" s="86">
        <v>0</v>
      </c>
      <c r="G7" s="37">
        <v>0</v>
      </c>
    </row>
    <row r="8" spans="1:8" x14ac:dyDescent="0.2">
      <c r="A8" s="21">
        <v>5</v>
      </c>
      <c r="B8" s="34" t="s">
        <v>44</v>
      </c>
      <c r="C8" s="35">
        <v>28.258560000000521</v>
      </c>
      <c r="D8" s="86">
        <v>6.2156818205864684E-3</v>
      </c>
      <c r="E8" s="36">
        <v>0</v>
      </c>
      <c r="F8" s="86">
        <v>0</v>
      </c>
      <c r="G8" s="37">
        <v>0</v>
      </c>
    </row>
    <row r="9" spans="1:8" x14ac:dyDescent="0.2">
      <c r="A9" s="21">
        <v>6</v>
      </c>
      <c r="B9" s="34" t="s">
        <v>45</v>
      </c>
      <c r="C9" s="35">
        <v>12.550799999999812</v>
      </c>
      <c r="D9" s="86">
        <v>3.4911707480102068E-3</v>
      </c>
      <c r="E9" s="36">
        <v>0</v>
      </c>
      <c r="F9" s="86">
        <v>0</v>
      </c>
      <c r="G9" s="37">
        <v>0</v>
      </c>
    </row>
    <row r="10" spans="1:8" x14ac:dyDescent="0.2">
      <c r="A10" s="21">
        <v>7</v>
      </c>
      <c r="B10" s="34" t="s">
        <v>43</v>
      </c>
      <c r="C10" s="35">
        <v>7.9713999999994414</v>
      </c>
      <c r="D10" s="86">
        <v>1.6324196402603783E-3</v>
      </c>
      <c r="E10" s="36">
        <v>0</v>
      </c>
      <c r="F10" s="86">
        <v>0</v>
      </c>
      <c r="G10" s="37">
        <v>0</v>
      </c>
    </row>
    <row r="11" spans="1:8" x14ac:dyDescent="0.2">
      <c r="A11" s="21">
        <v>8</v>
      </c>
      <c r="B11" s="34" t="s">
        <v>46</v>
      </c>
      <c r="C11" s="35">
        <v>7.5775800000000748</v>
      </c>
      <c r="D11" s="86">
        <v>2.2994921379047074E-3</v>
      </c>
      <c r="E11" s="36">
        <v>0</v>
      </c>
      <c r="F11" s="86">
        <v>0</v>
      </c>
      <c r="G11" s="37">
        <v>0</v>
      </c>
      <c r="H11" s="47"/>
    </row>
    <row r="12" spans="1:8" x14ac:dyDescent="0.2">
      <c r="A12" s="21">
        <v>9</v>
      </c>
      <c r="B12" s="34" t="s">
        <v>48</v>
      </c>
      <c r="C12" s="35">
        <v>6.1468300000000751</v>
      </c>
      <c r="D12" s="86">
        <v>3.1874418102067581E-3</v>
      </c>
      <c r="E12" s="36">
        <v>0</v>
      </c>
      <c r="F12" s="86">
        <v>0</v>
      </c>
      <c r="G12" s="37">
        <v>0</v>
      </c>
    </row>
    <row r="13" spans="1:8" x14ac:dyDescent="0.2">
      <c r="A13" s="21">
        <v>10</v>
      </c>
      <c r="B13" s="34" t="s">
        <v>51</v>
      </c>
      <c r="C13" s="35">
        <v>2.3726600000000326</v>
      </c>
      <c r="D13" s="86">
        <v>2.2786597261391932E-3</v>
      </c>
      <c r="E13" s="36">
        <v>0</v>
      </c>
      <c r="F13" s="86">
        <v>0</v>
      </c>
      <c r="G13" s="37">
        <v>0</v>
      </c>
    </row>
    <row r="14" spans="1:8" x14ac:dyDescent="0.2">
      <c r="A14" s="21">
        <v>11</v>
      </c>
      <c r="B14" s="34" t="s">
        <v>53</v>
      </c>
      <c r="C14" s="35">
        <v>0</v>
      </c>
      <c r="D14" s="86">
        <v>0</v>
      </c>
      <c r="E14" s="36">
        <v>0</v>
      </c>
      <c r="F14" s="86">
        <v>0</v>
      </c>
      <c r="G14" s="37">
        <v>0</v>
      </c>
    </row>
    <row r="15" spans="1:8" x14ac:dyDescent="0.2">
      <c r="A15" s="21">
        <v>12</v>
      </c>
      <c r="B15" s="34" t="s">
        <v>49</v>
      </c>
      <c r="C15" s="35">
        <v>-41.305379999999886</v>
      </c>
      <c r="D15" s="86">
        <v>-2.4978777154577584E-2</v>
      </c>
      <c r="E15" s="36">
        <v>0</v>
      </c>
      <c r="F15" s="86">
        <v>0</v>
      </c>
      <c r="G15" s="37">
        <v>0</v>
      </c>
    </row>
    <row r="16" spans="1:8" x14ac:dyDescent="0.2">
      <c r="A16" s="21">
        <v>13</v>
      </c>
      <c r="B16" s="34" t="s">
        <v>52</v>
      </c>
      <c r="C16" s="35">
        <v>-41.658260000000006</v>
      </c>
      <c r="D16" s="86">
        <v>-5.5988757052512605E-2</v>
      </c>
      <c r="E16" s="36">
        <v>0</v>
      </c>
      <c r="F16" s="86">
        <v>0</v>
      </c>
      <c r="G16" s="37">
        <v>0</v>
      </c>
    </row>
    <row r="17" spans="1:8" x14ac:dyDescent="0.2">
      <c r="A17" s="21">
        <v>14</v>
      </c>
      <c r="B17" s="34" t="s">
        <v>42</v>
      </c>
      <c r="C17" s="35">
        <v>-273.82498000000044</v>
      </c>
      <c r="D17" s="86">
        <v>-5.4200401473646999E-2</v>
      </c>
      <c r="E17" s="36">
        <v>0</v>
      </c>
      <c r="F17" s="86">
        <v>0</v>
      </c>
      <c r="G17" s="37">
        <v>0</v>
      </c>
    </row>
    <row r="18" spans="1:8" x14ac:dyDescent="0.2">
      <c r="A18" s="21">
        <v>15</v>
      </c>
      <c r="B18" s="34" t="s">
        <v>41</v>
      </c>
      <c r="C18" s="35">
        <v>92.246700000000189</v>
      </c>
      <c r="D18" s="86">
        <v>1.5871935201839143E-2</v>
      </c>
      <c r="E18" s="36">
        <v>-22900</v>
      </c>
      <c r="F18" s="86">
        <v>-5.2757124169996814E-3</v>
      </c>
      <c r="G18" s="37">
        <v>-30.734966261012548</v>
      </c>
    </row>
    <row r="19" spans="1:8" ht="13.5" customHeight="1" x14ac:dyDescent="0.2">
      <c r="A19" s="21">
        <v>16</v>
      </c>
      <c r="B19" s="34" t="s">
        <v>38</v>
      </c>
      <c r="C19" s="35">
        <v>81.218929999999688</v>
      </c>
      <c r="D19" s="86">
        <v>2.8078651417195533E-3</v>
      </c>
      <c r="E19" s="36">
        <v>-127</v>
      </c>
      <c r="F19" s="86">
        <v>-2.7418553941147262E-3</v>
      </c>
      <c r="G19" s="37">
        <v>-79.15821350331484</v>
      </c>
    </row>
    <row r="20" spans="1:8" ht="15.75" thickBot="1" x14ac:dyDescent="0.25">
      <c r="A20" s="80"/>
      <c r="B20" s="210" t="s">
        <v>54</v>
      </c>
      <c r="C20" s="83">
        <v>2708.410260000001</v>
      </c>
      <c r="D20" s="87">
        <v>3.1472502788269192E-2</v>
      </c>
      <c r="E20" s="84">
        <v>-22211</v>
      </c>
      <c r="F20" s="87">
        <v>-5.0050374865161888E-3</v>
      </c>
      <c r="G20" s="85">
        <v>2014.5291948447586</v>
      </c>
      <c r="H20" s="47"/>
    </row>
    <row r="21" spans="1:8" ht="15" customHeight="1" thickBot="1" x14ac:dyDescent="0.25">
      <c r="A21" s="198"/>
      <c r="B21" s="198"/>
      <c r="C21" s="198"/>
      <c r="D21" s="198"/>
      <c r="E21" s="198"/>
      <c r="F21" s="198"/>
      <c r="G21" s="198"/>
      <c r="H21" s="143"/>
    </row>
    <row r="43" spans="2:5" ht="15" x14ac:dyDescent="0.2">
      <c r="B43" s="53"/>
      <c r="C43" s="54"/>
      <c r="D43" s="55"/>
      <c r="E43" s="56"/>
    </row>
    <row r="44" spans="2:5" ht="15" x14ac:dyDescent="0.2">
      <c r="B44" s="53"/>
      <c r="C44" s="54"/>
      <c r="D44" s="55"/>
      <c r="E44" s="56"/>
    </row>
    <row r="45" spans="2:5" ht="15" x14ac:dyDescent="0.2">
      <c r="B45" s="53"/>
      <c r="C45" s="54"/>
      <c r="D45" s="55"/>
      <c r="E45" s="56"/>
    </row>
    <row r="46" spans="2:5" ht="15" x14ac:dyDescent="0.2">
      <c r="B46" s="53"/>
      <c r="C46" s="54"/>
      <c r="D46" s="55"/>
      <c r="E46" s="56"/>
    </row>
    <row r="47" spans="2:5" ht="15" x14ac:dyDescent="0.2">
      <c r="B47" s="53"/>
      <c r="C47" s="54"/>
      <c r="D47" s="55"/>
      <c r="E47" s="56"/>
    </row>
    <row r="48" spans="2:5" ht="15" x14ac:dyDescent="0.2">
      <c r="B48" s="53"/>
      <c r="C48" s="54"/>
      <c r="D48" s="55"/>
      <c r="E48" s="56"/>
    </row>
    <row r="49" spans="2:6" ht="15.75" thickBot="1" x14ac:dyDescent="0.25">
      <c r="B49" s="70"/>
      <c r="C49" s="70"/>
      <c r="D49" s="70"/>
      <c r="E49" s="70"/>
    </row>
    <row r="52" spans="2:6" ht="14.25" customHeight="1" x14ac:dyDescent="0.2"/>
    <row r="53" spans="2:6" x14ac:dyDescent="0.2">
      <c r="F53" s="47"/>
    </row>
    <row r="55" spans="2:6" x14ac:dyDescent="0.2">
      <c r="F55"/>
    </row>
    <row r="56" spans="2:6" x14ac:dyDescent="0.2">
      <c r="F56"/>
    </row>
    <row r="57" spans="2:6" ht="30.75" thickBot="1" x14ac:dyDescent="0.25">
      <c r="B57" s="162" t="s">
        <v>80</v>
      </c>
      <c r="C57" s="95" t="s">
        <v>98</v>
      </c>
      <c r="D57" s="95" t="s">
        <v>99</v>
      </c>
      <c r="E57" s="33" t="s">
        <v>100</v>
      </c>
      <c r="F57"/>
    </row>
    <row r="58" spans="2:6" x14ac:dyDescent="0.2">
      <c r="B58" s="34" t="str">
        <f t="shared" ref="B58:D61" si="0">B4</f>
        <v>OTP Klasychnyi</v>
      </c>
      <c r="C58" s="35">
        <f t="shared" si="0"/>
        <v>2222.3491900000013</v>
      </c>
      <c r="D58" s="86">
        <f t="shared" si="0"/>
        <v>0.18675521420311131</v>
      </c>
      <c r="E58" s="37">
        <f>G4</f>
        <v>1861.5281476230039</v>
      </c>
    </row>
    <row r="59" spans="2:6" x14ac:dyDescent="0.2">
      <c r="B59" s="34" t="str">
        <f t="shared" si="0"/>
        <v>UNIVER.UA/Iaroslav Mudryi: Fond Aktsii</v>
      </c>
      <c r="C59" s="35">
        <f t="shared" si="0"/>
        <v>297.19083000000006</v>
      </c>
      <c r="D59" s="86">
        <f t="shared" si="0"/>
        <v>9.5754084864972625E-2</v>
      </c>
      <c r="E59" s="37">
        <f>G5</f>
        <v>262.89422698608234</v>
      </c>
    </row>
    <row r="60" spans="2:6" x14ac:dyDescent="0.2">
      <c r="B60" s="34" t="str">
        <f t="shared" si="0"/>
        <v>UNIVER.UA/Myhailo Hrushevskyi: Fond Derzhavnykh Paperiv</v>
      </c>
      <c r="C60" s="35">
        <f t="shared" si="0"/>
        <v>254.21669000000043</v>
      </c>
      <c r="D60" s="86">
        <f t="shared" si="0"/>
        <v>3.1652509726581117E-2</v>
      </c>
      <c r="E60" s="37">
        <f>G6</f>
        <v>0</v>
      </c>
    </row>
    <row r="61" spans="2:6" x14ac:dyDescent="0.2">
      <c r="B61" s="34" t="str">
        <f t="shared" si="0"/>
        <v>UNIVER.UA/Taras Shevchenko: Fond Zaoshchadzhen</v>
      </c>
      <c r="C61" s="35">
        <f t="shared" si="0"/>
        <v>53.098709999999961</v>
      </c>
      <c r="D61" s="86">
        <f t="shared" si="0"/>
        <v>4.3370960856585331E-2</v>
      </c>
      <c r="E61" s="37">
        <f>G7</f>
        <v>0</v>
      </c>
    </row>
    <row r="62" spans="2:6" x14ac:dyDescent="0.2">
      <c r="B62" s="111" t="str">
        <f>B9</f>
        <v>Altus – Zbalansovanyi</v>
      </c>
      <c r="C62" s="112">
        <f>C9</f>
        <v>12.550799999999812</v>
      </c>
      <c r="D62" s="113">
        <f>D9</f>
        <v>3.4911707480102068E-3</v>
      </c>
      <c r="E62" s="114">
        <f>G9</f>
        <v>0</v>
      </c>
    </row>
    <row r="63" spans="2:6" x14ac:dyDescent="0.2">
      <c r="B63" s="110" t="str">
        <f t="shared" ref="B63:D66" si="1">B16</f>
        <v>Nadbannia</v>
      </c>
      <c r="C63" s="35">
        <f t="shared" si="1"/>
        <v>-41.658260000000006</v>
      </c>
      <c r="D63" s="86">
        <f t="shared" si="1"/>
        <v>-5.5988757052512605E-2</v>
      </c>
      <c r="E63" s="37">
        <f>G16</f>
        <v>0</v>
      </c>
    </row>
    <row r="64" spans="2:6" x14ac:dyDescent="0.2">
      <c r="B64" s="110" t="str">
        <f t="shared" si="1"/>
        <v>Sofiivskyi</v>
      </c>
      <c r="C64" s="35">
        <f t="shared" si="1"/>
        <v>-273.82498000000044</v>
      </c>
      <c r="D64" s="86">
        <f t="shared" si="1"/>
        <v>-5.4200401473646999E-2</v>
      </c>
      <c r="E64" s="37">
        <f>G17</f>
        <v>0</v>
      </c>
    </row>
    <row r="65" spans="2:5" x14ac:dyDescent="0.2">
      <c r="B65" s="110" t="str">
        <f t="shared" si="1"/>
        <v>OTP Fond Aktsii</v>
      </c>
      <c r="C65" s="35">
        <f t="shared" si="1"/>
        <v>92.246700000000189</v>
      </c>
      <c r="D65" s="86">
        <f t="shared" si="1"/>
        <v>1.5871935201839143E-2</v>
      </c>
      <c r="E65" s="37">
        <f>G18</f>
        <v>-30.734966261012548</v>
      </c>
    </row>
    <row r="66" spans="2:5" x14ac:dyDescent="0.2">
      <c r="B66" s="110" t="str">
        <f t="shared" si="1"/>
        <v>КІNТО-Klasychnyi</v>
      </c>
      <c r="C66" s="35">
        <f t="shared" si="1"/>
        <v>81.218929999999688</v>
      </c>
      <c r="D66" s="86">
        <f t="shared" si="1"/>
        <v>2.8078651417195533E-3</v>
      </c>
      <c r="E66" s="37">
        <f>G19</f>
        <v>-79.15821350331484</v>
      </c>
    </row>
    <row r="67" spans="2:5" x14ac:dyDescent="0.2">
      <c r="B67" s="110" t="e">
        <f>#REF!</f>
        <v>#REF!</v>
      </c>
      <c r="C67" s="35" t="e">
        <f>#REF!</f>
        <v>#REF!</v>
      </c>
      <c r="D67" s="86" t="e">
        <f>#REF!</f>
        <v>#REF!</v>
      </c>
      <c r="E67" s="37" t="e">
        <f>#REF!</f>
        <v>#REF!</v>
      </c>
    </row>
    <row r="68" spans="2:5" x14ac:dyDescent="0.2">
      <c r="B68" s="211" t="s">
        <v>65</v>
      </c>
      <c r="C68" s="117" t="e">
        <f>C20-SUM(C58:C67)</f>
        <v>#REF!</v>
      </c>
      <c r="D68" s="118"/>
      <c r="E68" s="117" t="e">
        <f>G20-SUM(E58:E67)</f>
        <v>#REF!</v>
      </c>
    </row>
    <row r="69" spans="2:5" ht="15" x14ac:dyDescent="0.2">
      <c r="B69" s="212" t="s">
        <v>54</v>
      </c>
      <c r="C69" s="116" t="e">
        <f>SUM(C58:C68)</f>
        <v>#REF!</v>
      </c>
      <c r="D69" s="116"/>
      <c r="E69" s="116" t="e">
        <f>SUM(E58:E68)</f>
        <v>#REF!</v>
      </c>
    </row>
  </sheetData>
  <mergeCells count="5">
    <mergeCell ref="A21:G21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1:C106"/>
  <sheetViews>
    <sheetView tabSelected="1" zoomScale="80" workbookViewId="0">
      <selection activeCell="A40" sqref="A40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59" t="s">
        <v>80</v>
      </c>
      <c r="B1" s="60" t="s">
        <v>101</v>
      </c>
      <c r="C1" s="10"/>
    </row>
    <row r="2" spans="1:3" ht="14.25" x14ac:dyDescent="0.2">
      <c r="A2" s="160" t="s">
        <v>52</v>
      </c>
      <c r="B2" s="161">
        <v>-5.5988757052420235E-2</v>
      </c>
      <c r="C2" s="10"/>
    </row>
    <row r="3" spans="1:3" ht="14.25" x14ac:dyDescent="0.2">
      <c r="A3" s="119" t="s">
        <v>42</v>
      </c>
      <c r="B3" s="124">
        <v>-5.4200401473651572E-2</v>
      </c>
      <c r="C3" s="10"/>
    </row>
    <row r="4" spans="1:3" ht="14.25" x14ac:dyDescent="0.2">
      <c r="A4" s="119" t="s">
        <v>49</v>
      </c>
      <c r="B4" s="124">
        <v>-2.4978777154628817E-2</v>
      </c>
      <c r="C4" s="10"/>
    </row>
    <row r="5" spans="1:3" ht="14.25" x14ac:dyDescent="0.2">
      <c r="A5" s="119" t="s">
        <v>53</v>
      </c>
      <c r="B5" s="125">
        <v>0</v>
      </c>
      <c r="C5" s="10"/>
    </row>
    <row r="6" spans="1:3" ht="14.25" x14ac:dyDescent="0.2">
      <c r="A6" s="119" t="s">
        <v>43</v>
      </c>
      <c r="B6" s="125">
        <v>1.6324196402217606E-3</v>
      </c>
      <c r="C6" s="10"/>
    </row>
    <row r="7" spans="1:3" ht="14.25" x14ac:dyDescent="0.2">
      <c r="A7" s="119" t="s">
        <v>51</v>
      </c>
      <c r="B7" s="125">
        <v>2.2786597262083319E-3</v>
      </c>
      <c r="C7" s="10"/>
    </row>
    <row r="8" spans="1:3" ht="14.25" x14ac:dyDescent="0.2">
      <c r="A8" s="119" t="s">
        <v>46</v>
      </c>
      <c r="B8" s="125">
        <v>2.2994921379251299E-3</v>
      </c>
      <c r="C8" s="10"/>
    </row>
    <row r="9" spans="1:3" ht="14.25" x14ac:dyDescent="0.2">
      <c r="A9" s="119" t="s">
        <v>48</v>
      </c>
      <c r="B9" s="125">
        <v>3.1874418102064705E-3</v>
      </c>
      <c r="C9" s="10"/>
    </row>
    <row r="10" spans="1:3" ht="14.25" x14ac:dyDescent="0.2">
      <c r="A10" s="119" t="s">
        <v>45</v>
      </c>
      <c r="B10" s="125">
        <v>3.4911707480094201E-3</v>
      </c>
      <c r="C10" s="10"/>
    </row>
    <row r="11" spans="1:3" ht="14.25" x14ac:dyDescent="0.2">
      <c r="A11" s="120" t="s">
        <v>38</v>
      </c>
      <c r="B11" s="126">
        <v>5.5649789030842722E-3</v>
      </c>
      <c r="C11" s="10"/>
    </row>
    <row r="12" spans="1:3" ht="14.25" x14ac:dyDescent="0.2">
      <c r="A12" s="120" t="s">
        <v>44</v>
      </c>
      <c r="B12" s="126">
        <v>6.2156818205734155E-3</v>
      </c>
      <c r="C12" s="10"/>
    </row>
    <row r="13" spans="1:3" ht="14.25" x14ac:dyDescent="0.2">
      <c r="A13" s="119" t="s">
        <v>47</v>
      </c>
      <c r="B13" s="125">
        <v>9.2811989004875084E-3</v>
      </c>
      <c r="C13" s="10"/>
    </row>
    <row r="14" spans="1:3" ht="14.25" x14ac:dyDescent="0.2">
      <c r="A14" s="119" t="s">
        <v>41</v>
      </c>
      <c r="B14" s="125">
        <v>2.1259808253243362E-2</v>
      </c>
      <c r="C14" s="10"/>
    </row>
    <row r="15" spans="1:3" ht="14.25" x14ac:dyDescent="0.2">
      <c r="A15" s="119" t="s">
        <v>75</v>
      </c>
      <c r="B15" s="125">
        <v>3.0087859192793331E-2</v>
      </c>
      <c r="C15" s="10"/>
    </row>
    <row r="16" spans="1:3" ht="14.25" x14ac:dyDescent="0.2">
      <c r="A16" s="119" t="s">
        <v>40</v>
      </c>
      <c r="B16" s="125">
        <v>3.1652509726512124E-2</v>
      </c>
      <c r="C16" s="10"/>
    </row>
    <row r="17" spans="1:3" ht="14.25" x14ac:dyDescent="0.2">
      <c r="A17" s="119" t="s">
        <v>50</v>
      </c>
      <c r="B17" s="125">
        <v>4.337096085657377E-2</v>
      </c>
      <c r="C17" s="10"/>
    </row>
    <row r="18" spans="1:3" ht="14.25" x14ac:dyDescent="0.2">
      <c r="A18" s="213" t="s">
        <v>102</v>
      </c>
      <c r="B18" s="124">
        <v>1.572140377196142E-3</v>
      </c>
      <c r="C18" s="10"/>
    </row>
    <row r="19" spans="1:3" ht="14.25" x14ac:dyDescent="0.2">
      <c r="A19" s="213" t="s">
        <v>18</v>
      </c>
      <c r="B19" s="124">
        <v>6.7817913547188358E-2</v>
      </c>
      <c r="C19" s="10"/>
    </row>
    <row r="20" spans="1:3" ht="14.25" x14ac:dyDescent="0.2">
      <c r="A20" s="213" t="s">
        <v>17</v>
      </c>
      <c r="B20" s="124">
        <v>-4.7963547703744336E-4</v>
      </c>
      <c r="C20" s="51"/>
    </row>
    <row r="21" spans="1:3" ht="14.25" x14ac:dyDescent="0.2">
      <c r="A21" s="213" t="s">
        <v>103</v>
      </c>
      <c r="B21" s="124">
        <v>1.3230244439580874E-2</v>
      </c>
      <c r="C21" s="9"/>
    </row>
    <row r="22" spans="1:3" ht="14.25" x14ac:dyDescent="0.2">
      <c r="A22" s="213" t="s">
        <v>104</v>
      </c>
      <c r="B22" s="124">
        <v>9.184069253103333E-3</v>
      </c>
      <c r="C22" s="66"/>
    </row>
    <row r="23" spans="1:3" ht="14.25" x14ac:dyDescent="0.2">
      <c r="A23" s="213" t="s">
        <v>105</v>
      </c>
      <c r="B23" s="124">
        <v>9.5342465753424661E-3</v>
      </c>
      <c r="C23" s="10"/>
    </row>
    <row r="24" spans="1:3" ht="15" thickBot="1" x14ac:dyDescent="0.25">
      <c r="A24" s="214" t="s">
        <v>106</v>
      </c>
      <c r="B24" s="127">
        <v>7.4574869938679456E-3</v>
      </c>
      <c r="C24" s="10"/>
    </row>
    <row r="25" spans="1:3" x14ac:dyDescent="0.2">
      <c r="B25" s="10"/>
      <c r="C25" s="10"/>
    </row>
    <row r="26" spans="1:3" x14ac:dyDescent="0.2">
      <c r="C26" s="10"/>
    </row>
    <row r="27" spans="1:3" x14ac:dyDescent="0.2">
      <c r="B27" s="10"/>
      <c r="C27" s="10"/>
    </row>
    <row r="28" spans="1:3" x14ac:dyDescent="0.2">
      <c r="C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  <row r="106" spans="2:2" x14ac:dyDescent="0.2">
      <c r="B106" s="10"/>
    </row>
  </sheetData>
  <autoFilter ref="A1:B1" xr:uid="{00000000-0009-0000-0000-00000400000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2"/>
    <pageSetUpPr fitToPage="1"/>
  </sheetPr>
  <dimension ref="A1:M6"/>
  <sheetViews>
    <sheetView zoomScale="60" zoomScaleNormal="60" workbookViewId="0">
      <selection activeCell="J22" sqref="J22"/>
    </sheetView>
  </sheetViews>
  <sheetFormatPr defaultRowHeight="14.25" x14ac:dyDescent="0.2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8" customWidth="1"/>
    <col min="6" max="6" width="14.7109375" style="41" customWidth="1"/>
    <col min="7" max="7" width="14.7109375" style="38" customWidth="1"/>
    <col min="8" max="8" width="12.7109375" style="41" customWidth="1"/>
    <col min="9" max="9" width="39.140625" style="27" bestFit="1" customWidth="1"/>
    <col min="10" max="10" width="22.85546875" style="27" bestFit="1" customWidth="1"/>
    <col min="11" max="20" width="4.7109375" style="27" customWidth="1"/>
    <col min="21" max="16384" width="9.140625" style="27"/>
  </cols>
  <sheetData>
    <row r="1" spans="1:13" s="39" customFormat="1" ht="16.5" thickBot="1" x14ac:dyDescent="0.25">
      <c r="A1" s="186" t="s">
        <v>107</v>
      </c>
      <c r="B1" s="186"/>
      <c r="C1" s="186"/>
      <c r="D1" s="186"/>
      <c r="E1" s="186"/>
      <c r="F1" s="186"/>
      <c r="G1" s="186"/>
      <c r="H1" s="186"/>
      <c r="I1" s="186"/>
      <c r="J1" s="186"/>
      <c r="K1" s="13"/>
      <c r="L1" s="14"/>
      <c r="M1" s="14"/>
    </row>
    <row r="2" spans="1:13" ht="30.75" thickBot="1" x14ac:dyDescent="0.25">
      <c r="A2" s="15" t="s">
        <v>91</v>
      </c>
      <c r="B2" s="15" t="s">
        <v>80</v>
      </c>
      <c r="C2" s="40" t="s">
        <v>108</v>
      </c>
      <c r="D2" s="40" t="s">
        <v>109</v>
      </c>
      <c r="E2" s="40" t="s">
        <v>58</v>
      </c>
      <c r="F2" s="40" t="s">
        <v>59</v>
      </c>
      <c r="G2" s="40" t="s">
        <v>60</v>
      </c>
      <c r="H2" s="40" t="s">
        <v>61</v>
      </c>
      <c r="I2" s="17" t="s">
        <v>62</v>
      </c>
      <c r="J2" s="18" t="s">
        <v>63</v>
      </c>
    </row>
    <row r="3" spans="1:13" ht="28.5" x14ac:dyDescent="0.2">
      <c r="A3" s="21">
        <v>1</v>
      </c>
      <c r="B3" s="176" t="s">
        <v>110</v>
      </c>
      <c r="C3" s="215" t="s">
        <v>112</v>
      </c>
      <c r="D3" s="216" t="s">
        <v>113</v>
      </c>
      <c r="E3" s="75">
        <v>1462283.29</v>
      </c>
      <c r="F3" s="76">
        <v>683</v>
      </c>
      <c r="G3" s="75">
        <v>2140.9711420204981</v>
      </c>
      <c r="H3" s="46">
        <v>1000</v>
      </c>
      <c r="I3" s="181" t="s">
        <v>115</v>
      </c>
      <c r="J3" s="77" t="s">
        <v>11</v>
      </c>
    </row>
    <row r="4" spans="1:13" ht="14.25" customHeight="1" x14ac:dyDescent="0.2">
      <c r="A4" s="21">
        <v>2</v>
      </c>
      <c r="B4" s="176" t="s">
        <v>111</v>
      </c>
      <c r="C4" s="215" t="s">
        <v>112</v>
      </c>
      <c r="D4" s="216" t="s">
        <v>114</v>
      </c>
      <c r="E4" s="75">
        <v>833599.1703</v>
      </c>
      <c r="F4" s="76">
        <v>1982</v>
      </c>
      <c r="G4" s="75">
        <v>420.5848487891019</v>
      </c>
      <c r="H4" s="73">
        <v>1000</v>
      </c>
      <c r="I4" s="181" t="s">
        <v>116</v>
      </c>
      <c r="J4" s="77" t="s">
        <v>1</v>
      </c>
    </row>
    <row r="5" spans="1:13" ht="15.75" customHeight="1" thickBot="1" x14ac:dyDescent="0.25">
      <c r="A5" s="187" t="s">
        <v>54</v>
      </c>
      <c r="B5" s="188"/>
      <c r="C5" s="100" t="s">
        <v>4</v>
      </c>
      <c r="D5" s="100" t="s">
        <v>4</v>
      </c>
      <c r="E5" s="88">
        <f>SUM(E3:E4)</f>
        <v>2295882.4602999999</v>
      </c>
      <c r="F5" s="89">
        <f>SUM(F3:F4)</f>
        <v>2665</v>
      </c>
      <c r="G5" s="100" t="s">
        <v>4</v>
      </c>
      <c r="H5" s="100" t="s">
        <v>4</v>
      </c>
      <c r="I5" s="100" t="s">
        <v>4</v>
      </c>
      <c r="J5" s="100" t="s">
        <v>4</v>
      </c>
    </row>
    <row r="6" spans="1:13" x14ac:dyDescent="0.2">
      <c r="A6" s="190"/>
      <c r="B6" s="190"/>
      <c r="C6" s="190"/>
      <c r="D6" s="190"/>
      <c r="E6" s="190"/>
      <c r="F6" s="190"/>
      <c r="G6" s="190"/>
      <c r="H6" s="190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2"/>
  </sheetPr>
  <dimension ref="A1:K27"/>
  <sheetViews>
    <sheetView zoomScale="60" zoomScaleNormal="60" workbookViewId="0">
      <selection activeCell="B25" sqref="B25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2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217" t="s">
        <v>117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1" customFormat="1" ht="15.75" customHeight="1" thickBot="1" x14ac:dyDescent="0.25">
      <c r="A2" s="193" t="s">
        <v>56</v>
      </c>
      <c r="B2" s="92"/>
      <c r="C2" s="93"/>
      <c r="D2" s="94"/>
      <c r="E2" s="195" t="s">
        <v>79</v>
      </c>
      <c r="F2" s="195"/>
      <c r="G2" s="195"/>
      <c r="H2" s="195"/>
      <c r="I2" s="195"/>
      <c r="J2" s="195"/>
      <c r="K2" s="195"/>
    </row>
    <row r="3" spans="1:11" customFormat="1" ht="51.75" thickBot="1" x14ac:dyDescent="0.25">
      <c r="A3" s="194"/>
      <c r="B3" s="218" t="s">
        <v>80</v>
      </c>
      <c r="C3" s="183" t="s">
        <v>81</v>
      </c>
      <c r="D3" s="183" t="s">
        <v>82</v>
      </c>
      <c r="E3" s="17" t="s">
        <v>83</v>
      </c>
      <c r="F3" s="17" t="s">
        <v>84</v>
      </c>
      <c r="G3" s="17" t="s">
        <v>85</v>
      </c>
      <c r="H3" s="17" t="s">
        <v>86</v>
      </c>
      <c r="I3" s="17" t="s">
        <v>87</v>
      </c>
      <c r="J3" s="18" t="s">
        <v>88</v>
      </c>
      <c r="K3" s="184" t="s">
        <v>89</v>
      </c>
    </row>
    <row r="4" spans="1:11" customFormat="1" collapsed="1" x14ac:dyDescent="0.2">
      <c r="A4" s="21">
        <v>1</v>
      </c>
      <c r="B4" s="169" t="s">
        <v>111</v>
      </c>
      <c r="C4" s="96">
        <v>39048</v>
      </c>
      <c r="D4" s="96">
        <v>39140</v>
      </c>
      <c r="E4" s="90">
        <v>1.4719104804747918E-3</v>
      </c>
      <c r="F4" s="90">
        <v>-9.4480554729032384E-2</v>
      </c>
      <c r="G4" s="90">
        <v>-0.12080756781262547</v>
      </c>
      <c r="H4" s="90">
        <v>-0.1171415759733001</v>
      </c>
      <c r="I4" s="90">
        <v>-0.11432967645322423</v>
      </c>
      <c r="J4" s="97">
        <v>-0.57941515121089371</v>
      </c>
      <c r="K4" s="141">
        <v>-6.3228672704226052E-2</v>
      </c>
    </row>
    <row r="5" spans="1:11" customFormat="1" collapsed="1" x14ac:dyDescent="0.2">
      <c r="A5" s="21">
        <v>2</v>
      </c>
      <c r="B5" s="169" t="s">
        <v>110</v>
      </c>
      <c r="C5" s="96">
        <v>39100</v>
      </c>
      <c r="D5" s="96">
        <v>39268</v>
      </c>
      <c r="E5" s="90">
        <v>-1.7460728014883298E-2</v>
      </c>
      <c r="F5" s="90">
        <v>-3.8815152932719643E-2</v>
      </c>
      <c r="G5" s="90">
        <v>1.7315880858604471E-2</v>
      </c>
      <c r="H5" s="90">
        <v>4.8237494831468108E-2</v>
      </c>
      <c r="I5" s="90">
        <v>1.043481491256415E-2</v>
      </c>
      <c r="J5" s="97">
        <v>1.1409711420203261</v>
      </c>
      <c r="K5" s="142">
        <v>6.0741862129509716E-2</v>
      </c>
    </row>
    <row r="6" spans="1:11" ht="15.75" thickBot="1" x14ac:dyDescent="0.25">
      <c r="A6" s="128"/>
      <c r="B6" s="182" t="s">
        <v>76</v>
      </c>
      <c r="C6" s="132" t="s">
        <v>4</v>
      </c>
      <c r="D6" s="132" t="s">
        <v>4</v>
      </c>
      <c r="E6" s="133">
        <f>AVERAGE(E4:E5)</f>
        <v>-7.994408767204253E-3</v>
      </c>
      <c r="F6" s="133">
        <f>AVERAGE(F4:F5)</f>
        <v>-6.6647853830876014E-2</v>
      </c>
      <c r="G6" s="133">
        <f>AVERAGE(G4:G5)</f>
        <v>-5.17458434770105E-2</v>
      </c>
      <c r="H6" s="133">
        <f>AVERAGE(H4:H5)</f>
        <v>-3.4452040570915998E-2</v>
      </c>
      <c r="I6" s="133">
        <f>AVERAGE(I4:I5)</f>
        <v>-5.1947430770330039E-2</v>
      </c>
      <c r="J6" s="132" t="s">
        <v>4</v>
      </c>
      <c r="K6" s="133">
        <f>AVERAGE(K4:K5)</f>
        <v>-1.243405287358168E-3</v>
      </c>
    </row>
    <row r="7" spans="1:11" x14ac:dyDescent="0.2">
      <c r="A7" s="219" t="s">
        <v>118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</row>
    <row r="8" spans="1:11" ht="15" thickBot="1" x14ac:dyDescent="0.25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</row>
    <row r="9" spans="1:11" x14ac:dyDescent="0.2">
      <c r="B9" s="27"/>
      <c r="C9" s="28"/>
      <c r="D9" s="28"/>
      <c r="E9" s="27"/>
      <c r="F9" s="27"/>
      <c r="G9" s="27"/>
      <c r="H9" s="27"/>
      <c r="I9" s="27"/>
    </row>
    <row r="10" spans="1:11" x14ac:dyDescent="0.2">
      <c r="B10" s="27"/>
      <c r="C10" s="28"/>
      <c r="D10" s="28"/>
      <c r="E10" s="105"/>
      <c r="F10" s="27"/>
      <c r="G10" s="27"/>
      <c r="H10" s="27"/>
      <c r="I10" s="27"/>
    </row>
    <row r="11" spans="1:11" x14ac:dyDescent="0.2">
      <c r="B11" s="27"/>
      <c r="C11" s="28"/>
      <c r="D11" s="28"/>
      <c r="E11" s="27"/>
      <c r="F11" s="27"/>
      <c r="G11" s="27"/>
      <c r="H11" s="27"/>
      <c r="I11" s="27"/>
    </row>
    <row r="12" spans="1:11" x14ac:dyDescent="0.2">
      <c r="B12" s="27"/>
      <c r="C12" s="28"/>
      <c r="D12" s="28"/>
      <c r="E12" s="27"/>
      <c r="F12" s="27"/>
      <c r="G12" s="27"/>
      <c r="H12" s="27"/>
      <c r="I12" s="27"/>
    </row>
    <row r="13" spans="1:11" x14ac:dyDescent="0.2">
      <c r="B13" s="27"/>
      <c r="C13" s="28"/>
      <c r="D13" s="28"/>
      <c r="E13" s="27"/>
      <c r="F13" s="27"/>
      <c r="G13" s="27"/>
      <c r="H13" s="27"/>
      <c r="I13" s="27"/>
    </row>
    <row r="14" spans="1:11" x14ac:dyDescent="0.2">
      <c r="B14" s="27"/>
      <c r="C14" s="28"/>
      <c r="D14" s="28"/>
      <c r="E14" s="27"/>
      <c r="F14" s="27"/>
      <c r="G14" s="27"/>
      <c r="H14" s="27"/>
      <c r="I14" s="27"/>
    </row>
    <row r="15" spans="1:11" x14ac:dyDescent="0.2">
      <c r="B15" s="27"/>
      <c r="C15" s="28"/>
      <c r="D15" s="28"/>
      <c r="E15" s="27"/>
      <c r="F15" s="27"/>
      <c r="G15" s="27"/>
      <c r="H15" s="27"/>
      <c r="I15" s="27"/>
    </row>
    <row r="16" spans="1:11" x14ac:dyDescent="0.2">
      <c r="B16" s="27"/>
      <c r="C16" s="28"/>
      <c r="D16" s="28"/>
      <c r="E16" s="27"/>
      <c r="F16" s="27"/>
      <c r="G16" s="27"/>
      <c r="H16" s="27"/>
      <c r="I16" s="27"/>
    </row>
    <row r="20" spans="3:3" x14ac:dyDescent="0.2">
      <c r="C20" s="5"/>
    </row>
    <row r="21" spans="3:3" x14ac:dyDescent="0.2">
      <c r="C21" s="5"/>
    </row>
    <row r="22" spans="3:3" x14ac:dyDescent="0.2">
      <c r="C22" s="5"/>
    </row>
    <row r="23" spans="3:3" x14ac:dyDescent="0.2">
      <c r="C23" s="5"/>
    </row>
    <row r="24" spans="3:3" x14ac:dyDescent="0.2">
      <c r="C24" s="5"/>
    </row>
    <row r="25" spans="3:3" x14ac:dyDescent="0.2">
      <c r="C25" s="5"/>
    </row>
    <row r="26" spans="3:3" x14ac:dyDescent="0.2">
      <c r="C26" s="5"/>
    </row>
    <row r="27" spans="3:3" x14ac:dyDescent="0.2">
      <c r="C27" s="5"/>
    </row>
  </sheetData>
  <mergeCells count="5">
    <mergeCell ref="A8:K8"/>
    <mergeCell ref="A2:A3"/>
    <mergeCell ref="A1:J1"/>
    <mergeCell ref="E2:K2"/>
    <mergeCell ref="A7:K7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22"/>
  </sheetPr>
  <dimension ref="A1:K36"/>
  <sheetViews>
    <sheetView zoomScale="60" zoomScaleNormal="60" workbookViewId="0">
      <selection activeCell="E40" sqref="E40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 x14ac:dyDescent="0.25">
      <c r="A1" s="192" t="s">
        <v>119</v>
      </c>
      <c r="B1" s="192"/>
      <c r="C1" s="192"/>
      <c r="D1" s="192"/>
      <c r="E1" s="192"/>
      <c r="F1" s="192"/>
      <c r="G1" s="192"/>
    </row>
    <row r="2" spans="1:11" s="29" customFormat="1" ht="15.75" customHeight="1" thickBot="1" x14ac:dyDescent="0.25">
      <c r="A2" s="193" t="s">
        <v>91</v>
      </c>
      <c r="B2" s="81"/>
      <c r="C2" s="206" t="s">
        <v>92</v>
      </c>
      <c r="D2" s="207"/>
      <c r="E2" s="206" t="s">
        <v>93</v>
      </c>
      <c r="F2" s="207"/>
      <c r="G2" s="82"/>
    </row>
    <row r="3" spans="1:11" s="29" customFormat="1" ht="45.75" thickBot="1" x14ac:dyDescent="0.25">
      <c r="A3" s="194"/>
      <c r="B3" s="95" t="s">
        <v>80</v>
      </c>
      <c r="C3" s="95" t="s">
        <v>94</v>
      </c>
      <c r="D3" s="95" t="s">
        <v>95</v>
      </c>
      <c r="E3" s="95" t="s">
        <v>96</v>
      </c>
      <c r="F3" s="95" t="s">
        <v>95</v>
      </c>
      <c r="G3" s="18" t="s">
        <v>97</v>
      </c>
    </row>
    <row r="4" spans="1:11" s="29" customFormat="1" x14ac:dyDescent="0.2">
      <c r="A4" s="21">
        <v>1</v>
      </c>
      <c r="B4" s="220" t="s">
        <v>111</v>
      </c>
      <c r="C4" s="35">
        <v>1.2251800000000512</v>
      </c>
      <c r="D4" s="90">
        <v>1.4719104804782261E-3</v>
      </c>
      <c r="E4" s="36">
        <v>0</v>
      </c>
      <c r="F4" s="90">
        <v>0</v>
      </c>
      <c r="G4" s="37">
        <v>0</v>
      </c>
    </row>
    <row r="5" spans="1:11" s="29" customFormat="1" x14ac:dyDescent="0.2">
      <c r="A5" s="21">
        <v>2</v>
      </c>
      <c r="B5" s="220" t="s">
        <v>110</v>
      </c>
      <c r="C5" s="35">
        <v>-25.986270000000022</v>
      </c>
      <c r="D5" s="90">
        <v>-1.7460728014890004E-2</v>
      </c>
      <c r="E5" s="36">
        <v>0</v>
      </c>
      <c r="F5" s="90">
        <v>0</v>
      </c>
      <c r="G5" s="37">
        <v>0</v>
      </c>
    </row>
    <row r="6" spans="1:11" s="29" customFormat="1" ht="15.75" thickBot="1" x14ac:dyDescent="0.25">
      <c r="A6" s="101"/>
      <c r="B6" s="210" t="s">
        <v>54</v>
      </c>
      <c r="C6" s="102">
        <v>-24.761089999999971</v>
      </c>
      <c r="D6" s="87">
        <v>-1.0669923865213591E-2</v>
      </c>
      <c r="E6" s="84">
        <v>0</v>
      </c>
      <c r="F6" s="87">
        <v>0</v>
      </c>
      <c r="G6" s="85">
        <v>0</v>
      </c>
    </row>
    <row r="7" spans="1:11" s="29" customFormat="1" ht="15" customHeight="1" thickBot="1" x14ac:dyDescent="0.25">
      <c r="A7" s="199"/>
      <c r="B7" s="199"/>
      <c r="C7" s="199"/>
      <c r="D7" s="199"/>
      <c r="E7" s="199"/>
      <c r="F7" s="199"/>
      <c r="G7" s="199"/>
      <c r="H7" s="7"/>
      <c r="I7" s="7"/>
      <c r="J7" s="7"/>
      <c r="K7" s="7"/>
    </row>
    <row r="8" spans="1:11" s="29" customFormat="1" x14ac:dyDescent="0.2">
      <c r="D8" s="38"/>
    </row>
    <row r="9" spans="1:11" s="29" customFormat="1" x14ac:dyDescent="0.2">
      <c r="D9" s="38"/>
    </row>
    <row r="10" spans="1:11" s="29" customFormat="1" x14ac:dyDescent="0.2">
      <c r="D10" s="38"/>
    </row>
    <row r="11" spans="1:11" s="29" customFormat="1" x14ac:dyDescent="0.2">
      <c r="D11" s="38"/>
    </row>
    <row r="12" spans="1:11" s="29" customFormat="1" x14ac:dyDescent="0.2">
      <c r="D12" s="38"/>
    </row>
    <row r="13" spans="1:11" s="29" customFormat="1" x14ac:dyDescent="0.2">
      <c r="D13" s="38"/>
    </row>
    <row r="14" spans="1:11" s="29" customFormat="1" x14ac:dyDescent="0.2">
      <c r="D14" s="38"/>
    </row>
    <row r="15" spans="1:11" s="29" customFormat="1" x14ac:dyDescent="0.2">
      <c r="D15" s="38"/>
    </row>
    <row r="16" spans="1:11" s="29" customFormat="1" x14ac:dyDescent="0.2">
      <c r="D16" s="38"/>
    </row>
    <row r="17" spans="4:9" s="29" customFormat="1" x14ac:dyDescent="0.2">
      <c r="D17" s="38"/>
    </row>
    <row r="18" spans="4:9" s="29" customFormat="1" x14ac:dyDescent="0.2">
      <c r="D18" s="38"/>
    </row>
    <row r="19" spans="4:9" s="29" customFormat="1" x14ac:dyDescent="0.2">
      <c r="D19" s="38"/>
    </row>
    <row r="20" spans="4:9" s="29" customFormat="1" x14ac:dyDescent="0.2">
      <c r="D20" s="38"/>
    </row>
    <row r="21" spans="4:9" s="29" customFormat="1" x14ac:dyDescent="0.2">
      <c r="D21" s="38"/>
    </row>
    <row r="22" spans="4:9" s="29" customFormat="1" x14ac:dyDescent="0.2">
      <c r="D22" s="38"/>
    </row>
    <row r="23" spans="4:9" s="29" customFormat="1" x14ac:dyDescent="0.2">
      <c r="D23" s="38"/>
    </row>
    <row r="24" spans="4:9" s="29" customFormat="1" x14ac:dyDescent="0.2">
      <c r="D24" s="38"/>
    </row>
    <row r="25" spans="4:9" s="29" customFormat="1" x14ac:dyDescent="0.2">
      <c r="D25" s="38"/>
    </row>
    <row r="26" spans="4:9" s="29" customFormat="1" x14ac:dyDescent="0.2">
      <c r="D26" s="38"/>
    </row>
    <row r="27" spans="4:9" s="29" customFormat="1" x14ac:dyDescent="0.2">
      <c r="D27" s="38"/>
    </row>
    <row r="28" spans="4:9" s="29" customFormat="1" x14ac:dyDescent="0.2"/>
    <row r="29" spans="4:9" s="29" customFormat="1" x14ac:dyDescent="0.2"/>
    <row r="30" spans="4:9" s="29" customFormat="1" x14ac:dyDescent="0.2">
      <c r="H30" s="22"/>
      <c r="I30" s="22"/>
    </row>
    <row r="33" spans="1:5" ht="30.75" thickBot="1" x14ac:dyDescent="0.25">
      <c r="B33" s="162" t="s">
        <v>80</v>
      </c>
      <c r="C33" s="95" t="s">
        <v>120</v>
      </c>
      <c r="D33" s="95" t="s">
        <v>121</v>
      </c>
      <c r="E33" s="33" t="s">
        <v>122</v>
      </c>
    </row>
    <row r="34" spans="1:5" x14ac:dyDescent="0.2">
      <c r="A34" s="22">
        <v>1</v>
      </c>
      <c r="B34" s="34" t="str">
        <f t="shared" ref="B34:D35" si="0">B4</f>
        <v>ТАSК Ukrainskyi Kapital</v>
      </c>
      <c r="C34" s="106">
        <f t="shared" si="0"/>
        <v>1.2251800000000512</v>
      </c>
      <c r="D34" s="90">
        <f t="shared" si="0"/>
        <v>1.4719104804782261E-3</v>
      </c>
      <c r="E34" s="107">
        <f>G4</f>
        <v>0</v>
      </c>
    </row>
    <row r="35" spans="1:5" x14ac:dyDescent="0.2">
      <c r="A35" s="22">
        <v>2</v>
      </c>
      <c r="B35" s="34" t="str">
        <f t="shared" si="0"/>
        <v>Zbalansovanyi Fond Parytet</v>
      </c>
      <c r="C35" s="106">
        <f t="shared" si="0"/>
        <v>-25.986270000000022</v>
      </c>
      <c r="D35" s="90">
        <f t="shared" si="0"/>
        <v>-1.7460728014890004E-2</v>
      </c>
      <c r="E35" s="107">
        <f>G5</f>
        <v>0</v>
      </c>
    </row>
    <row r="36" spans="1:5" x14ac:dyDescent="0.2">
      <c r="B36" s="34"/>
      <c r="C36" s="106"/>
      <c r="D36" s="90"/>
      <c r="E36" s="107"/>
    </row>
  </sheetData>
  <mergeCells count="5">
    <mergeCell ref="A7:G7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22"/>
  </sheetPr>
  <dimension ref="A1:D23"/>
  <sheetViews>
    <sheetView zoomScale="70" zoomScaleNormal="70" workbookViewId="0">
      <selection activeCell="J52" sqref="J52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59" t="s">
        <v>80</v>
      </c>
      <c r="B1" s="60" t="s">
        <v>101</v>
      </c>
      <c r="C1" s="10"/>
      <c r="D1" s="10"/>
    </row>
    <row r="2" spans="1:4" ht="14.25" x14ac:dyDescent="0.2">
      <c r="A2" s="169" t="s">
        <v>110</v>
      </c>
      <c r="B2" s="121">
        <v>-1.7460728014883298E-2</v>
      </c>
      <c r="C2" s="10"/>
      <c r="D2" s="10"/>
    </row>
    <row r="3" spans="1:4" ht="14.25" x14ac:dyDescent="0.2">
      <c r="A3" s="169" t="s">
        <v>111</v>
      </c>
      <c r="B3" s="121">
        <v>1.4719104804747918E-3</v>
      </c>
      <c r="C3" s="10"/>
      <c r="D3" s="10"/>
    </row>
    <row r="4" spans="1:4" ht="14.25" x14ac:dyDescent="0.2">
      <c r="A4" s="167" t="s">
        <v>102</v>
      </c>
      <c r="B4" s="122">
        <v>-7.994408767204253E-3</v>
      </c>
      <c r="C4" s="10"/>
      <c r="D4" s="10"/>
    </row>
    <row r="5" spans="1:4" ht="14.25" x14ac:dyDescent="0.2">
      <c r="A5" s="167" t="s">
        <v>18</v>
      </c>
      <c r="B5" s="122">
        <v>6.7817913547188358E-2</v>
      </c>
      <c r="C5" s="10"/>
      <c r="D5" s="10"/>
    </row>
    <row r="6" spans="1:4" ht="14.25" x14ac:dyDescent="0.2">
      <c r="A6" s="167" t="s">
        <v>17</v>
      </c>
      <c r="B6" s="122">
        <v>-4.7963547703744336E-4</v>
      </c>
      <c r="C6" s="10"/>
      <c r="D6" s="10"/>
    </row>
    <row r="7" spans="1:4" ht="14.25" x14ac:dyDescent="0.2">
      <c r="A7" s="167" t="s">
        <v>103</v>
      </c>
      <c r="B7" s="122">
        <v>1.3230244439580874E-2</v>
      </c>
      <c r="C7" s="10"/>
      <c r="D7" s="10"/>
    </row>
    <row r="8" spans="1:4" ht="14.25" x14ac:dyDescent="0.2">
      <c r="A8" s="167" t="s">
        <v>104</v>
      </c>
      <c r="B8" s="122">
        <v>9.184069253103333E-3</v>
      </c>
      <c r="C8" s="10"/>
      <c r="D8" s="10"/>
    </row>
    <row r="9" spans="1:4" ht="14.25" x14ac:dyDescent="0.2">
      <c r="A9" s="167" t="s">
        <v>105</v>
      </c>
      <c r="B9" s="122">
        <v>9.5342465753424661E-3</v>
      </c>
      <c r="C9" s="10"/>
      <c r="D9" s="10"/>
    </row>
    <row r="10" spans="1:4" ht="15" thickBot="1" x14ac:dyDescent="0.25">
      <c r="A10" s="221" t="s">
        <v>106</v>
      </c>
      <c r="B10" s="123">
        <v>7.4574869938679456E-3</v>
      </c>
      <c r="C10" s="10"/>
      <c r="D10" s="10"/>
    </row>
    <row r="11" spans="1:4" x14ac:dyDescent="0.2">
      <c r="B11" s="10"/>
      <c r="C11" s="10"/>
      <c r="D11" s="10"/>
    </row>
    <row r="12" spans="1:4" ht="14.25" x14ac:dyDescent="0.2">
      <c r="A12" s="48"/>
      <c r="B12" s="49"/>
      <c r="C12" s="10"/>
      <c r="D12" s="10"/>
    </row>
    <row r="13" spans="1:4" ht="14.25" x14ac:dyDescent="0.2">
      <c r="A13" s="48"/>
      <c r="B13" s="49"/>
      <c r="C13" s="10"/>
      <c r="D13" s="10"/>
    </row>
    <row r="14" spans="1:4" ht="14.25" x14ac:dyDescent="0.2">
      <c r="A14" s="48"/>
      <c r="B14" s="49"/>
      <c r="C14" s="10"/>
      <c r="D14" s="10"/>
    </row>
    <row r="15" spans="1:4" ht="14.25" x14ac:dyDescent="0.2">
      <c r="A15" s="48"/>
      <c r="B15" s="49"/>
      <c r="C15" s="10"/>
      <c r="D15" s="10"/>
    </row>
    <row r="16" spans="1:4" ht="14.25" x14ac:dyDescent="0.2">
      <c r="A16" s="48"/>
      <c r="B16" s="49"/>
      <c r="C16" s="10"/>
      <c r="D16" s="10"/>
    </row>
    <row r="17" spans="1:2" x14ac:dyDescent="0.2">
      <c r="B17" s="10"/>
    </row>
    <row r="21" spans="1:2" x14ac:dyDescent="0.2">
      <c r="A21" s="7"/>
      <c r="B21" s="8"/>
    </row>
    <row r="22" spans="1:2" x14ac:dyDescent="0.2">
      <c r="B22" s="8"/>
    </row>
    <row r="23" spans="1:2" x14ac:dyDescent="0.2">
      <c r="B23" s="8"/>
    </row>
  </sheetData>
  <autoFilter ref="A1:B1" xr:uid="{00000000-0009-0000-0000-000008000000}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2020-06-14T13:21:06Z</dcterms:modified>
</cp:coreProperties>
</file>