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" yWindow="75" windowWidth="10650" windowHeight="11805" tabRatio="904" firstSheet="1" activeTab="12"/>
  </bookViews>
  <sheets>
    <sheet name="інд+дох" sheetId="1" r:id="rId1"/>
    <sheet name="В_ВЧА" sheetId="12" r:id="rId2"/>
    <sheet name="В_дох" sheetId="21" r:id="rId3"/>
    <sheet name="В_динаміка ВЧА" sheetId="14" r:id="rId4"/>
    <sheet name="В_діаграма(дох)" sheetId="25" r:id="rId5"/>
    <sheet name="І_ВЧА" sheetId="22" r:id="rId6"/>
    <sheet name="І_дох" sheetId="16" r:id="rId7"/>
    <sheet name="І_динаміка ВЧА" sheetId="17" r:id="rId8"/>
    <sheet name="І_діаграма(дох)" sheetId="7" r:id="rId9"/>
    <sheet name="3_ВЧА" sheetId="23" r:id="rId10"/>
    <sheet name="З_дох" sheetId="24" r:id="rId11"/>
    <sheet name="3_динаміка ВЧА" sheetId="20" r:id="rId12"/>
    <sheet name="З_діаграма(дох)" sheetId="10" r:id="rId13"/>
  </sheets>
  <definedNames>
    <definedName name="_18_Лют_09">#REF!</definedName>
    <definedName name="_19_Лют_09">#REF!</definedName>
    <definedName name="_19_Лют_09_ВЧА">#REF!</definedName>
    <definedName name="_xlnm._FilterDatabase" localSheetId="9" hidden="1">'3_ВЧА'!$A$2:$J$2</definedName>
    <definedName name="_xlnm._FilterDatabase" localSheetId="11" hidden="1">'3_динаміка ВЧА'!$B$36:$E$36</definedName>
    <definedName name="_xlnm._FilterDatabase" localSheetId="1" hidden="1">В_ВЧА!#REF!</definedName>
    <definedName name="_xlnm._FilterDatabase" localSheetId="3" hidden="1">'В_динаміка ВЧА'!$B$3:$G$26</definedName>
    <definedName name="_xlnm._FilterDatabase" localSheetId="4" hidden="1">'В_діаграма(дох)'!$A$1:$B$1</definedName>
    <definedName name="_xlnm._FilterDatabase" localSheetId="12" hidden="1">'З_діаграма(дох)'!$A$1:$B$1</definedName>
    <definedName name="_xlnm._FilterDatabase" localSheetId="5" hidden="1">І_ВЧА!$A$2:$J$2</definedName>
    <definedName name="_xlnm._FilterDatabase" localSheetId="7" hidden="1">'І_динаміка ВЧА'!$B$39:$E$39</definedName>
    <definedName name="_xlnm._FilterDatabase" localSheetId="8" hidden="1">'І_діаграма(дох)'!$A$1:$B$1</definedName>
    <definedName name="_xlnm._FilterDatabase" localSheetId="6" hidden="1">І_дох!$B$3:$I$3</definedName>
    <definedName name="_xlnm._FilterDatabase" localSheetId="0" hidden="1">'інд+дох'!$A$22:$C$22</definedName>
    <definedName name="cevv">#REF!</definedName>
    <definedName name="_xlnm.Print_Area" localSheetId="1">В_ВЧА!#REF!</definedName>
  </definedNames>
  <calcPr calcId="125725"/>
</workbook>
</file>

<file path=xl/calcChain.xml><?xml version="1.0" encoding="utf-8"?>
<calcChain xmlns="http://schemas.openxmlformats.org/spreadsheetml/2006/main">
  <c r="C29" i="12"/>
  <c r="D29" s="1"/>
  <c r="B67" i="14" l="1"/>
  <c r="B68"/>
  <c r="B69"/>
  <c r="B70"/>
  <c r="D67"/>
  <c r="D68"/>
  <c r="D69"/>
  <c r="D70"/>
  <c r="C67"/>
  <c r="C68"/>
  <c r="C69"/>
  <c r="C70"/>
  <c r="E67"/>
  <c r="E68"/>
  <c r="E69"/>
  <c r="E70"/>
  <c r="E71"/>
  <c r="D71"/>
  <c r="C71"/>
  <c r="B71"/>
  <c r="I12" i="16"/>
  <c r="H12"/>
  <c r="G12"/>
  <c r="F12"/>
  <c r="E12"/>
  <c r="E40" i="20"/>
  <c r="E39"/>
  <c r="D40"/>
  <c r="D39"/>
  <c r="C40"/>
  <c r="C39"/>
  <c r="B40"/>
  <c r="B39"/>
  <c r="E46" i="17"/>
  <c r="E45"/>
  <c r="E44"/>
  <c r="D46"/>
  <c r="D45"/>
  <c r="D44"/>
  <c r="D43"/>
  <c r="C46"/>
  <c r="C45"/>
  <c r="C44"/>
  <c r="C43"/>
  <c r="C42"/>
  <c r="B46"/>
  <c r="B45"/>
  <c r="B44"/>
  <c r="B43"/>
  <c r="B42"/>
  <c r="B41"/>
  <c r="C39" i="12"/>
  <c r="C38"/>
  <c r="C37"/>
  <c r="C36"/>
  <c r="C35"/>
  <c r="C34"/>
  <c r="C33"/>
  <c r="C32"/>
  <c r="C31"/>
  <c r="B39"/>
  <c r="B38"/>
  <c r="B37"/>
  <c r="B36"/>
  <c r="B35"/>
  <c r="B34"/>
  <c r="B33"/>
  <c r="B32"/>
  <c r="B31"/>
  <c r="C30"/>
  <c r="B30"/>
  <c r="E38" i="20"/>
  <c r="D38"/>
  <c r="C38"/>
  <c r="B38"/>
  <c r="E37"/>
  <c r="D37"/>
  <c r="C37"/>
  <c r="B37"/>
  <c r="I8" i="24"/>
  <c r="H8"/>
  <c r="G8"/>
  <c r="F8"/>
  <c r="E8"/>
  <c r="E43" i="17"/>
  <c r="E42"/>
  <c r="E41"/>
  <c r="D42"/>
  <c r="D41"/>
  <c r="C41"/>
  <c r="E40"/>
  <c r="D40"/>
  <c r="C40"/>
  <c r="B40"/>
  <c r="E11" i="22"/>
  <c r="E66" i="14"/>
  <c r="E65"/>
  <c r="E64"/>
  <c r="E63"/>
  <c r="E62"/>
  <c r="D66"/>
  <c r="D65"/>
  <c r="D64"/>
  <c r="D63"/>
  <c r="D62"/>
  <c r="C66"/>
  <c r="C65"/>
  <c r="C64"/>
  <c r="C63"/>
  <c r="C62"/>
  <c r="B66"/>
  <c r="B65"/>
  <c r="B64"/>
  <c r="B63"/>
  <c r="B62"/>
  <c r="I27" i="21"/>
  <c r="H27"/>
  <c r="G27"/>
  <c r="F27"/>
  <c r="E27"/>
  <c r="E72" i="14"/>
  <c r="E73" s="1"/>
  <c r="C72"/>
  <c r="C73"/>
  <c r="C26" i="12"/>
  <c r="D32"/>
  <c r="D33"/>
  <c r="D34"/>
  <c r="D35"/>
  <c r="D36"/>
  <c r="D37"/>
  <c r="D38"/>
  <c r="D39"/>
  <c r="D30"/>
  <c r="F7" i="23"/>
  <c r="E7"/>
  <c r="F11" i="22"/>
  <c r="D26" i="12"/>
  <c r="D31" l="1"/>
</calcChain>
</file>

<file path=xl/sharedStrings.xml><?xml version="1.0" encoding="utf-8"?>
<sst xmlns="http://schemas.openxmlformats.org/spreadsheetml/2006/main" count="475" uniqueCount="184">
  <si>
    <t>http://www.task.ua/</t>
  </si>
  <si>
    <t>http://pioglobal.ua/</t>
  </si>
  <si>
    <t>http://www.dragon-am.com/</t>
  </si>
  <si>
    <t>http://univer.ua/</t>
  </si>
  <si>
    <t>http://www.sem.biz.ua/</t>
  </si>
  <si>
    <t>http://otpcapital.com.ua/</t>
  </si>
  <si>
    <t>х</t>
  </si>
  <si>
    <t>http://dragon-am.com/</t>
  </si>
  <si>
    <t>http://www.altus.ua/</t>
  </si>
  <si>
    <t>http://www.vseswit.com.ua/</t>
  </si>
  <si>
    <t>http://www.kinto.com/</t>
  </si>
  <si>
    <t>http://www.am.eavex.com.ua/</t>
  </si>
  <si>
    <t>1 місяць</t>
  </si>
  <si>
    <t>** Оскільки фонд був визнаний менше року тому, показник "з початку діяльності фонду, % річних (середня)" не є репрезентативним для цього фонду.</t>
  </si>
  <si>
    <t>http://am.artcapital.ua/</t>
  </si>
  <si>
    <t>http://upicapital.com</t>
  </si>
  <si>
    <t>Rate of Return</t>
  </si>
  <si>
    <t>Period</t>
  </si>
  <si>
    <t>PFTS Index</t>
  </si>
  <si>
    <t>UX index</t>
  </si>
  <si>
    <t>Open-ended CII</t>
  </si>
  <si>
    <t>Interval CII</t>
  </si>
  <si>
    <t>Closed-end CII</t>
  </si>
  <si>
    <t>March</t>
  </si>
  <si>
    <t>April</t>
  </si>
  <si>
    <t>Since the beginning of 2015</t>
  </si>
  <si>
    <t>Index</t>
  </si>
  <si>
    <t>Monthly change</t>
  </si>
  <si>
    <t>DAX (Germany)</t>
  </si>
  <si>
    <t>CAC 40 (France)</t>
  </si>
  <si>
    <t>DJIA (USA)</t>
  </si>
  <si>
    <t>S&amp;P 500 (USA)</t>
  </si>
  <si>
    <t>NIKKEI 225 (Japan)</t>
  </si>
  <si>
    <t>FTSE 100 (Great Britain)</t>
  </si>
  <si>
    <t>WIG20 (Poland)</t>
  </si>
  <si>
    <t>UX Index</t>
  </si>
  <si>
    <t>HANG SENG (Hong Kong)</t>
  </si>
  <si>
    <t>RTSI (Russia)</t>
  </si>
  <si>
    <t>SHANGHAI SE COMPOSITE (China)</t>
  </si>
  <si>
    <t>Open-Ended Funds. Ranking by NAV</t>
  </si>
  <si>
    <t>No.</t>
  </si>
  <si>
    <t>Fund*</t>
  </si>
  <si>
    <t>NAV, UAH</t>
  </si>
  <si>
    <t>Number of IC in circulation, items</t>
  </si>
  <si>
    <t>NAV per one IC, UAH</t>
  </si>
  <si>
    <t>IC nominal, UAH</t>
  </si>
  <si>
    <t>AMC</t>
  </si>
  <si>
    <t>AMC official site</t>
  </si>
  <si>
    <t>KINTO-Klasychnyi</t>
  </si>
  <si>
    <t>Sofiivskyi</t>
  </si>
  <si>
    <t>KINTO-Ekviti</t>
  </si>
  <si>
    <t>UNIVER.UA/Myhailo Grushevskyi: Fond Derzhavnyh Paperiv</t>
  </si>
  <si>
    <t>UNIVER.UA/Taras Shevchenko: Fond Zaoshchadzhen</t>
  </si>
  <si>
    <t>Altus – Depozyt</t>
  </si>
  <si>
    <t>Altus – Zbalansovanyi</t>
  </si>
  <si>
    <t>OTP Fond Aktsii</t>
  </si>
  <si>
    <t xml:space="preserve">OTP Klasychnyi </t>
  </si>
  <si>
    <t>KINTO-Kaznacheyskyi</t>
  </si>
  <si>
    <t>Argentum</t>
  </si>
  <si>
    <t>VSI</t>
  </si>
  <si>
    <t xml:space="preserve">Konkord Dostatok </t>
  </si>
  <si>
    <t>UNIVER.UA/Volodymyr Velykyi: Fond Zbalansovanyi</t>
  </si>
  <si>
    <t>UNIVER.UA/Iaroslav Mudryi: Fond Aktsii</t>
  </si>
  <si>
    <t>TASK Resurs</t>
  </si>
  <si>
    <t>Premium – Fond Zbalansovanyi</t>
  </si>
  <si>
    <t>Nadbannia</t>
  </si>
  <si>
    <t>OTP Obligatsiinyi</t>
  </si>
  <si>
    <t>SEM Azhio</t>
  </si>
  <si>
    <t>Altus-Strategichnyi</t>
  </si>
  <si>
    <t>Konkord Stabilnist</t>
  </si>
  <si>
    <t>Total</t>
  </si>
  <si>
    <t>(*)  All funds are diversified unit funds.</t>
  </si>
  <si>
    <t>Others</t>
  </si>
  <si>
    <t>PrJSC “KINTO”</t>
  </si>
  <si>
    <t>LLC AMC  "IVEKS ESSET MENEDZHMENT"</t>
  </si>
  <si>
    <t>LLC "AMC "PIOGLOBAL Ukraina"</t>
  </si>
  <si>
    <t>LLC AMC “Univer Menedzhment”</t>
  </si>
  <si>
    <t>Premium – Fond Indeksnyi</t>
  </si>
  <si>
    <t>LLC AMC "Altus Assets Activitis"</t>
  </si>
  <si>
    <t>LLC AMC "Altus Essets Activitis"</t>
  </si>
  <si>
    <t xml:space="preserve">LLC "AMC  "OTP Кapital" </t>
  </si>
  <si>
    <t>LLC AMC "Vsesvit"</t>
  </si>
  <si>
    <t xml:space="preserve">LLC "AMC "ТАSK-Invest" </t>
  </si>
  <si>
    <t>LLC AMC "АRТ - КАPITAL  Menedzhment"</t>
  </si>
  <si>
    <t>LLC AMC “Spivdruzhnist Esset Menedzhment”</t>
  </si>
  <si>
    <t>Open-Ended Funds' Rates of Return. Sorting by the Date of Reaching Compliance with the Standards</t>
  </si>
  <si>
    <t>Rate of Return on Investment Certificates</t>
  </si>
  <si>
    <t>Fund</t>
  </si>
  <si>
    <t>Registration date</t>
  </si>
  <si>
    <t>Date of reaching compliance with the standards</t>
  </si>
  <si>
    <t xml:space="preserve">1 month </t>
  </si>
  <si>
    <t>3 months</t>
  </si>
  <si>
    <t>6 months</t>
  </si>
  <si>
    <t>1 year</t>
  </si>
  <si>
    <t>since the fund's inception</t>
  </si>
  <si>
    <t>since the fund's inception, % per annum (average)*</t>
  </si>
  <si>
    <t>no data</t>
  </si>
  <si>
    <t>* The indicator "since the fund's inception, % per annum (average)" is calculated based on compound interest formula.</t>
  </si>
  <si>
    <t xml:space="preserve">Konkord Stabilnist </t>
  </si>
  <si>
    <t>Konkord Dostatok</t>
  </si>
  <si>
    <t xml:space="preserve">UNIVER.UA/Myhailo Grushevskyi: Fond Derzhavnyh Paperiv   </t>
  </si>
  <si>
    <t xml:space="preserve">OTP Obligatsiinyi </t>
  </si>
  <si>
    <t>Average</t>
  </si>
  <si>
    <t xml:space="preserve"> Open-Ended Funds Dynamics.  Ranking by Net Inflow</t>
  </si>
  <si>
    <t>No</t>
  </si>
  <si>
    <t>Net Asset Value</t>
  </si>
  <si>
    <t>Number of Investment Certificates in Circulation</t>
  </si>
  <si>
    <t>Change, UAH thsd.</t>
  </si>
  <si>
    <t>Change, %</t>
  </si>
  <si>
    <t>Change, items</t>
  </si>
  <si>
    <t>Net inflow/outflow of capital over the month, UAH thsd.</t>
  </si>
  <si>
    <r>
      <t xml:space="preserve">UNIVER.UA/Taras Shevchenko: </t>
    </r>
    <r>
      <rPr>
        <sz val="11"/>
        <rFont val="Calibri"/>
        <family val="2"/>
        <charset val="204"/>
      </rPr>
      <t>Fond Zaoshchadzhen</t>
    </r>
  </si>
  <si>
    <t>NAV change, UAH thsd.</t>
  </si>
  <si>
    <t>NAV change, %</t>
  </si>
  <si>
    <t>Net inflow/ outflow of capital, UAH thsd.</t>
  </si>
  <si>
    <t>1 month*</t>
  </si>
  <si>
    <t>Funds' average rate of return</t>
  </si>
  <si>
    <t>EURO Deposits</t>
  </si>
  <si>
    <t>USD Deposits</t>
  </si>
  <si>
    <t>UAH Deposits</t>
  </si>
  <si>
    <t>"Gold" deposit (at official rate of gold)</t>
  </si>
  <si>
    <t>Interval Funds. Ranking by NAV</t>
  </si>
  <si>
    <t>Form</t>
  </si>
  <si>
    <t>Type</t>
  </si>
  <si>
    <t>Platynum</t>
  </si>
  <si>
    <t>KINTO-Narodnyi</t>
  </si>
  <si>
    <t>Konkord Perspectiva</t>
  </si>
  <si>
    <t>Aurum</t>
  </si>
  <si>
    <t>TASK Ukrainskyi Kapital</t>
  </si>
  <si>
    <t>Zbalansovanyi Fond Parytet</t>
  </si>
  <si>
    <t>UNIVER.UA/Otaman: Fond Perspectyvnyh Aktsii</t>
  </si>
  <si>
    <t xml:space="preserve">Optimum </t>
  </si>
  <si>
    <t>unit</t>
  </si>
  <si>
    <t>diversified</t>
  </si>
  <si>
    <t>special</t>
  </si>
  <si>
    <t>LLC  “Dragon Eset Menedzhment”</t>
  </si>
  <si>
    <t>PrJSC "KINTO"</t>
  </si>
  <si>
    <t>LLC AMC "PIOGLOBAL Ukraina"</t>
  </si>
  <si>
    <t>LLC AMC "TASK Invest"</t>
  </si>
  <si>
    <t>LLC AMC "ART-KAPITAL Menedzhment"</t>
  </si>
  <si>
    <t>LLC AMC  “Univer Menedzhment”</t>
  </si>
  <si>
    <t>LLC AMC "SЕМ"</t>
  </si>
  <si>
    <t>Interval Funds' Rates of Return. Sorting by the Date of Reaching Compliance with the Standards</t>
  </si>
  <si>
    <t xml:space="preserve">6 months </t>
  </si>
  <si>
    <t xml:space="preserve">3 months </t>
  </si>
  <si>
    <t>Optimum</t>
  </si>
  <si>
    <t>КІNТО-Narodnyi</t>
  </si>
  <si>
    <t>TASK Ukrainskyi Capital</t>
  </si>
  <si>
    <t>Interval Funds' Dynamics.  Ranking by Net Inflow</t>
  </si>
  <si>
    <t xml:space="preserve">Net inflow/outflow of capital over the month, UAH thsd </t>
  </si>
  <si>
    <t>Аurum</t>
  </si>
  <si>
    <t>Zbalansovanyi Fond "Parytet"</t>
  </si>
  <si>
    <t>"UNIVER.UA/Otaman: Fond Perspectyvnyh Aktsii"</t>
  </si>
  <si>
    <t xml:space="preserve">Platynum </t>
  </si>
  <si>
    <t>NAV Change, UAH thsd.</t>
  </si>
  <si>
    <t>NAV Change, %</t>
  </si>
  <si>
    <t>Net inflow-outflow,   UAH thsd.</t>
  </si>
  <si>
    <t>EURO deposits</t>
  </si>
  <si>
    <t>USD deposits</t>
  </si>
  <si>
    <t>UAH deposits</t>
  </si>
  <si>
    <t>Gold deposit (at official rate of gold)</t>
  </si>
  <si>
    <t>Closed-End Funds. Ranking by NAV</t>
  </si>
  <si>
    <t>Number of securities in circulation, items</t>
  </si>
  <si>
    <t>NAV per one security, UAH</t>
  </si>
  <si>
    <t>Security nominal, UAH</t>
  </si>
  <si>
    <t>Indeks Ukrainskoi Birzhi”</t>
  </si>
  <si>
    <t>AntyBank</t>
  </si>
  <si>
    <t>UNIVER.UA/Skif: Fond Neruhomosti</t>
  </si>
  <si>
    <t>“TASK  Universal”</t>
  </si>
  <si>
    <t>non-diversified</t>
  </si>
  <si>
    <t>PrJSC "Kinto"</t>
  </si>
  <si>
    <t>LLC AMC "ART KAPITAL Menedzhment"</t>
  </si>
  <si>
    <t>Closed-End Funds' Rates of Return. Sorting by the Date of Reaching Compliance with the Standards</t>
  </si>
  <si>
    <t>** As the fund was recognized less than a year ago, the indicator "since the fund's inception, % per annum (average)" will not be representative for this fund</t>
  </si>
  <si>
    <t>Closed-End Funds' Dynamics.  Ranking by Net Inflow</t>
  </si>
  <si>
    <t>Number of Securities in Circulation</t>
  </si>
  <si>
    <t>Net inflow/ outflow of capital during month, UAH thsd.</t>
  </si>
  <si>
    <t>Indeks Ukrainskoi Birzhi</t>
  </si>
  <si>
    <t>TASK  Universal</t>
  </si>
  <si>
    <t>1 Month*</t>
  </si>
  <si>
    <t>YTD change</t>
  </si>
  <si>
    <t>MICEX (Russia)</t>
  </si>
  <si>
    <t>AMC “Dragon Eset Menedzhment”</t>
  </si>
  <si>
    <t>YTD</t>
  </si>
</sst>
</file>

<file path=xl/styles.xml><?xml version="1.0" encoding="utf-8"?>
<styleSheet xmlns="http://schemas.openxmlformats.org/spreadsheetml/2006/main">
  <numFmts count="1">
    <numFmt numFmtId="164" formatCode="#,##0.00&quot; грн.&quot;;\-#,##0.00&quot; грн.&quot;"/>
  </numFmts>
  <fonts count="27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family val="2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Arial"/>
      <charset val="204"/>
    </font>
    <font>
      <b/>
      <sz val="10"/>
      <name val="Arial Cyr"/>
      <family val="2"/>
      <charset val="204"/>
    </font>
    <font>
      <sz val="11"/>
      <name val="Calibri"/>
      <family val="2"/>
      <charset val="204"/>
    </font>
    <font>
      <b/>
      <sz val="11"/>
      <color rgb="FF008080"/>
      <name val="Arial"/>
      <family val="2"/>
      <charset val="204"/>
    </font>
    <font>
      <sz val="9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 style="dotted">
        <color indexed="55"/>
      </left>
      <right/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/>
      <diagonal/>
    </border>
    <border>
      <left style="dotted">
        <color indexed="23"/>
      </left>
      <right/>
      <top style="medium">
        <color indexed="38"/>
      </top>
      <bottom/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/>
      <bottom style="medium">
        <color indexed="38"/>
      </bottom>
      <diagonal/>
    </border>
    <border>
      <left style="dotted">
        <color indexed="55"/>
      </left>
      <right/>
      <top style="medium">
        <color indexed="21"/>
      </top>
      <bottom style="dotted">
        <color indexed="55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/>
      <top style="dotted">
        <color indexed="23"/>
      </top>
      <bottom style="thin">
        <color indexed="10"/>
      </bottom>
      <diagonal/>
    </border>
    <border>
      <left/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/>
      <top style="dotted">
        <color indexed="23"/>
      </top>
      <bottom/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/>
      <diagonal/>
    </border>
    <border>
      <left/>
      <right/>
      <top style="medium">
        <color indexed="38"/>
      </top>
      <bottom/>
      <diagonal/>
    </border>
    <border>
      <left/>
      <right/>
      <top style="medium">
        <color indexed="38"/>
      </top>
      <bottom style="medium">
        <color indexed="38"/>
      </bottom>
      <diagonal/>
    </border>
    <border>
      <left/>
      <right style="dotted">
        <color indexed="23"/>
      </right>
      <top style="medium">
        <color indexed="38"/>
      </top>
      <bottom/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/>
      <right/>
      <top style="dotted">
        <color indexed="23"/>
      </top>
      <bottom style="dotted">
        <color indexed="23"/>
      </bottom>
      <diagonal/>
    </border>
    <border>
      <left/>
      <right/>
      <top style="dotted">
        <color indexed="23"/>
      </top>
      <bottom/>
      <diagonal/>
    </border>
    <border>
      <left/>
      <right/>
      <top/>
      <bottom style="dotted">
        <color indexed="23"/>
      </bottom>
      <diagonal/>
    </border>
    <border>
      <left style="dotted">
        <color indexed="55"/>
      </left>
      <right style="dotted">
        <color indexed="55"/>
      </right>
      <top/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hair">
        <color indexed="64"/>
      </bottom>
      <diagonal/>
    </border>
    <border>
      <left style="dotted">
        <color indexed="55"/>
      </left>
      <right style="dotted">
        <color indexed="55"/>
      </right>
      <top style="hair">
        <color indexed="64"/>
      </top>
      <bottom style="hair">
        <color indexed="64"/>
      </bottom>
      <diagonal/>
    </border>
    <border>
      <left style="medium">
        <color rgb="FF006666"/>
      </left>
      <right style="medium">
        <color rgb="FF006666"/>
      </right>
      <top style="medium">
        <color rgb="FF006666"/>
      </top>
      <bottom style="medium">
        <color rgb="FF006666"/>
      </bottom>
      <diagonal/>
    </border>
    <border>
      <left style="dotted">
        <color indexed="23"/>
      </left>
      <right/>
      <top style="medium">
        <color rgb="FF008080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dotted">
        <color indexed="23"/>
      </top>
      <bottom style="dotted">
        <color indexed="64"/>
      </bottom>
      <diagonal/>
    </border>
    <border>
      <left style="dotted">
        <color indexed="55"/>
      </left>
      <right style="dotted">
        <color indexed="23"/>
      </right>
      <top style="dotted">
        <color indexed="64"/>
      </top>
      <bottom/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55"/>
      </left>
      <right style="dotted">
        <color indexed="23"/>
      </right>
      <top/>
      <bottom style="dotted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64"/>
      </bottom>
      <diagonal/>
    </border>
    <border>
      <left/>
      <right style="dotted">
        <color indexed="55"/>
      </right>
      <top/>
      <bottom style="hair">
        <color indexed="64"/>
      </bottom>
      <diagonal/>
    </border>
    <border>
      <left/>
      <right style="dotted">
        <color indexed="55"/>
      </right>
      <top style="hair">
        <color indexed="64"/>
      </top>
      <bottom/>
      <diagonal/>
    </border>
    <border>
      <left style="medium">
        <color rgb="FF008080"/>
      </left>
      <right style="medium">
        <color rgb="FF008080"/>
      </right>
      <top style="medium">
        <color rgb="FF008080"/>
      </top>
      <bottom style="medium">
        <color rgb="FF008080"/>
      </bottom>
      <diagonal/>
    </border>
    <border>
      <left/>
      <right/>
      <top style="dotted">
        <color indexed="64"/>
      </top>
      <bottom style="medium">
        <color indexed="21"/>
      </bottom>
      <diagonal/>
    </border>
    <border>
      <left/>
      <right style="dotted">
        <color indexed="55"/>
      </right>
      <top style="dotted">
        <color indexed="64"/>
      </top>
      <bottom style="medium">
        <color indexed="21"/>
      </bottom>
      <diagonal/>
    </border>
    <border>
      <left/>
      <right style="dotted">
        <color indexed="23"/>
      </right>
      <top style="dotted">
        <color indexed="64"/>
      </top>
      <bottom style="medium">
        <color indexed="21"/>
      </bottom>
      <diagonal/>
    </border>
    <border>
      <left/>
      <right style="dotted">
        <color indexed="55"/>
      </right>
      <top style="dotted">
        <color indexed="64"/>
      </top>
      <bottom style="dotted">
        <color indexed="64"/>
      </bottom>
      <diagonal/>
    </border>
    <border>
      <left/>
      <right style="dotted">
        <color indexed="55"/>
      </right>
      <top style="dotted">
        <color indexed="23"/>
      </top>
      <bottom style="medium">
        <color rgb="FF008080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9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9" fillId="0" borderId="0" xfId="0" applyFont="1" applyFill="1" applyBorder="1"/>
    <xf numFmtId="4" fontId="9" fillId="0" borderId="0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10" fontId="8" fillId="0" borderId="0" xfId="8" applyNumberFormat="1" applyFont="1" applyFill="1" applyBorder="1" applyAlignment="1">
      <alignment horizontal="right" vertical="center"/>
    </xf>
    <xf numFmtId="10" fontId="4" fillId="0" borderId="0" xfId="0" applyNumberFormat="1" applyFont="1" applyBorder="1"/>
    <xf numFmtId="0" fontId="0" fillId="0" borderId="0" xfId="0" applyBorder="1"/>
    <xf numFmtId="0" fontId="7" fillId="0" borderId="0" xfId="0" applyFont="1"/>
    <xf numFmtId="3" fontId="9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 indent="1"/>
    </xf>
    <xf numFmtId="3" fontId="9" fillId="0" borderId="0" xfId="0" applyNumberFormat="1" applyFont="1" applyAlignment="1">
      <alignment horizontal="right" vertical="center" indent="1"/>
    </xf>
    <xf numFmtId="0" fontId="14" fillId="0" borderId="5" xfId="4" applyFont="1" applyFill="1" applyBorder="1" applyAlignment="1">
      <alignment vertical="center" wrapText="1"/>
    </xf>
    <xf numFmtId="10" fontId="14" fillId="0" borderId="8" xfId="5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1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14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 shrinkToFit="1"/>
    </xf>
    <xf numFmtId="4" fontId="9" fillId="0" borderId="11" xfId="0" applyNumberFormat="1" applyFont="1" applyFill="1" applyBorder="1" applyAlignment="1">
      <alignment horizontal="right" vertical="center" indent="1"/>
    </xf>
    <xf numFmtId="3" fontId="9" fillId="0" borderId="11" xfId="0" applyNumberFormat="1" applyFont="1" applyFill="1" applyBorder="1" applyAlignment="1">
      <alignment horizontal="right" vertical="center" indent="1"/>
    </xf>
    <xf numFmtId="4" fontId="9" fillId="0" borderId="12" xfId="0" applyNumberFormat="1" applyFont="1" applyFill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horizontal="right" vertical="center" indent="1"/>
    </xf>
    <xf numFmtId="0" fontId="10" fillId="0" borderId="1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0" fillId="0" borderId="14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right" vertical="center" indent="1"/>
    </xf>
    <xf numFmtId="14" fontId="9" fillId="0" borderId="0" xfId="0" applyNumberFormat="1" applyFont="1" applyFill="1" applyBorder="1" applyAlignment="1">
      <alignment horizontal="center"/>
    </xf>
    <xf numFmtId="0" fontId="16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left" vertical="center" wrapText="1"/>
    </xf>
    <xf numFmtId="0" fontId="16" fillId="0" borderId="0" xfId="1" applyNumberFormat="1" applyFont="1" applyFill="1" applyBorder="1" applyAlignment="1" applyProtection="1">
      <alignment horizontal="left" vertical="center"/>
    </xf>
    <xf numFmtId="0" fontId="6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/>
    </xf>
    <xf numFmtId="3" fontId="9" fillId="0" borderId="8" xfId="0" applyNumberFormat="1" applyFont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vertical="center"/>
    </xf>
    <xf numFmtId="0" fontId="14" fillId="0" borderId="0" xfId="4" applyFont="1" applyFill="1" applyBorder="1" applyAlignment="1">
      <alignment vertical="center" wrapText="1"/>
    </xf>
    <xf numFmtId="10" fontId="14" fillId="0" borderId="0" xfId="5" applyNumberFormat="1" applyFont="1" applyFill="1" applyBorder="1" applyAlignment="1">
      <alignment horizontal="center" vertical="center" wrapText="1"/>
    </xf>
    <xf numFmtId="4" fontId="17" fillId="0" borderId="16" xfId="0" applyNumberFormat="1" applyFont="1" applyFill="1" applyBorder="1" applyAlignment="1">
      <alignment horizontal="center" vertical="center"/>
    </xf>
    <xf numFmtId="4" fontId="17" fillId="0" borderId="17" xfId="0" applyNumberFormat="1" applyFont="1" applyFill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10" fontId="14" fillId="0" borderId="21" xfId="5" applyNumberFormat="1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 shrinkToFit="1"/>
    </xf>
    <xf numFmtId="4" fontId="17" fillId="0" borderId="0" xfId="0" applyNumberFormat="1" applyFont="1" applyFill="1" applyBorder="1" applyAlignment="1">
      <alignment horizontal="right" vertical="center" indent="1"/>
    </xf>
    <xf numFmtId="10" fontId="17" fillId="0" borderId="0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/>
    <xf numFmtId="0" fontId="9" fillId="0" borderId="0" xfId="0" applyFont="1" applyAlignment="1">
      <alignment horizontal="left"/>
    </xf>
    <xf numFmtId="0" fontId="9" fillId="0" borderId="0" xfId="0" applyFont="1"/>
    <xf numFmtId="0" fontId="5" fillId="0" borderId="6" xfId="0" applyFont="1" applyBorder="1" applyAlignment="1">
      <alignment vertical="center" wrapText="1"/>
    </xf>
    <xf numFmtId="0" fontId="6" fillId="0" borderId="0" xfId="0" applyFont="1"/>
    <xf numFmtId="164" fontId="3" fillId="0" borderId="0" xfId="2" applyNumberFormat="1" applyFont="1" applyFill="1" applyBorder="1" applyAlignment="1">
      <alignment horizontal="right" wrapText="1"/>
    </xf>
    <xf numFmtId="0" fontId="9" fillId="0" borderId="0" xfId="0" applyFont="1" applyBorder="1"/>
    <xf numFmtId="0" fontId="14" fillId="0" borderId="22" xfId="4" applyFont="1" applyFill="1" applyBorder="1" applyAlignment="1">
      <alignment vertical="center" wrapText="1"/>
    </xf>
    <xf numFmtId="10" fontId="14" fillId="0" borderId="23" xfId="5" applyNumberFormat="1" applyFont="1" applyFill="1" applyBorder="1" applyAlignment="1">
      <alignment horizontal="center" vertical="center" wrapText="1"/>
    </xf>
    <xf numFmtId="10" fontId="14" fillId="0" borderId="24" xfId="5" applyNumberFormat="1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vertical="center"/>
    </xf>
    <xf numFmtId="4" fontId="9" fillId="0" borderId="25" xfId="0" applyNumberFormat="1" applyFont="1" applyFill="1" applyBorder="1" applyAlignment="1">
      <alignment horizontal="right" vertical="center"/>
    </xf>
    <xf numFmtId="4" fontId="9" fillId="0" borderId="8" xfId="0" applyNumberFormat="1" applyFont="1" applyBorder="1" applyAlignment="1">
      <alignment horizontal="right" vertical="center" indent="1"/>
    </xf>
    <xf numFmtId="0" fontId="14" fillId="0" borderId="8" xfId="3" applyFont="1" applyFill="1" applyBorder="1" applyAlignment="1">
      <alignment vertical="center" wrapText="1"/>
    </xf>
    <xf numFmtId="4" fontId="14" fillId="0" borderId="8" xfId="3" applyNumberFormat="1" applyFont="1" applyFill="1" applyBorder="1" applyAlignment="1">
      <alignment horizontal="right" vertical="center" wrapText="1" indent="1"/>
    </xf>
    <xf numFmtId="3" fontId="14" fillId="0" borderId="8" xfId="3" applyNumberFormat="1" applyFont="1" applyFill="1" applyBorder="1" applyAlignment="1">
      <alignment horizontal="right" vertical="center" wrapText="1" indent="1"/>
    </xf>
    <xf numFmtId="0" fontId="15" fillId="0" borderId="21" xfId="1" applyFont="1" applyFill="1" applyBorder="1" applyAlignment="1" applyProtection="1">
      <alignment vertical="center" wrapText="1"/>
    </xf>
    <xf numFmtId="0" fontId="14" fillId="0" borderId="26" xfId="4" applyFont="1" applyFill="1" applyBorder="1" applyAlignment="1">
      <alignment vertical="center" wrapText="1"/>
    </xf>
    <xf numFmtId="10" fontId="14" fillId="0" borderId="27" xfId="5" applyNumberFormat="1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0" fillId="0" borderId="30" xfId="0" applyBorder="1"/>
    <xf numFmtId="0" fontId="10" fillId="0" borderId="31" xfId="0" applyFont="1" applyFill="1" applyBorder="1" applyAlignment="1">
      <alignment horizontal="center" vertical="center" wrapText="1" shrinkToFit="1"/>
    </xf>
    <xf numFmtId="4" fontId="10" fillId="0" borderId="32" xfId="0" applyNumberFormat="1" applyFont="1" applyFill="1" applyBorder="1" applyAlignment="1">
      <alignment horizontal="right" vertical="center" indent="1"/>
    </xf>
    <xf numFmtId="3" fontId="10" fillId="0" borderId="33" xfId="0" applyNumberFormat="1" applyFont="1" applyFill="1" applyBorder="1" applyAlignment="1">
      <alignment horizontal="right" vertical="center" indent="1"/>
    </xf>
    <xf numFmtId="4" fontId="10" fillId="0" borderId="34" xfId="0" applyNumberFormat="1" applyFont="1" applyFill="1" applyBorder="1" applyAlignment="1">
      <alignment horizontal="right" vertical="center" indent="1"/>
    </xf>
    <xf numFmtId="10" fontId="9" fillId="0" borderId="11" xfId="9" applyNumberFormat="1" applyFont="1" applyFill="1" applyBorder="1" applyAlignment="1">
      <alignment horizontal="right" vertical="center" indent="1"/>
    </xf>
    <xf numFmtId="10" fontId="10" fillId="0" borderId="16" xfId="0" applyNumberFormat="1" applyFont="1" applyFill="1" applyBorder="1" applyAlignment="1">
      <alignment horizontal="right" vertical="center" indent="1"/>
    </xf>
    <xf numFmtId="4" fontId="20" fillId="0" borderId="16" xfId="6" applyNumberFormat="1" applyFont="1" applyFill="1" applyBorder="1" applyAlignment="1">
      <alignment horizontal="right" vertical="center" wrapText="1" indent="1"/>
    </xf>
    <xf numFmtId="3" fontId="20" fillId="0" borderId="16" xfId="6" applyNumberFormat="1" applyFont="1" applyFill="1" applyBorder="1" applyAlignment="1">
      <alignment horizontal="right" vertical="center" wrapText="1" indent="1"/>
    </xf>
    <xf numFmtId="10" fontId="14" fillId="0" borderId="8" xfId="5" applyNumberFormat="1" applyFont="1" applyFill="1" applyBorder="1" applyAlignment="1">
      <alignment horizontal="right" vertical="center" wrapText="1" indent="1"/>
    </xf>
    <xf numFmtId="0" fontId="5" fillId="0" borderId="0" xfId="0" applyFont="1" applyBorder="1" applyAlignment="1">
      <alignment horizontal="left" vertical="center"/>
    </xf>
    <xf numFmtId="0" fontId="9" fillId="0" borderId="35" xfId="0" applyFont="1" applyBorder="1" applyAlignment="1">
      <alignment vertical="center"/>
    </xf>
    <xf numFmtId="14" fontId="9" fillId="0" borderId="35" xfId="0" applyNumberFormat="1" applyFont="1" applyBorder="1" applyAlignment="1">
      <alignment horizontal="center" vertical="center"/>
    </xf>
    <xf numFmtId="14" fontId="9" fillId="0" borderId="36" xfId="0" applyNumberFormat="1" applyFont="1" applyBorder="1" applyAlignment="1">
      <alignment horizontal="center" vertical="center"/>
    </xf>
    <xf numFmtId="14" fontId="14" fillId="0" borderId="8" xfId="4" applyNumberFormat="1" applyFont="1" applyFill="1" applyBorder="1" applyAlignment="1">
      <alignment horizontal="center" vertical="center" wrapText="1"/>
    </xf>
    <xf numFmtId="10" fontId="14" fillId="0" borderId="37" xfId="7" applyNumberFormat="1" applyFont="1" applyFill="1" applyBorder="1" applyAlignment="1">
      <alignment horizontal="right" vertical="center" wrapText="1" indent="1"/>
    </xf>
    <xf numFmtId="10" fontId="9" fillId="0" borderId="0" xfId="0" applyNumberFormat="1" applyFont="1" applyFill="1" applyBorder="1" applyAlignment="1">
      <alignment horizontal="center" vertical="center"/>
    </xf>
    <xf numFmtId="10" fontId="9" fillId="0" borderId="0" xfId="0" applyNumberFormat="1" applyFont="1" applyAlignment="1">
      <alignment vertical="center"/>
    </xf>
    <xf numFmtId="4" fontId="14" fillId="0" borderId="8" xfId="3" applyNumberFormat="1" applyFont="1" applyFill="1" applyBorder="1" applyAlignment="1">
      <alignment horizontal="center" vertical="center" wrapText="1"/>
    </xf>
    <xf numFmtId="3" fontId="14" fillId="0" borderId="8" xfId="3" applyNumberFormat="1" applyFont="1" applyFill="1" applyBorder="1" applyAlignment="1">
      <alignment horizontal="center" vertical="center" wrapText="1"/>
    </xf>
    <xf numFmtId="4" fontId="10" fillId="0" borderId="16" xfId="0" applyNumberFormat="1" applyFont="1" applyFill="1" applyBorder="1" applyAlignment="1">
      <alignment horizontal="center" vertical="center"/>
    </xf>
    <xf numFmtId="4" fontId="10" fillId="0" borderId="17" xfId="0" applyNumberFormat="1" applyFont="1" applyFill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4" fontId="10" fillId="0" borderId="33" xfId="0" applyNumberFormat="1" applyFont="1" applyFill="1" applyBorder="1" applyAlignment="1">
      <alignment horizontal="right" vertical="center" indent="1"/>
    </xf>
    <xf numFmtId="0" fontId="9" fillId="0" borderId="38" xfId="0" applyFont="1" applyFill="1" applyBorder="1" applyAlignment="1">
      <alignment vertical="center"/>
    </xf>
    <xf numFmtId="4" fontId="10" fillId="0" borderId="24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 applyAlignment="1">
      <alignment vertical="center"/>
    </xf>
    <xf numFmtId="4" fontId="9" fillId="0" borderId="11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10" fontId="9" fillId="0" borderId="39" xfId="0" applyNumberFormat="1" applyFont="1" applyBorder="1" applyAlignment="1">
      <alignment horizontal="right" vertical="center" indent="1"/>
    </xf>
    <xf numFmtId="10" fontId="9" fillId="0" borderId="21" xfId="0" applyNumberFormat="1" applyFont="1" applyBorder="1" applyAlignment="1">
      <alignment horizontal="right" vertical="center" indent="1"/>
    </xf>
    <xf numFmtId="0" fontId="9" fillId="0" borderId="40" xfId="0" applyFont="1" applyFill="1" applyBorder="1" applyAlignment="1">
      <alignment horizontal="left" vertical="center" wrapText="1" shrinkToFit="1"/>
    </xf>
    <xf numFmtId="0" fontId="9" fillId="0" borderId="41" xfId="0" applyFont="1" applyFill="1" applyBorder="1" applyAlignment="1">
      <alignment horizontal="left" vertical="center" wrapText="1" shrinkToFit="1"/>
    </xf>
    <xf numFmtId="4" fontId="9" fillId="0" borderId="42" xfId="0" applyNumberFormat="1" applyFont="1" applyFill="1" applyBorder="1" applyAlignment="1">
      <alignment horizontal="right" vertical="center" indent="1"/>
    </xf>
    <xf numFmtId="10" fontId="9" fillId="0" borderId="42" xfId="9" applyNumberFormat="1" applyFont="1" applyFill="1" applyBorder="1" applyAlignment="1">
      <alignment horizontal="right" vertical="center" indent="1"/>
    </xf>
    <xf numFmtId="4" fontId="9" fillId="0" borderId="43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Alignment="1">
      <alignment horizontal="right" vertical="center" indent="1"/>
    </xf>
    <xf numFmtId="0" fontId="9" fillId="0" borderId="44" xfId="0" applyFont="1" applyFill="1" applyBorder="1" applyAlignment="1">
      <alignment horizontal="left" vertical="center" wrapText="1" shrinkToFit="1"/>
    </xf>
    <xf numFmtId="4" fontId="9" fillId="0" borderId="45" xfId="0" applyNumberFormat="1" applyFont="1" applyFill="1" applyBorder="1" applyAlignment="1">
      <alignment horizontal="right" vertical="center" indent="1"/>
    </xf>
    <xf numFmtId="4" fontId="9" fillId="0" borderId="46" xfId="0" applyNumberFormat="1" applyFont="1" applyFill="1" applyBorder="1" applyAlignment="1">
      <alignment horizontal="right" vertical="center" indent="1"/>
    </xf>
    <xf numFmtId="0" fontId="10" fillId="0" borderId="0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horizontal="right" vertical="center" indent="1"/>
    </xf>
    <xf numFmtId="0" fontId="9" fillId="0" borderId="47" xfId="0" applyFont="1" applyFill="1" applyBorder="1" applyAlignment="1">
      <alignment horizontal="left" vertical="center" wrapText="1" shrinkToFit="1"/>
    </xf>
    <xf numFmtId="4" fontId="9" fillId="0" borderId="48" xfId="0" applyNumberFormat="1" applyFont="1" applyFill="1" applyBorder="1" applyAlignment="1">
      <alignment horizontal="right" vertical="center" indent="1"/>
    </xf>
    <xf numFmtId="10" fontId="9" fillId="0" borderId="48" xfId="9" applyNumberFormat="1" applyFont="1" applyFill="1" applyBorder="1" applyAlignment="1">
      <alignment horizontal="right" vertical="center" indent="1"/>
    </xf>
    <xf numFmtId="10" fontId="14" fillId="0" borderId="8" xfId="5" applyNumberFormat="1" applyFont="1" applyFill="1" applyBorder="1" applyAlignment="1">
      <alignment horizontal="right" vertical="center" indent="1"/>
    </xf>
    <xf numFmtId="10" fontId="14" fillId="0" borderId="21" xfId="5" applyNumberFormat="1" applyFont="1" applyFill="1" applyBorder="1" applyAlignment="1">
      <alignment horizontal="right" vertical="center" indent="1"/>
    </xf>
    <xf numFmtId="10" fontId="14" fillId="0" borderId="24" xfId="5" applyNumberFormat="1" applyFont="1" applyFill="1" applyBorder="1" applyAlignment="1">
      <alignment horizontal="right" vertical="center" indent="1"/>
    </xf>
    <xf numFmtId="10" fontId="14" fillId="0" borderId="12" xfId="5" applyNumberFormat="1" applyFont="1" applyFill="1" applyBorder="1" applyAlignment="1">
      <alignment horizontal="right" vertical="center" indent="1"/>
    </xf>
    <xf numFmtId="10" fontId="14" fillId="0" borderId="49" xfId="5" applyNumberFormat="1" applyFont="1" applyFill="1" applyBorder="1" applyAlignment="1">
      <alignment horizontal="right" vertical="center" indent="1"/>
    </xf>
    <xf numFmtId="10" fontId="19" fillId="0" borderId="49" xfId="0" applyNumberFormat="1" applyFont="1" applyBorder="1" applyAlignment="1">
      <alignment horizontal="right" vertical="center" indent="1"/>
    </xf>
    <xf numFmtId="10" fontId="14" fillId="0" borderId="34" xfId="5" applyNumberFormat="1" applyFont="1" applyFill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14" fontId="21" fillId="0" borderId="8" xfId="4" applyNumberFormat="1" applyFont="1" applyFill="1" applyBorder="1" applyAlignment="1">
      <alignment horizontal="center" vertical="center" wrapText="1"/>
    </xf>
    <xf numFmtId="10" fontId="21" fillId="0" borderId="8" xfId="5" applyNumberFormat="1" applyFont="1" applyFill="1" applyBorder="1" applyAlignment="1">
      <alignment horizontal="right" vertical="center" wrapText="1" indent="1"/>
    </xf>
    <xf numFmtId="10" fontId="21" fillId="0" borderId="37" xfId="7" applyNumberFormat="1" applyFont="1" applyFill="1" applyBorder="1" applyAlignment="1">
      <alignment horizontal="right" vertical="center" wrapText="1" indent="1"/>
    </xf>
    <xf numFmtId="0" fontId="20" fillId="0" borderId="0" xfId="4" applyFont="1" applyFill="1" applyBorder="1" applyAlignment="1">
      <alignment vertical="center" wrapText="1"/>
    </xf>
    <xf numFmtId="10" fontId="20" fillId="0" borderId="0" xfId="5" applyNumberFormat="1" applyFont="1" applyFill="1" applyBorder="1" applyAlignment="1">
      <alignment horizontal="center" vertical="center" wrapText="1"/>
    </xf>
    <xf numFmtId="10" fontId="20" fillId="0" borderId="0" xfId="5" applyNumberFormat="1" applyFont="1" applyFill="1" applyBorder="1" applyAlignment="1">
      <alignment horizontal="right" vertical="center" wrapText="1" indent="1"/>
    </xf>
    <xf numFmtId="10" fontId="20" fillId="0" borderId="0" xfId="7" applyNumberFormat="1" applyFont="1" applyFill="1" applyBorder="1" applyAlignment="1">
      <alignment horizontal="center" vertical="center" wrapText="1"/>
    </xf>
    <xf numFmtId="10" fontId="14" fillId="0" borderId="46" xfId="5" applyNumberFormat="1" applyFont="1" applyFill="1" applyBorder="1" applyAlignment="1">
      <alignment horizontal="right" vertical="center" indent="1"/>
    </xf>
    <xf numFmtId="10" fontId="14" fillId="0" borderId="45" xfId="5" applyNumberFormat="1" applyFont="1" applyFill="1" applyBorder="1" applyAlignment="1">
      <alignment horizontal="right" vertical="center" wrapText="1" indent="1"/>
    </xf>
    <xf numFmtId="10" fontId="14" fillId="0" borderId="11" xfId="5" applyNumberFormat="1" applyFont="1" applyFill="1" applyBorder="1" applyAlignment="1">
      <alignment horizontal="right" vertical="center" wrapText="1" indent="1"/>
    </xf>
    <xf numFmtId="0" fontId="9" fillId="0" borderId="50" xfId="0" applyFont="1" applyFill="1" applyBorder="1" applyAlignment="1">
      <alignment horizontal="left" vertical="center" wrapText="1" shrinkToFit="1"/>
    </xf>
    <xf numFmtId="4" fontId="9" fillId="0" borderId="51" xfId="0" applyNumberFormat="1" applyFont="1" applyFill="1" applyBorder="1" applyAlignment="1">
      <alignment horizontal="right" vertical="center" indent="1"/>
    </xf>
    <xf numFmtId="10" fontId="14" fillId="0" borderId="51" xfId="5" applyNumberFormat="1" applyFont="1" applyFill="1" applyBorder="1" applyAlignment="1">
      <alignment horizontal="right" vertical="center" wrapText="1" indent="1"/>
    </xf>
    <xf numFmtId="4" fontId="9" fillId="0" borderId="52" xfId="0" applyNumberFormat="1" applyFont="1" applyFill="1" applyBorder="1" applyAlignment="1">
      <alignment horizontal="right" vertical="center" indent="1"/>
    </xf>
    <xf numFmtId="4" fontId="9" fillId="0" borderId="19" xfId="0" applyNumberFormat="1" applyFont="1" applyFill="1" applyBorder="1" applyAlignment="1">
      <alignment horizontal="right" vertical="center" indent="1"/>
    </xf>
    <xf numFmtId="10" fontId="12" fillId="0" borderId="39" xfId="0" applyNumberFormat="1" applyFont="1" applyBorder="1" applyAlignment="1">
      <alignment horizontal="right" vertical="center" indent="1"/>
    </xf>
    <xf numFmtId="10" fontId="12" fillId="0" borderId="21" xfId="0" applyNumberFormat="1" applyFont="1" applyBorder="1" applyAlignment="1">
      <alignment horizontal="right" vertical="center" indent="1"/>
    </xf>
    <xf numFmtId="0" fontId="10" fillId="0" borderId="6" xfId="0" applyFont="1" applyBorder="1" applyAlignment="1">
      <alignment horizontal="center" vertical="center" wrapText="1"/>
    </xf>
    <xf numFmtId="0" fontId="22" fillId="0" borderId="22" xfId="4" applyFont="1" applyFill="1" applyBorder="1" applyAlignment="1">
      <alignment vertical="center" wrapText="1"/>
    </xf>
    <xf numFmtId="0" fontId="23" fillId="0" borderId="4" xfId="0" applyFont="1" applyBorder="1" applyAlignment="1">
      <alignment horizontal="center" vertical="center" wrapText="1"/>
    </xf>
    <xf numFmtId="0" fontId="14" fillId="0" borderId="58" xfId="4" applyFont="1" applyFill="1" applyBorder="1" applyAlignment="1">
      <alignment vertical="center" wrapText="1"/>
    </xf>
    <xf numFmtId="0" fontId="9" fillId="0" borderId="59" xfId="0" applyFont="1" applyBorder="1" applyAlignment="1">
      <alignment vertical="center"/>
    </xf>
    <xf numFmtId="0" fontId="9" fillId="0" borderId="60" xfId="0" applyFont="1" applyBorder="1" applyAlignment="1">
      <alignment vertical="center"/>
    </xf>
    <xf numFmtId="0" fontId="9" fillId="0" borderId="61" xfId="0" applyFont="1" applyBorder="1" applyAlignment="1">
      <alignment vertical="center"/>
    </xf>
    <xf numFmtId="0" fontId="22" fillId="0" borderId="8" xfId="3" applyFont="1" applyFill="1" applyBorder="1" applyAlignment="1">
      <alignment vertical="center" wrapText="1"/>
    </xf>
    <xf numFmtId="0" fontId="14" fillId="0" borderId="62" xfId="3" applyFont="1" applyFill="1" applyBorder="1" applyAlignment="1">
      <alignment vertical="center" wrapText="1"/>
    </xf>
    <xf numFmtId="0" fontId="14" fillId="0" borderId="63" xfId="3" applyFont="1" applyFill="1" applyBorder="1" applyAlignment="1">
      <alignment vertical="center" wrapText="1"/>
    </xf>
    <xf numFmtId="0" fontId="14" fillId="0" borderId="62" xfId="0" applyFont="1" applyBorder="1"/>
    <xf numFmtId="0" fontId="14" fillId="0" borderId="0" xfId="0" applyFont="1"/>
    <xf numFmtId="0" fontId="9" fillId="0" borderId="0" xfId="0" applyFont="1" applyBorder="1" applyAlignment="1">
      <alignment vertical="top" wrapText="1"/>
    </xf>
    <xf numFmtId="0" fontId="17" fillId="0" borderId="13" xfId="0" applyFont="1" applyBorder="1" applyAlignment="1">
      <alignment horizontal="center" vertical="center" wrapText="1"/>
    </xf>
    <xf numFmtId="14" fontId="17" fillId="0" borderId="7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9" fillId="0" borderId="64" xfId="0" applyFont="1" applyBorder="1"/>
    <xf numFmtId="0" fontId="9" fillId="0" borderId="65" xfId="0" applyFont="1" applyBorder="1"/>
    <xf numFmtId="0" fontId="10" fillId="0" borderId="66" xfId="0" applyFont="1" applyFill="1" applyBorder="1" applyAlignment="1">
      <alignment horizontal="center" vertical="center" wrapText="1"/>
    </xf>
    <xf numFmtId="0" fontId="10" fillId="0" borderId="67" xfId="0" applyFont="1" applyBorder="1" applyAlignment="1">
      <alignment horizontal="center" vertical="center" wrapText="1"/>
    </xf>
    <xf numFmtId="0" fontId="9" fillId="0" borderId="68" xfId="0" applyFont="1" applyBorder="1"/>
    <xf numFmtId="0" fontId="9" fillId="0" borderId="69" xfId="0" applyFont="1" applyBorder="1"/>
    <xf numFmtId="0" fontId="9" fillId="0" borderId="70" xfId="0" applyFont="1" applyBorder="1" applyAlignment="1">
      <alignment vertical="top" wrapText="1"/>
    </xf>
    <xf numFmtId="0" fontId="9" fillId="0" borderId="71" xfId="0" applyFont="1" applyBorder="1"/>
    <xf numFmtId="0" fontId="9" fillId="0" borderId="0" xfId="0" applyFont="1" applyFill="1" applyBorder="1" applyAlignment="1">
      <alignment horizontal="left" vertical="center" wrapText="1" shrinkToFit="1"/>
    </xf>
    <xf numFmtId="10" fontId="14" fillId="0" borderId="24" xfId="5" applyNumberFormat="1" applyFont="1" applyFill="1" applyBorder="1" applyAlignment="1">
      <alignment horizontal="left" vertical="center" wrapText="1"/>
    </xf>
    <xf numFmtId="0" fontId="9" fillId="0" borderId="72" xfId="0" applyFont="1" applyBorder="1"/>
    <xf numFmtId="3" fontId="22" fillId="0" borderId="8" xfId="3" applyNumberFormat="1" applyFont="1" applyFill="1" applyBorder="1" applyAlignment="1">
      <alignment horizontal="center" vertical="center" wrapText="1"/>
    </xf>
    <xf numFmtId="0" fontId="22" fillId="0" borderId="5" xfId="4" applyFont="1" applyFill="1" applyBorder="1" applyAlignment="1">
      <alignment vertical="center" wrapText="1"/>
    </xf>
    <xf numFmtId="0" fontId="14" fillId="0" borderId="72" xfId="0" applyFont="1" applyBorder="1"/>
    <xf numFmtId="0" fontId="20" fillId="0" borderId="5" xfId="4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73" xfId="0" applyFont="1" applyBorder="1"/>
    <xf numFmtId="0" fontId="9" fillId="0" borderId="74" xfId="0" applyFont="1" applyBorder="1"/>
    <xf numFmtId="0" fontId="25" fillId="0" borderId="75" xfId="0" applyFont="1" applyBorder="1" applyAlignment="1">
      <alignment horizontal="center" vertical="center" wrapText="1"/>
    </xf>
    <xf numFmtId="0" fontId="9" fillId="0" borderId="62" xfId="0" applyFont="1" applyBorder="1"/>
    <xf numFmtId="3" fontId="26" fillId="0" borderId="8" xfId="3" applyNumberFormat="1" applyFont="1" applyFill="1" applyBorder="1" applyAlignment="1">
      <alignment horizontal="center" vertical="center" wrapText="1"/>
    </xf>
    <xf numFmtId="0" fontId="20" fillId="0" borderId="0" xfId="4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78" xfId="0" applyFont="1" applyFill="1" applyBorder="1" applyAlignment="1">
      <alignment horizontal="center" vertical="center" wrapText="1" shrinkToFit="1"/>
    </xf>
    <xf numFmtId="0" fontId="10" fillId="0" borderId="66" xfId="0" applyFont="1" applyBorder="1" applyAlignment="1">
      <alignment horizontal="center" vertical="center" wrapText="1"/>
    </xf>
    <xf numFmtId="0" fontId="9" fillId="0" borderId="79" xfId="0" applyFont="1" applyBorder="1"/>
    <xf numFmtId="0" fontId="5" fillId="0" borderId="25" xfId="0" applyFont="1" applyBorder="1" applyAlignment="1">
      <alignment horizontal="left" vertical="center"/>
    </xf>
    <xf numFmtId="0" fontId="20" fillId="0" borderId="53" xfId="6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9" fillId="0" borderId="38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5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20" fillId="0" borderId="25" xfId="6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56" xfId="0" applyBorder="1" applyAlignment="1"/>
    <xf numFmtId="0" fontId="10" fillId="0" borderId="5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20" fillId="0" borderId="76" xfId="6" applyFont="1" applyFill="1" applyBorder="1" applyAlignment="1">
      <alignment horizontal="center" vertical="center" wrapText="1"/>
    </xf>
    <xf numFmtId="0" fontId="20" fillId="0" borderId="77" xfId="6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left" vertical="center"/>
    </xf>
    <xf numFmtId="0" fontId="8" fillId="0" borderId="55" xfId="0" applyFont="1" applyFill="1" applyBorder="1" applyAlignment="1">
      <alignment horizontal="left" vertical="center"/>
    </xf>
    <xf numFmtId="0" fontId="10" fillId="0" borderId="57" xfId="0" applyFont="1" applyBorder="1" applyAlignment="1">
      <alignment horizontal="center" vertical="center" wrapText="1"/>
    </xf>
    <xf numFmtId="0" fontId="9" fillId="0" borderId="80" xfId="0" applyFont="1" applyBorder="1" applyAlignment="1">
      <alignment vertical="center"/>
    </xf>
  </cellXfs>
  <cellStyles count="10">
    <cellStyle name="Гиперссылка" xfId="1" builtinId="8"/>
    <cellStyle name="Обычный" xfId="0" builtinId="0"/>
    <cellStyle name="Обычный_Nastya_Otkrit" xfId="2"/>
    <cellStyle name="Обычный_Відкр_1" xfId="3"/>
    <cellStyle name="Обычный_Відкр_2" xfId="4"/>
    <cellStyle name="Обычный_З_2_28.10" xfId="5"/>
    <cellStyle name="Обычный_Лист2" xfId="6"/>
    <cellStyle name="Обычный_Лист5" xfId="7"/>
    <cellStyle name="Процентный" xfId="8" builtinId="5"/>
    <cellStyle name="Процентный 2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15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150" b="1" i="1" baseline="0"/>
              <a:t>Dynamics of the Ukrainian Equity Indexes and the Rates of Return of Public Funds over the Month</a:t>
            </a:r>
            <a:endParaRPr lang="ru-RU" sz="1150" b="1" i="1" baseline="0"/>
          </a:p>
        </c:rich>
      </c:tx>
      <c:layout>
        <c:manualLayout>
          <c:xMode val="edge"/>
          <c:yMode val="edge"/>
          <c:x val="0.24871815631523475"/>
          <c:y val="1.915715980139413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6752167428024389E-2"/>
          <c:y val="0.29118882898119081"/>
          <c:w val="0.94700933744769777"/>
          <c:h val="0.32567171662370031"/>
        </c:manualLayout>
      </c:layout>
      <c:barChart>
        <c:barDir val="col"/>
        <c:grouping val="clustered"/>
        <c:ser>
          <c:idx val="0"/>
          <c:order val="0"/>
          <c:tx>
            <c:strRef>
              <c:f>'інд+дох'!$B$2</c:f>
              <c:strCache>
                <c:ptCount val="1"/>
                <c:pt idx="0">
                  <c:v>PFTS Index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-2.2560973682637158E-3"/>
                  <c:y val="2.2875711079354256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March</c:v>
                </c:pt>
                <c:pt idx="1">
                  <c:v>April</c:v>
                </c:pt>
                <c:pt idx="2">
                  <c:v>Since the beginning of 2015</c:v>
                </c:pt>
              </c:strCache>
            </c:strRef>
          </c:cat>
          <c:val>
            <c:numRef>
              <c:f>'інд+дох'!$B$3:$B$5</c:f>
              <c:numCache>
                <c:formatCode>0.00%</c:formatCode>
                <c:ptCount val="3"/>
                <c:pt idx="0">
                  <c:v>-7.0231408672208562E-2</c:v>
                </c:pt>
                <c:pt idx="1">
                  <c:v>-0.10315580900831234</c:v>
                </c:pt>
                <c:pt idx="2">
                  <c:v>-4.0757779385919624E-2</c:v>
                </c:pt>
              </c:numCache>
            </c:numRef>
          </c:val>
        </c:ser>
        <c:ser>
          <c:idx val="1"/>
          <c:order val="1"/>
          <c:tx>
            <c:strRef>
              <c:f>'інд+дох'!$C$2</c:f>
              <c:strCache>
                <c:ptCount val="1"/>
                <c:pt idx="0">
                  <c:v>UX index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6.9983301012186668E-3"/>
                  <c:y val="8.762961389983755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March</c:v>
                </c:pt>
                <c:pt idx="1">
                  <c:v>April</c:v>
                </c:pt>
                <c:pt idx="2">
                  <c:v>Since the beginning of 2015</c:v>
                </c:pt>
              </c:strCache>
            </c:strRef>
          </c:cat>
          <c:val>
            <c:numRef>
              <c:f>'інд+дох'!$C$3:$C$5</c:f>
              <c:numCache>
                <c:formatCode>0.00%</c:formatCode>
                <c:ptCount val="3"/>
                <c:pt idx="0">
                  <c:v>-9.0729677832302125E-2</c:v>
                </c:pt>
                <c:pt idx="1">
                  <c:v>5.3557810758491087E-2</c:v>
                </c:pt>
                <c:pt idx="2">
                  <c:v>4.2872350720990937E-2</c:v>
                </c:pt>
              </c:numCache>
            </c:numRef>
          </c:val>
        </c:ser>
        <c:ser>
          <c:idx val="2"/>
          <c:order val="2"/>
          <c:tx>
            <c:strRef>
              <c:f>'інд+дох'!$D$2</c:f>
              <c:strCache>
                <c:ptCount val="1"/>
                <c:pt idx="0">
                  <c:v>Open-ended CII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-3.5275102228873178E-4"/>
                  <c:y val="-1.0123281717888358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2.5773423831607485E-4"/>
                  <c:y val="-2.7299043542352849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756513382323379E-4"/>
                  <c:y val="-1.8102168802891422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March</c:v>
                </c:pt>
                <c:pt idx="1">
                  <c:v>April</c:v>
                </c:pt>
                <c:pt idx="2">
                  <c:v>Since the beginning of 2015</c:v>
                </c:pt>
              </c:strCache>
            </c:strRef>
          </c:cat>
          <c:val>
            <c:numRef>
              <c:f>'інд+дох'!$D$3:$D$5</c:f>
              <c:numCache>
                <c:formatCode>0.00%</c:formatCode>
                <c:ptCount val="3"/>
                <c:pt idx="0">
                  <c:v>-2.7733862846231829E-2</c:v>
                </c:pt>
                <c:pt idx="1">
                  <c:v>7.8265738472479314E-3</c:v>
                </c:pt>
                <c:pt idx="2">
                  <c:v>7.1074601897160597E-2</c:v>
                </c:pt>
              </c:numCache>
            </c:numRef>
          </c:val>
        </c:ser>
        <c:ser>
          <c:idx val="3"/>
          <c:order val="3"/>
          <c:tx>
            <c:strRef>
              <c:f>'інд+дох'!$E$2</c:f>
              <c:strCache>
                <c:ptCount val="1"/>
                <c:pt idx="0">
                  <c:v>Interval CII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8.2477586963723834E-4"/>
                  <c:y val="-5.22009102628615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4.3730500800143445E-4"/>
                  <c:y val="-7.3944994325812327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March</c:v>
                </c:pt>
                <c:pt idx="1">
                  <c:v>April</c:v>
                </c:pt>
                <c:pt idx="2">
                  <c:v>Since the beginning of 2015</c:v>
                </c:pt>
              </c:strCache>
            </c:strRef>
          </c:cat>
          <c:val>
            <c:numRef>
              <c:f>'інд+дох'!$E$3:$E$5</c:f>
              <c:numCache>
                <c:formatCode>0.00%</c:formatCode>
                <c:ptCount val="3"/>
                <c:pt idx="0">
                  <c:v>-2.8523669057932102E-2</c:v>
                </c:pt>
                <c:pt idx="1">
                  <c:v>7.9152943506602316E-3</c:v>
                </c:pt>
                <c:pt idx="2">
                  <c:v>2.93333170746428E-2</c:v>
                </c:pt>
              </c:numCache>
            </c:numRef>
          </c:val>
        </c:ser>
        <c:ser>
          <c:idx val="4"/>
          <c:order val="4"/>
          <c:tx>
            <c:strRef>
              <c:f>'інд+дох'!$F$2</c:f>
              <c:strCache>
                <c:ptCount val="1"/>
                <c:pt idx="0">
                  <c:v>Closed-end CII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dLbls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March</c:v>
                </c:pt>
                <c:pt idx="1">
                  <c:v>April</c:v>
                </c:pt>
                <c:pt idx="2">
                  <c:v>Since the beginning of 2015</c:v>
                </c:pt>
              </c:strCache>
            </c:strRef>
          </c:cat>
          <c:val>
            <c:numRef>
              <c:f>'інд+дох'!$F$3:$F$5</c:f>
              <c:numCache>
                <c:formatCode>0.00%</c:formatCode>
                <c:ptCount val="3"/>
                <c:pt idx="0">
                  <c:v>-7.0852824028201838E-2</c:v>
                </c:pt>
                <c:pt idx="1">
                  <c:v>5.9424698266186737E-2</c:v>
                </c:pt>
                <c:pt idx="2">
                  <c:v>-3.8983874063928856E-3</c:v>
                </c:pt>
              </c:numCache>
            </c:numRef>
          </c:val>
        </c:ser>
        <c:dLbls>
          <c:showVal val="1"/>
        </c:dLbls>
        <c:gapWidth val="400"/>
        <c:overlap val="-10"/>
        <c:axId val="62550400"/>
        <c:axId val="62551936"/>
      </c:barChart>
      <c:catAx>
        <c:axId val="62550400"/>
        <c:scaling>
          <c:orientation val="minMax"/>
        </c:scaling>
        <c:axPos val="b"/>
        <c:numFmt formatCode="General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2551936"/>
        <c:crosses val="autoZero"/>
        <c:auto val="1"/>
        <c:lblAlgn val="ctr"/>
        <c:lblOffset val="0"/>
        <c:tickLblSkip val="1"/>
        <c:tickMarkSkip val="1"/>
      </c:catAx>
      <c:valAx>
        <c:axId val="62551936"/>
        <c:scaling>
          <c:orientation val="minMax"/>
          <c:max val="0.12000000000000002"/>
          <c:min val="-0.12000000000000002"/>
        </c:scaling>
        <c:axPos val="l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255040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4.2735078404679489E-3"/>
          <c:y val="0.76245496009548663"/>
          <c:w val="0.64273557920637991"/>
          <c:h val="8.4291503126134204E-2"/>
        </c:manualLayout>
      </c:layout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22" r="0.75000000000000022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Dynamics of the Ukrainian and Global Equity Indexes  </a:t>
            </a:r>
            <a:endParaRPr lang="ru-RU" sz="14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17021276595744686"/>
          <c:y val="1.173711610804565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42716857610474657"/>
          <c:y val="0.25117428471217701"/>
          <c:w val="0.53846153846153844"/>
          <c:h val="0.54460218741331845"/>
        </c:manualLayout>
      </c:layout>
      <c:barChart>
        <c:barDir val="bar"/>
        <c:grouping val="clustered"/>
        <c:ser>
          <c:idx val="0"/>
          <c:order val="0"/>
          <c:tx>
            <c:strRef>
              <c:f>'інд+дох'!$B$22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100" b="1" i="0" u="none" strike="noStrike" baseline="0">
                    <a:solidFill>
                      <a:srgbClr val="333333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'інд+дох'!$A$23:$A$35</c:f>
              <c:strCache>
                <c:ptCount val="13"/>
                <c:pt idx="0">
                  <c:v>PFTS Index</c:v>
                </c:pt>
                <c:pt idx="1">
                  <c:v>DAX (Germany)</c:v>
                </c:pt>
                <c:pt idx="2">
                  <c:v>CAC 40 (France)</c:v>
                </c:pt>
                <c:pt idx="3">
                  <c:v>DJIA (USA)</c:v>
                </c:pt>
                <c:pt idx="4">
                  <c:v>S&amp;P 500 (USA)</c:v>
                </c:pt>
                <c:pt idx="5">
                  <c:v>NIKKEI 225 (Japan)</c:v>
                </c:pt>
                <c:pt idx="6">
                  <c:v>FTSE 100 (Great Britain)</c:v>
                </c:pt>
                <c:pt idx="7">
                  <c:v>MICEX (Russia)</c:v>
                </c:pt>
                <c:pt idx="8">
                  <c:v>WIG20 (Poland)</c:v>
                </c:pt>
                <c:pt idx="9">
                  <c:v>UX Index</c:v>
                </c:pt>
                <c:pt idx="10">
                  <c:v>HANG SENG (Hong Kong)</c:v>
                </c:pt>
                <c:pt idx="11">
                  <c:v>RTSI (Russia)</c:v>
                </c:pt>
                <c:pt idx="12">
                  <c:v>SHANGHAI SE COMPOSITE (China)</c:v>
                </c:pt>
              </c:strCache>
            </c:strRef>
          </c:cat>
          <c:val>
            <c:numRef>
              <c:f>'інд+дох'!$B$23:$B$35</c:f>
              <c:numCache>
                <c:formatCode>0.00%</c:formatCode>
                <c:ptCount val="13"/>
                <c:pt idx="0">
                  <c:v>-0.10315580900831234</c:v>
                </c:pt>
                <c:pt idx="1">
                  <c:v>-4.2769741696800256E-2</c:v>
                </c:pt>
                <c:pt idx="2">
                  <c:v>2.5528245961172757E-3</c:v>
                </c:pt>
                <c:pt idx="3">
                  <c:v>3.6228378296276897E-3</c:v>
                </c:pt>
                <c:pt idx="4">
                  <c:v>8.5207627098153882E-3</c:v>
                </c:pt>
                <c:pt idx="5">
                  <c:v>1.6297191803608779E-2</c:v>
                </c:pt>
                <c:pt idx="6">
                  <c:v>2.7696573473654285E-2</c:v>
                </c:pt>
                <c:pt idx="7">
                  <c:v>3.8224550787735678E-2</c:v>
                </c:pt>
                <c:pt idx="8">
                  <c:v>4.9537968396537568E-2</c:v>
                </c:pt>
                <c:pt idx="9">
                  <c:v>5.3557810758491087E-2</c:v>
                </c:pt>
                <c:pt idx="10">
                  <c:v>0.12979897505671478</c:v>
                </c:pt>
                <c:pt idx="11">
                  <c:v>0.16911246904886301</c:v>
                </c:pt>
                <c:pt idx="12">
                  <c:v>0.18510365804850704</c:v>
                </c:pt>
              </c:numCache>
            </c:numRef>
          </c:val>
        </c:ser>
        <c:ser>
          <c:idx val="1"/>
          <c:order val="1"/>
          <c:tx>
            <c:strRef>
              <c:f>'інд+дох'!$C$22</c:f>
              <c:strCache>
                <c:ptCount val="1"/>
                <c:pt idx="0">
                  <c:v>YTD change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dLbls>
            <c:delete val="1"/>
          </c:dLbls>
          <c:cat>
            <c:strRef>
              <c:f>'інд+дох'!$A$23:$A$35</c:f>
              <c:strCache>
                <c:ptCount val="13"/>
                <c:pt idx="0">
                  <c:v>PFTS Index</c:v>
                </c:pt>
                <c:pt idx="1">
                  <c:v>DAX (Germany)</c:v>
                </c:pt>
                <c:pt idx="2">
                  <c:v>CAC 40 (France)</c:v>
                </c:pt>
                <c:pt idx="3">
                  <c:v>DJIA (USA)</c:v>
                </c:pt>
                <c:pt idx="4">
                  <c:v>S&amp;P 500 (USA)</c:v>
                </c:pt>
                <c:pt idx="5">
                  <c:v>NIKKEI 225 (Japan)</c:v>
                </c:pt>
                <c:pt idx="6">
                  <c:v>FTSE 100 (Great Britain)</c:v>
                </c:pt>
                <c:pt idx="7">
                  <c:v>MICEX (Russia)</c:v>
                </c:pt>
                <c:pt idx="8">
                  <c:v>WIG20 (Poland)</c:v>
                </c:pt>
                <c:pt idx="9">
                  <c:v>UX Index</c:v>
                </c:pt>
                <c:pt idx="10">
                  <c:v>HANG SENG (Hong Kong)</c:v>
                </c:pt>
                <c:pt idx="11">
                  <c:v>RTSI (Russia)</c:v>
                </c:pt>
                <c:pt idx="12">
                  <c:v>SHANGHAI SE COMPOSITE (China)</c:v>
                </c:pt>
              </c:strCache>
            </c:strRef>
          </c:cat>
          <c:val>
            <c:numRef>
              <c:f>'інд+дох'!$C$23:$C$35</c:f>
              <c:numCache>
                <c:formatCode>0.00%</c:formatCode>
                <c:ptCount val="13"/>
                <c:pt idx="0">
                  <c:v>-4.0757779385919624E-2</c:v>
                </c:pt>
                <c:pt idx="1">
                  <c:v>0.16815272983157503</c:v>
                </c:pt>
                <c:pt idx="2">
                  <c:v>0.1886568021971291</c:v>
                </c:pt>
                <c:pt idx="3">
                  <c:v>-7.9269001344041135E-3</c:v>
                </c:pt>
                <c:pt idx="4">
                  <c:v>2.4803518638691902E-3</c:v>
                </c:pt>
                <c:pt idx="5">
                  <c:v>0.1185758565381354</c:v>
                </c:pt>
                <c:pt idx="6">
                  <c:v>6.3178555063387876E-2</c:v>
                </c:pt>
                <c:pt idx="7">
                  <c:v>0.20888437001023918</c:v>
                </c:pt>
                <c:pt idx="8">
                  <c:v>8.57923780408818E-2</c:v>
                </c:pt>
                <c:pt idx="9">
                  <c:v>4.2872350720990937E-2</c:v>
                </c:pt>
                <c:pt idx="10">
                  <c:v>0.19709290203437302</c:v>
                </c:pt>
                <c:pt idx="11">
                  <c:v>0.3017541197151925</c:v>
                </c:pt>
                <c:pt idx="12">
                  <c:v>0.40300586579737874</c:v>
                </c:pt>
              </c:numCache>
            </c:numRef>
          </c:val>
        </c:ser>
        <c:dLbls>
          <c:showVal val="1"/>
        </c:dLbls>
        <c:gapWidth val="100"/>
        <c:overlap val="-20"/>
        <c:axId val="62585472"/>
        <c:axId val="62849408"/>
      </c:barChart>
      <c:catAx>
        <c:axId val="62585472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2849408"/>
        <c:crosses val="autoZero"/>
        <c:lblAlgn val="ctr"/>
        <c:lblOffset val="100"/>
        <c:tickLblSkip val="1"/>
        <c:tickMarkSkip val="1"/>
      </c:catAx>
      <c:valAx>
        <c:axId val="62849408"/>
        <c:scaling>
          <c:orientation val="minMax"/>
          <c:max val="0.41000000000000009"/>
          <c:min val="-0.21000000000000005"/>
        </c:scaling>
        <c:axPos val="b"/>
        <c:numFmt formatCode="0%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258547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5057283142389524"/>
          <c:y val="0.89202082421146978"/>
          <c:w val="0.58428805237315873"/>
          <c:h val="5.6338157318619152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22" r="0.75000000000000022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Funds' Shares within  Aggregate NAV of Open-Ended CII</a:t>
            </a:r>
            <a:endParaRPr lang="ru-RU" sz="1200" b="1" i="0" baseline="0"/>
          </a:p>
        </c:rich>
      </c:tx>
      <c:layout>
        <c:manualLayout>
          <c:xMode val="edge"/>
          <c:yMode val="edge"/>
          <c:x val="0.24209094664163691"/>
          <c:y val="7.236857603604728E-2"/>
        </c:manualLayout>
      </c:layout>
      <c:spPr>
        <a:noFill/>
        <a:ln w="25400">
          <a:noFill/>
        </a:ln>
      </c:spPr>
    </c:title>
    <c:view3D>
      <c:rotX val="35"/>
      <c:hPercent val="50"/>
      <c:rotY val="260"/>
      <c:perspective val="0"/>
    </c:view3D>
    <c:plotArea>
      <c:layout>
        <c:manualLayout>
          <c:layoutTarget val="inner"/>
          <c:xMode val="edge"/>
          <c:yMode val="edge"/>
          <c:x val="0.34250366882822497"/>
          <c:y val="0.31359716282287142"/>
          <c:w val="0.36313641996245555"/>
          <c:h val="0.36622885448545123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1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spPr>
              <a:solidFill>
                <a:srgbClr val="660066"/>
              </a:solidFill>
              <a:ln w="25400">
                <a:noFill/>
              </a:ln>
            </c:spPr>
          </c:dPt>
          <c:dPt>
            <c:idx val="5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spPr>
              <a:solidFill>
                <a:srgbClr val="CCCCFF"/>
              </a:solidFill>
              <a:ln w="25400">
                <a:noFill/>
              </a:ln>
            </c:spPr>
          </c:dPt>
          <c:dPt>
            <c:idx val="8"/>
            <c:spPr>
              <a:solidFill>
                <a:srgbClr val="000080"/>
              </a:solidFill>
              <a:ln w="25400">
                <a:noFill/>
              </a:ln>
            </c:spPr>
          </c:dPt>
          <c:dPt>
            <c:idx val="9"/>
            <c:spPr>
              <a:solidFill>
                <a:srgbClr val="FF00FF"/>
              </a:solidFill>
              <a:ln w="25400">
                <a:noFill/>
              </a:ln>
            </c:spPr>
          </c:dPt>
          <c:dPt>
            <c:idx val="1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2.9610977410714726E-2"/>
                  <c:y val="-6.04435830732344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8.528343349762374E-2"/>
                  <c:y val="1.2949781277340335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4.8613388334438394E-2"/>
                  <c:y val="-3.5756491854151452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9.7046415949271367E-2"/>
                  <c:y val="-5.0365700469701902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2.6225410246950602E-3"/>
                  <c:y val="6.5990084572761752E-3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9.7835775250227741E-2"/>
                  <c:y val="0.11207745698454361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5.2410080568028268E-2"/>
                  <c:y val="9.663837219468964E-2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-9.4392381051168137E-2"/>
                  <c:y val="0.10674078585163649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-7.8587970123217665E-2"/>
                  <c:y val="9.8589303048161481E-3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-0.1046163466746912"/>
                  <c:y val="-8.8948151255419508E-2"/>
                </c:manualLayout>
              </c:layout>
              <c:dLblPos val="bestFit"/>
              <c:showCatName val="1"/>
              <c:showPercent val="1"/>
            </c:dLbl>
            <c:dLbl>
              <c:idx val="10"/>
              <c:layout>
                <c:manualLayout>
                  <c:x val="-5.356076526136809E-2"/>
                  <c:y val="-0.13253449272679671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В_ВЧА!$B$29:$B$39</c:f>
              <c:strCache>
                <c:ptCount val="11"/>
                <c:pt idx="0">
                  <c:v>Others</c:v>
                </c:pt>
                <c:pt idx="1">
                  <c:v>KINTO-Klasychnyi</c:v>
                </c:pt>
                <c:pt idx="2">
                  <c:v>Sofiivskyi</c:v>
                </c:pt>
                <c:pt idx="3">
                  <c:v>KINTO-Ekviti</c:v>
                </c:pt>
                <c:pt idx="4">
                  <c:v>UNIVER.UA/Myhailo Grushevskyi: Fond Derzhavnyh Paperiv</c:v>
                </c:pt>
                <c:pt idx="5">
                  <c:v>Premium – Fond Indeksnyi</c:v>
                </c:pt>
                <c:pt idx="6">
                  <c:v>UNIVER.UA/Taras Shevchenko: Fond Zaoshchadzhen</c:v>
                </c:pt>
                <c:pt idx="7">
                  <c:v>Altus – Depozyt</c:v>
                </c:pt>
                <c:pt idx="8">
                  <c:v>Altus – Zbalansovanyi</c:v>
                </c:pt>
                <c:pt idx="9">
                  <c:v>OTP Fond Aktsii</c:v>
                </c:pt>
                <c:pt idx="10">
                  <c:v>OTP Klasychnyi </c:v>
                </c:pt>
              </c:strCache>
            </c:strRef>
          </c:cat>
          <c:val>
            <c:numRef>
              <c:f>В_ВЧА!$C$29:$C$39</c:f>
              <c:numCache>
                <c:formatCode>#,##0.00</c:formatCode>
                <c:ptCount val="11"/>
                <c:pt idx="0">
                  <c:v>13035524.090000004</c:v>
                </c:pt>
                <c:pt idx="1">
                  <c:v>21760492.91</c:v>
                </c:pt>
                <c:pt idx="2">
                  <c:v>4241285.8</c:v>
                </c:pt>
                <c:pt idx="3">
                  <c:v>3841421.14</c:v>
                </c:pt>
                <c:pt idx="4">
                  <c:v>3819955.48</c:v>
                </c:pt>
                <c:pt idx="5">
                  <c:v>3256880.1836000001</c:v>
                </c:pt>
                <c:pt idx="6">
                  <c:v>2979664.94</c:v>
                </c:pt>
                <c:pt idx="7">
                  <c:v>2728512.17</c:v>
                </c:pt>
                <c:pt idx="8">
                  <c:v>2229011.42</c:v>
                </c:pt>
                <c:pt idx="9">
                  <c:v>2168145.06</c:v>
                </c:pt>
                <c:pt idx="10">
                  <c:v>2163394.7599999998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showCatName val="1"/>
            <c:showPercent val="1"/>
            <c:showLeaderLines val="1"/>
          </c:dLbls>
          <c:cat>
            <c:strRef>
              <c:f>В_ВЧА!$B$29:$B$39</c:f>
              <c:strCache>
                <c:ptCount val="11"/>
                <c:pt idx="0">
                  <c:v>Others</c:v>
                </c:pt>
                <c:pt idx="1">
                  <c:v>KINTO-Klasychnyi</c:v>
                </c:pt>
                <c:pt idx="2">
                  <c:v>Sofiivskyi</c:v>
                </c:pt>
                <c:pt idx="3">
                  <c:v>KINTO-Ekviti</c:v>
                </c:pt>
                <c:pt idx="4">
                  <c:v>UNIVER.UA/Myhailo Grushevskyi: Fond Derzhavnyh Paperiv</c:v>
                </c:pt>
                <c:pt idx="5">
                  <c:v>Premium – Fond Indeksnyi</c:v>
                </c:pt>
                <c:pt idx="6">
                  <c:v>UNIVER.UA/Taras Shevchenko: Fond Zaoshchadzhen</c:v>
                </c:pt>
                <c:pt idx="7">
                  <c:v>Altus – Depozyt</c:v>
                </c:pt>
                <c:pt idx="8">
                  <c:v>Altus – Zbalansovanyi</c:v>
                </c:pt>
                <c:pt idx="9">
                  <c:v>OTP Fond Aktsii</c:v>
                </c:pt>
                <c:pt idx="10">
                  <c:v>OTP Klasychnyi </c:v>
                </c:pt>
              </c:strCache>
            </c:strRef>
          </c:cat>
          <c:val>
            <c:numRef>
              <c:f>В_ВЧА!$D$29:$D$39</c:f>
              <c:numCache>
                <c:formatCode>0.00%</c:formatCode>
                <c:ptCount val="11"/>
                <c:pt idx="0">
                  <c:v>0.20949253930748804</c:v>
                </c:pt>
                <c:pt idx="1">
                  <c:v>0.34971059735109494</c:v>
                </c:pt>
                <c:pt idx="2">
                  <c:v>6.8161258882748196E-2</c:v>
                </c:pt>
                <c:pt idx="3">
                  <c:v>6.1735075905802364E-2</c:v>
                </c:pt>
                <c:pt idx="4">
                  <c:v>6.1390103537199182E-2</c:v>
                </c:pt>
                <c:pt idx="5">
                  <c:v>5.2340979554938764E-2</c:v>
                </c:pt>
                <c:pt idx="6">
                  <c:v>4.7885882474411029E-2</c:v>
                </c:pt>
                <c:pt idx="7">
                  <c:v>4.3849632671323177E-2</c:v>
                </c:pt>
                <c:pt idx="8">
                  <c:v>3.5822208550817816E-2</c:v>
                </c:pt>
                <c:pt idx="9">
                  <c:v>3.4844031668418013E-2</c:v>
                </c:pt>
                <c:pt idx="10">
                  <c:v>3.4767690095758433E-2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22" r="0.75000000000000022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Open-Ended CII NAV Dynamics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42337532108077647"/>
          <c:y val="3.901441283368842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5044737303369879E-2"/>
          <c:y val="0.38603734803860135"/>
          <c:w val="0.91890333772602306"/>
          <c:h val="0.34291615490662991"/>
        </c:manualLayout>
      </c:layout>
      <c:barChart>
        <c:barDir val="col"/>
        <c:grouping val="clustered"/>
        <c:ser>
          <c:idx val="1"/>
          <c:order val="0"/>
          <c:tx>
            <c:strRef>
              <c:f>'В_динаміка ВЧА'!$C$61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8"/>
              <c:layout>
                <c:manualLayout>
                  <c:x val="-2.4008114714051377E-3"/>
                  <c:y val="-1.5451404126424479E-2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ВЧА'!$B$62:$B$72</c:f>
              <c:strCache>
                <c:ptCount val="11"/>
                <c:pt idx="0">
                  <c:v>OTP Fond Aktsii</c:v>
                </c:pt>
                <c:pt idx="1">
                  <c:v>Argentum</c:v>
                </c:pt>
                <c:pt idx="2">
                  <c:v>Sofiivskyi</c:v>
                </c:pt>
                <c:pt idx="3">
                  <c:v>KINTO-Ekviti</c:v>
                </c:pt>
                <c:pt idx="4">
                  <c:v>OTP Obligatsiinyi </c:v>
                </c:pt>
                <c:pt idx="5">
                  <c:v>Altus – Zbalansovanyi</c:v>
                </c:pt>
                <c:pt idx="6">
                  <c:v>Altus – Depozyt</c:v>
                </c:pt>
                <c:pt idx="7">
                  <c:v>UNIVER.UA/Myhailo Grushevskyi: Fond Derzhavnyh Paperiv   </c:v>
                </c:pt>
                <c:pt idx="8">
                  <c:v>KINTO-Klasychnyi</c:v>
                </c:pt>
                <c:pt idx="9">
                  <c:v>VSI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ВЧА'!$C$62:$C$72</c:f>
              <c:numCache>
                <c:formatCode>#,##0.00</c:formatCode>
                <c:ptCount val="11"/>
                <c:pt idx="0">
                  <c:v>80.001189999999951</c:v>
                </c:pt>
                <c:pt idx="1">
                  <c:v>109.84307000000007</c:v>
                </c:pt>
                <c:pt idx="2">
                  <c:v>66.131979999999984</c:v>
                </c:pt>
                <c:pt idx="3">
                  <c:v>63.644950000000186</c:v>
                </c:pt>
                <c:pt idx="4">
                  <c:v>34.125239999999991</c:v>
                </c:pt>
                <c:pt idx="5">
                  <c:v>-57.22639000000013</c:v>
                </c:pt>
                <c:pt idx="6">
                  <c:v>-58.710700000000195</c:v>
                </c:pt>
                <c:pt idx="7">
                  <c:v>-67.222819999999828</c:v>
                </c:pt>
                <c:pt idx="8">
                  <c:v>1.6904409999996426</c:v>
                </c:pt>
                <c:pt idx="9">
                  <c:v>-425.47532000000007</c:v>
                </c:pt>
                <c:pt idx="10">
                  <c:v>131.70025999999964</c:v>
                </c:pt>
              </c:numCache>
            </c:numRef>
          </c:val>
        </c:ser>
        <c:ser>
          <c:idx val="0"/>
          <c:order val="1"/>
          <c:tx>
            <c:strRef>
              <c:f>'В_динаміка ВЧА'!$E$61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4.3057983303778124E-3"/>
                  <c:y val="-7.0401072158173478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1.8663652785853519E-3"/>
                  <c:y val="-2.5553705865492388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9.5009478096748801E-4"/>
                  <c:y val="3.697067118943622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8.9587480568655876E-4"/>
                  <c:y val="-2.0437416442521806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9.4719243515324614E-4"/>
                  <c:y val="-2.0437416442521806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1.2036986633157127E-3"/>
                  <c:y val="7.508587081945497E-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5.3099116878702328E-4"/>
                  <c:y val="4.1560086249370944E-3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-7.1583534474971993E-4"/>
                  <c:y val="6.3709987414637924E-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 val="-5.0437060864643184E-4"/>
                  <c:y val="-6.4072516039621781E-3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 val="-8.8914659984637922E-4"/>
                  <c:y val="5.6936035555002684E-3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 val="-1.4747359978959577E-3"/>
                  <c:y val="-3.9839080124450824E-2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45617200088280846"/>
                  <c:y val="0.35523649580147887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49373910683786326"/>
                  <c:y val="0.3490763253540547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5307099095237906"/>
                  <c:y val="0.38398395788946016"/>
                </c:manualLayout>
              </c:layout>
              <c:dLblPos val="outEnd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56827701547884513"/>
                  <c:y val="0.34702293520491312"/>
                </c:manualLayout>
              </c:layout>
              <c:dLblPos val="outEnd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60644042470302761"/>
                  <c:y val="0.35112971550319583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64162231758157162"/>
                  <c:y val="0.3531831056523374"/>
                </c:manualLayout>
              </c:layout>
              <c:dLblPos val="outEnd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67740051372924248"/>
                  <c:y val="0.35728988595062061"/>
                </c:manualLayout>
              </c:layout>
              <c:dLblPos val="outEnd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70781198045476279"/>
                  <c:y val="0.4147848101265823"/>
                </c:manualLayout>
              </c:layout>
              <c:dLblPos val="outEnd"/>
              <c:showVal val="1"/>
            </c:dLbl>
            <c:dLbl>
              <c:idx val="19"/>
              <c:layout>
                <c:manualLayout>
                  <c:xMode val="edge"/>
                  <c:yMode val="edge"/>
                  <c:x val="0.65712620257889587"/>
                  <c:y val="0.46406617370597836"/>
                </c:manualLayout>
              </c:layout>
              <c:dLblPos val="outEnd"/>
              <c:showVal val="1"/>
            </c:dLbl>
            <c:dLbl>
              <c:idx val="20"/>
              <c:layout>
                <c:manualLayout>
                  <c:xMode val="edge"/>
                  <c:yMode val="edge"/>
                  <c:x val="0.6845561529587767"/>
                  <c:y val="0.66324501817270376"/>
                </c:manualLayout>
              </c:layout>
              <c:dLblPos val="outEnd"/>
              <c:showVal val="1"/>
            </c:dLbl>
            <c:dLbl>
              <c:idx val="21"/>
              <c:layout>
                <c:manualLayout>
                  <c:xMode val="edge"/>
                  <c:yMode val="edge"/>
                  <c:x val="0.72570107852859911"/>
                  <c:y val="0.414784810126582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ВЧА'!$B$62:$B$72</c:f>
              <c:strCache>
                <c:ptCount val="11"/>
                <c:pt idx="0">
                  <c:v>OTP Fond Aktsii</c:v>
                </c:pt>
                <c:pt idx="1">
                  <c:v>Argentum</c:v>
                </c:pt>
                <c:pt idx="2">
                  <c:v>Sofiivskyi</c:v>
                </c:pt>
                <c:pt idx="3">
                  <c:v>KINTO-Ekviti</c:v>
                </c:pt>
                <c:pt idx="4">
                  <c:v>OTP Obligatsiinyi </c:v>
                </c:pt>
                <c:pt idx="5">
                  <c:v>Altus – Zbalansovanyi</c:v>
                </c:pt>
                <c:pt idx="6">
                  <c:v>Altus – Depozyt</c:v>
                </c:pt>
                <c:pt idx="7">
                  <c:v>UNIVER.UA/Myhailo Grushevskyi: Fond Derzhavnyh Paperiv   </c:v>
                </c:pt>
                <c:pt idx="8">
                  <c:v>KINTO-Klasychnyi</c:v>
                </c:pt>
                <c:pt idx="9">
                  <c:v>VSI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ВЧА'!$E$62:$E$72</c:f>
              <c:numCache>
                <c:formatCode>#,##0.00</c:formatCode>
                <c:ptCount val="11"/>
                <c:pt idx="0">
                  <c:v>20.000427594302494</c:v>
                </c:pt>
                <c:pt idx="1">
                  <c:v>9.8835797784488779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-3.0682790566037008</c:v>
                </c:pt>
                <c:pt idx="6">
                  <c:v>-4.3878033516916144</c:v>
                </c:pt>
                <c:pt idx="7">
                  <c:v>-8.2634060116284758</c:v>
                </c:pt>
                <c:pt idx="8">
                  <c:v>-97.282422862631933</c:v>
                </c:pt>
                <c:pt idx="9">
                  <c:v>-326.83873170112781</c:v>
                </c:pt>
                <c:pt idx="10">
                  <c:v>-2.8586514380434664</c:v>
                </c:pt>
              </c:numCache>
            </c:numRef>
          </c:val>
        </c:ser>
        <c:dLbls>
          <c:showVal val="1"/>
        </c:dLbls>
        <c:overlap val="-30"/>
        <c:axId val="73695616"/>
        <c:axId val="73697152"/>
      </c:barChart>
      <c:lineChart>
        <c:grouping val="standard"/>
        <c:ser>
          <c:idx val="2"/>
          <c:order val="2"/>
          <c:tx>
            <c:strRef>
              <c:f>'В_динаміка ВЧА'!$D$61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3670572933736332E-2"/>
                  <c:y val="-9.2369465056931277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1.8954366755994448E-2"/>
                  <c:y val="-5.8760893352892536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1.0064037694357665E-2"/>
                  <c:y val="5.1106051585637413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1.8466503437428599E-2"/>
                  <c:y val="4.72873663434333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2098543027476641E-2"/>
                  <c:y val="4.3201342098040045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1556459733629813E-2"/>
                  <c:y val="0.1154023887387410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1610617167085743E-2"/>
                  <c:y val="9.8055255141725362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1.8683320796727635E-2"/>
                  <c:y val="0.10734649656216881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2315360386776065E-2"/>
                  <c:y val="0.10409695138600553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4158490169440505E-2"/>
                  <c:y val="5.543337396500779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43947550934722868"/>
                  <c:y val="1.0266950745707489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47585000876402767"/>
                  <c:y val="8.213560596565991E-3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62373321950773553"/>
                  <c:y val="8.213560596565991E-3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66130032546279038"/>
                  <c:y val="8.213560596565991E-3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69886743141784491"/>
                  <c:y val="8.213560596565991E-3"/>
                </c:manualLayout>
              </c:layout>
              <c:dLblPos val="r"/>
              <c:showVal val="1"/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cat>
            <c:strRef>
              <c:f>'В_динаміка ВЧА'!$B$62:$B$71</c:f>
              <c:strCache>
                <c:ptCount val="10"/>
                <c:pt idx="0">
                  <c:v>OTP Fond Aktsii</c:v>
                </c:pt>
                <c:pt idx="1">
                  <c:v>Argentum</c:v>
                </c:pt>
                <c:pt idx="2">
                  <c:v>Sofiivskyi</c:v>
                </c:pt>
                <c:pt idx="3">
                  <c:v>KINTO-Ekviti</c:v>
                </c:pt>
                <c:pt idx="4">
                  <c:v>OTP Obligatsiinyi </c:v>
                </c:pt>
                <c:pt idx="5">
                  <c:v>Altus – Zbalansovanyi</c:v>
                </c:pt>
                <c:pt idx="6">
                  <c:v>Altus – Depozyt</c:v>
                </c:pt>
                <c:pt idx="7">
                  <c:v>UNIVER.UA/Myhailo Grushevskyi: Fond Derzhavnyh Paperiv   </c:v>
                </c:pt>
                <c:pt idx="8">
                  <c:v>KINTO-Klasychnyi</c:v>
                </c:pt>
                <c:pt idx="9">
                  <c:v>VSI</c:v>
                </c:pt>
              </c:strCache>
            </c:strRef>
          </c:cat>
          <c:val>
            <c:numRef>
              <c:f>'В_динаміка ВЧА'!$D$62:$D$71</c:f>
              <c:numCache>
                <c:formatCode>0.00%</c:formatCode>
                <c:ptCount val="10"/>
                <c:pt idx="0">
                  <c:v>3.8312106339684314E-2</c:v>
                </c:pt>
                <c:pt idx="1">
                  <c:v>6.2509271347160389E-2</c:v>
                </c:pt>
                <c:pt idx="2">
                  <c:v>1.5839411636335829E-2</c:v>
                </c:pt>
                <c:pt idx="3">
                  <c:v>1.6847199727837818E-2</c:v>
                </c:pt>
                <c:pt idx="4">
                  <c:v>6.7219388358097459E-2</c:v>
                </c:pt>
                <c:pt idx="5">
                  <c:v>-2.5030812520767526E-2</c:v>
                </c:pt>
                <c:pt idx="6">
                  <c:v>-2.1064228710207231E-2</c:v>
                </c:pt>
                <c:pt idx="7">
                  <c:v>-1.7293474806648265E-2</c:v>
                </c:pt>
                <c:pt idx="8">
                  <c:v>7.7689983279550061E-5</c:v>
                </c:pt>
                <c:pt idx="9">
                  <c:v>-0.22770050332757702</c:v>
                </c:pt>
              </c:numCache>
            </c:numRef>
          </c:val>
        </c:ser>
        <c:dLbls>
          <c:showVal val="1"/>
        </c:dLbls>
        <c:marker val="1"/>
        <c:axId val="73698688"/>
        <c:axId val="73614464"/>
      </c:lineChart>
      <c:catAx>
        <c:axId val="73695616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697152"/>
        <c:crosses val="autoZero"/>
        <c:lblAlgn val="ctr"/>
        <c:lblOffset val="40"/>
        <c:tickLblSkip val="1"/>
        <c:tickMarkSkip val="1"/>
      </c:catAx>
      <c:valAx>
        <c:axId val="73697152"/>
        <c:scaling>
          <c:orientation val="minMax"/>
          <c:max val="150"/>
          <c:min val="-45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695616"/>
        <c:crosses val="autoZero"/>
        <c:crossBetween val="between"/>
      </c:valAx>
      <c:catAx>
        <c:axId val="73698688"/>
        <c:scaling>
          <c:orientation val="minMax"/>
        </c:scaling>
        <c:delete val="1"/>
        <c:axPos val="b"/>
        <c:tickLblPos val="none"/>
        <c:crossAx val="73614464"/>
        <c:crosses val="autoZero"/>
        <c:lblAlgn val="ctr"/>
        <c:lblOffset val="100"/>
      </c:catAx>
      <c:valAx>
        <c:axId val="73614464"/>
        <c:scaling>
          <c:orientation val="minMax"/>
          <c:max val="0.4"/>
          <c:min val="-0.8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698688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1806804728731513"/>
          <c:y val="0.75564757488407086"/>
          <c:w val="0.38103778897269891"/>
          <c:h val="5.1334753728537422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22" r="0.75000000000000022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Open-Ended Funds, Bank Deposits </a:t>
            </a:r>
            <a:endParaRPr lang="ru-RU" sz="140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1991967425631646"/>
          <c:y val="6.0975670270887175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2132807652952717E-2"/>
          <c:y val="9.4512288919875148E-2"/>
          <c:w val="0.95674091263445604"/>
          <c:h val="0.86991956253132419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23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4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5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6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7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9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'В_діаграма(дох)'!$A$2:$A$31</c:f>
              <c:strCache>
                <c:ptCount val="30"/>
                <c:pt idx="0">
                  <c:v>VSI</c:v>
                </c:pt>
                <c:pt idx="1">
                  <c:v>Altus – Zbalansovanyi</c:v>
                </c:pt>
                <c:pt idx="2">
                  <c:v>Altus – Depozyt</c:v>
                </c:pt>
                <c:pt idx="3">
                  <c:v>UNIVER.UA/Myhailo Grushevskyi: Fond Derzhavnyh Paperiv   </c:v>
                </c:pt>
                <c:pt idx="4">
                  <c:v>KINTO-Kaznacheyskyi</c:v>
                </c:pt>
                <c:pt idx="5">
                  <c:v>UNIVER.UA/Volodymyr Velykyi: Fond Zbalansovanyi</c:v>
                </c:pt>
                <c:pt idx="6">
                  <c:v>Konkord Stabilnist </c:v>
                </c:pt>
                <c:pt idx="7">
                  <c:v>SEM Azhio</c:v>
                </c:pt>
                <c:pt idx="8">
                  <c:v>KINTO-Klasychnyi</c:v>
                </c:pt>
                <c:pt idx="9">
                  <c:v>Premium – Fond Indeksnyi</c:v>
                </c:pt>
                <c:pt idx="10">
                  <c:v>UNIVER.UA/Iaroslav Mudryi: Fond Aktsii</c:v>
                </c:pt>
                <c:pt idx="11">
                  <c:v>UNIVER.UA/Taras Shevchenko: Fond Zaoshchadzhen</c:v>
                </c:pt>
                <c:pt idx="12">
                  <c:v>Altus-Strategichnyi</c:v>
                </c:pt>
                <c:pt idx="13">
                  <c:v>Premium – Fond Zbalansovanyi</c:v>
                </c:pt>
                <c:pt idx="14">
                  <c:v>OTP Klasychnyi </c:v>
                </c:pt>
                <c:pt idx="15">
                  <c:v>Sofiivskyi</c:v>
                </c:pt>
                <c:pt idx="16">
                  <c:v>Nadbannia</c:v>
                </c:pt>
                <c:pt idx="17">
                  <c:v>KINTO-Ekviti</c:v>
                </c:pt>
                <c:pt idx="18">
                  <c:v>TASK Resurs</c:v>
                </c:pt>
                <c:pt idx="19">
                  <c:v>OTP Fond Aktsii</c:v>
                </c:pt>
                <c:pt idx="20">
                  <c:v>Konkord Dostatok </c:v>
                </c:pt>
                <c:pt idx="21">
                  <c:v>Argentum</c:v>
                </c:pt>
                <c:pt idx="22">
                  <c:v>OTP Obligatsiinyi </c:v>
                </c:pt>
                <c:pt idx="23">
                  <c:v>Funds' average rate of return</c:v>
                </c:pt>
                <c:pt idx="24">
                  <c:v>UX Index</c:v>
                </c:pt>
                <c:pt idx="25">
                  <c:v>PFTS Index</c:v>
                </c:pt>
                <c:pt idx="26">
                  <c:v>EURO Deposits</c:v>
                </c:pt>
                <c:pt idx="27">
                  <c:v>USD Deposits</c:v>
                </c:pt>
                <c:pt idx="28">
                  <c:v>UAH Deposits</c:v>
                </c:pt>
                <c:pt idx="29">
                  <c:v>"Gold" deposit (at official rate of gold)</c:v>
                </c:pt>
              </c:strCache>
            </c:strRef>
          </c:cat>
          <c:val>
            <c:numRef>
              <c:f>'В_діаграма(дох)'!$B$2:$B$31</c:f>
              <c:numCache>
                <c:formatCode>0.00%</c:formatCode>
                <c:ptCount val="30"/>
                <c:pt idx="0">
                  <c:v>-6.3960209488880371E-2</c:v>
                </c:pt>
                <c:pt idx="1">
                  <c:v>-2.3715064629456273E-2</c:v>
                </c:pt>
                <c:pt idx="2">
                  <c:v>-1.9521382734969173E-2</c:v>
                </c:pt>
                <c:pt idx="3">
                  <c:v>-1.5168703941364159E-2</c:v>
                </c:pt>
                <c:pt idx="4">
                  <c:v>-1.3168818324208909E-2</c:v>
                </c:pt>
                <c:pt idx="5">
                  <c:v>-4.9930607460271226E-3</c:v>
                </c:pt>
                <c:pt idx="6">
                  <c:v>-2.0272551029508756E-3</c:v>
                </c:pt>
                <c:pt idx="7">
                  <c:v>1.2890808162082656E-3</c:v>
                </c:pt>
                <c:pt idx="8">
                  <c:v>4.5659950227250334E-3</c:v>
                </c:pt>
                <c:pt idx="9">
                  <c:v>6.6370451586228452E-3</c:v>
                </c:pt>
                <c:pt idx="10">
                  <c:v>6.6848923074449562E-3</c:v>
                </c:pt>
                <c:pt idx="11">
                  <c:v>7.4558731620470997E-3</c:v>
                </c:pt>
                <c:pt idx="12">
                  <c:v>1.1898129175538008E-2</c:v>
                </c:pt>
                <c:pt idx="13">
                  <c:v>1.5099951184229576E-2</c:v>
                </c:pt>
                <c:pt idx="14">
                  <c:v>1.5189422562072341E-2</c:v>
                </c:pt>
                <c:pt idx="15">
                  <c:v>1.5839411636341616E-2</c:v>
                </c:pt>
                <c:pt idx="16">
                  <c:v>1.619301420510677E-2</c:v>
                </c:pt>
                <c:pt idx="17">
                  <c:v>1.6847199727619167E-2</c:v>
                </c:pt>
                <c:pt idx="18">
                  <c:v>2.1213026304453875E-2</c:v>
                </c:pt>
                <c:pt idx="19">
                  <c:v>2.8584782097012429E-2</c:v>
                </c:pt>
                <c:pt idx="20">
                  <c:v>3.1181499016786018E-2</c:v>
                </c:pt>
                <c:pt idx="21">
                  <c:v>5.6666982720256387E-2</c:v>
                </c:pt>
                <c:pt idx="22">
                  <c:v>6.7219388358094934E-2</c:v>
                </c:pt>
                <c:pt idx="23">
                  <c:v>7.8265738472479314E-3</c:v>
                </c:pt>
                <c:pt idx="24">
                  <c:v>5.3557810758491087E-2</c:v>
                </c:pt>
                <c:pt idx="25">
                  <c:v>-0.10315580900831234</c:v>
                </c:pt>
                <c:pt idx="26">
                  <c:v>-8.2645370032478627E-2</c:v>
                </c:pt>
                <c:pt idx="27">
                  <c:v>-9.518792041163171E-2</c:v>
                </c:pt>
                <c:pt idx="28">
                  <c:v>1.8904109589041096E-2</c:v>
                </c:pt>
                <c:pt idx="29">
                  <c:v>-8.4128753797968803E-2</c:v>
                </c:pt>
              </c:numCache>
            </c:numRef>
          </c:val>
        </c:ser>
        <c:gapWidth val="60"/>
        <c:axId val="73757056"/>
        <c:axId val="73758592"/>
      </c:barChart>
      <c:catAx>
        <c:axId val="73757056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3758592"/>
        <c:crosses val="autoZero"/>
        <c:lblAlgn val="ctr"/>
        <c:lblOffset val="0"/>
        <c:tickLblSkip val="1"/>
        <c:tickMarkSkip val="1"/>
      </c:catAx>
      <c:valAx>
        <c:axId val="73758592"/>
        <c:scaling>
          <c:orientation val="minMax"/>
          <c:max val="7.0000000000000021E-2"/>
          <c:min val="-0.11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3757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22" r="0.75000000000000022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NAV Dynamics of Interval CII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3846153846153837"/>
          <c:y val="6.666684027822988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3566433566433566E-2"/>
          <c:y val="0.39200102083599181"/>
          <c:w val="0.93566433566433571"/>
          <c:h val="0.3866676736137335"/>
        </c:manualLayout>
      </c:layout>
      <c:barChart>
        <c:barDir val="col"/>
        <c:grouping val="clustered"/>
        <c:ser>
          <c:idx val="1"/>
          <c:order val="0"/>
          <c:tx>
            <c:strRef>
              <c:f>'І_динаміка ВЧА'!$C$39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2"/>
              <c:layout>
                <c:manualLayout>
                  <c:x val="-5.8292343433313874E-4"/>
                  <c:y val="3.9344172392791485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1.155380809342074E-3"/>
                  <c:y val="1.8282633514164637E-2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-2.5893318588656993E-3"/>
                  <c:y val="-1.6615098843949884E-2"/>
                </c:manualLayout>
              </c:layout>
              <c:dLblPos val="outEnd"/>
              <c:showVal val="1"/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'І_динаміка ВЧА'!$B$40:$B$46</c:f>
              <c:strCache>
                <c:ptCount val="7"/>
                <c:pt idx="0">
                  <c:v>Аurum</c:v>
                </c:pt>
                <c:pt idx="1">
                  <c:v>Zbalansovanyi Fond "Parytet"</c:v>
                </c:pt>
                <c:pt idx="2">
                  <c:v>TASK Ukrainskyi Kapital</c:v>
                </c:pt>
                <c:pt idx="3">
                  <c:v>Optimum</c:v>
                </c:pt>
                <c:pt idx="4">
                  <c:v>"UNIVER.UA/Otaman: Fond Perspectyvnyh Aktsii"</c:v>
                </c:pt>
                <c:pt idx="5">
                  <c:v>Konkord Perspectiva</c:v>
                </c:pt>
                <c:pt idx="6">
                  <c:v>Platynum </c:v>
                </c:pt>
              </c:strCache>
            </c:strRef>
          </c:cat>
          <c:val>
            <c:numRef>
              <c:f>'І_динаміка ВЧА'!$C$40:$C$46</c:f>
              <c:numCache>
                <c:formatCode>#,##0.00</c:formatCode>
                <c:ptCount val="7"/>
                <c:pt idx="0">
                  <c:v>63.578799999999816</c:v>
                </c:pt>
                <c:pt idx="1">
                  <c:v>27.324310000000057</c:v>
                </c:pt>
                <c:pt idx="2">
                  <c:v>8.4979899999999908</c:v>
                </c:pt>
                <c:pt idx="3">
                  <c:v>-6.8191300000000048</c:v>
                </c:pt>
                <c:pt idx="4">
                  <c:v>-9.8477499999999996</c:v>
                </c:pt>
                <c:pt idx="5">
                  <c:v>-10.180590000000317</c:v>
                </c:pt>
                <c:pt idx="6">
                  <c:v>6.550429999999702</c:v>
                </c:pt>
              </c:numCache>
            </c:numRef>
          </c:val>
        </c:ser>
        <c:ser>
          <c:idx val="0"/>
          <c:order val="1"/>
          <c:tx>
            <c:strRef>
              <c:f>'І_динаміка ВЧА'!$E$39</c:f>
              <c:strCache>
                <c:ptCount val="1"/>
                <c:pt idx="0">
                  <c:v>Net inflow-outflow,  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3515973189584023E-2"/>
                  <c:y val="-7.5094482479287367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2.6997041299127124E-3"/>
                  <c:y val="-4.2804135812519409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5.1700749123659495E-3"/>
                  <c:y val="-1.228043441463952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5.5426170415058497E-3"/>
                  <c:y val="-6.9470871923812084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1.5378610390694793E-2"/>
                  <c:y val="-6.9470871923812084E-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4.9592206342935086E-3"/>
                  <c:y val="9.7276875903180293E-3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79020979020979043"/>
                  <c:y val="0.38400100000260434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79230769230769249"/>
                  <c:y val="0.55466811111487291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5594405594405597"/>
                  <c:y val="0.51200133333680564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2167832167832173"/>
                  <c:y val="0.39200102083599181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6783216783216739"/>
                  <c:y val="0.37866765278034581"/>
                </c:manualLayout>
              </c:layout>
              <c:dLblPos val="outEnd"/>
              <c:showVal val="1"/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'І_динаміка ВЧА'!$B$40:$B$46</c:f>
              <c:strCache>
                <c:ptCount val="7"/>
                <c:pt idx="0">
                  <c:v>Аurum</c:v>
                </c:pt>
                <c:pt idx="1">
                  <c:v>Zbalansovanyi Fond "Parytet"</c:v>
                </c:pt>
                <c:pt idx="2">
                  <c:v>TASK Ukrainskyi Kapital</c:v>
                </c:pt>
                <c:pt idx="3">
                  <c:v>Optimum</c:v>
                </c:pt>
                <c:pt idx="4">
                  <c:v>"UNIVER.UA/Otaman: Fond Perspectyvnyh Aktsii"</c:v>
                </c:pt>
                <c:pt idx="5">
                  <c:v>Konkord Perspectiva</c:v>
                </c:pt>
                <c:pt idx="6">
                  <c:v>Platynum </c:v>
                </c:pt>
              </c:strCache>
            </c:strRef>
          </c:cat>
          <c:val>
            <c:numRef>
              <c:f>'І_динаміка ВЧА'!$E$40:$E$46</c:f>
              <c:numCache>
                <c:formatCode>#,##0.00</c:formatCode>
                <c:ptCount val="7"/>
                <c:pt idx="0">
                  <c:v>4.9353694673032917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-240.99788262853079</c:v>
                </c:pt>
              </c:numCache>
            </c:numRef>
          </c:val>
        </c:ser>
        <c:dLbls>
          <c:showVal val="1"/>
        </c:dLbls>
        <c:overlap val="-20"/>
        <c:axId val="74036352"/>
        <c:axId val="74037888"/>
      </c:barChart>
      <c:lineChart>
        <c:grouping val="standard"/>
        <c:ser>
          <c:idx val="2"/>
          <c:order val="2"/>
          <c:tx>
            <c:strRef>
              <c:f>'І_динаміка ВЧА'!$D$39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8984686064195131E-3"/>
                  <c:y val="-2.3070830236625421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252271765803014E-3"/>
                  <c:y val="-3.281044919738013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3.4311914836382949E-4"/>
                  <c:y val="-2.600101232691126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5781184607912914E-3"/>
                  <c:y val="-9.1747392681187728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3.1047143654647447E-4"/>
                  <c:y val="2.6376255795927991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5323349018124024E-3"/>
                  <c:y val="4.9723736361077416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3625899754696881E-3"/>
                  <c:y val="5.1908179394702415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77902097902097922"/>
                  <c:y val="1.0666694444516785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76993006993006996"/>
                  <c:y val="1.0666694444516785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5468531468531469"/>
                  <c:y val="1.0666694444516785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9930069930069954"/>
                  <c:y val="0.58666819444842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4825174825174827"/>
                  <c:y val="1.0666694444516785E-2"/>
                </c:manualLayout>
              </c:layout>
              <c:dLblPos val="r"/>
              <c:showVal val="1"/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val>
            <c:numRef>
              <c:f>'І_динаміка ВЧА'!$D$40:$D$46</c:f>
              <c:numCache>
                <c:formatCode>0.00%</c:formatCode>
                <c:ptCount val="7"/>
                <c:pt idx="0">
                  <c:v>3.0532428026714221E-2</c:v>
                </c:pt>
                <c:pt idx="1">
                  <c:v>2.5135076737694335E-2</c:v>
                </c:pt>
                <c:pt idx="2">
                  <c:v>6.0156119387705887E-3</c:v>
                </c:pt>
                <c:pt idx="3">
                  <c:v>-1.0417102995794167E-2</c:v>
                </c:pt>
                <c:pt idx="4">
                  <c:v>-1.1349417014927513E-2</c:v>
                </c:pt>
                <c:pt idx="5">
                  <c:v>-4.1924112332255067E-3</c:v>
                </c:pt>
                <c:pt idx="6">
                  <c:v>5.7280052964635839E-4</c:v>
                </c:pt>
              </c:numCache>
            </c:numRef>
          </c:val>
        </c:ser>
        <c:dLbls>
          <c:showVal val="1"/>
        </c:dLbls>
        <c:marker val="1"/>
        <c:axId val="74064256"/>
        <c:axId val="74065792"/>
      </c:lineChart>
      <c:catAx>
        <c:axId val="74036352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4037888"/>
        <c:crosses val="autoZero"/>
        <c:lblAlgn val="ctr"/>
        <c:lblOffset val="100"/>
        <c:tickLblSkip val="1"/>
        <c:tickMarkSkip val="1"/>
      </c:catAx>
      <c:valAx>
        <c:axId val="74037888"/>
        <c:scaling>
          <c:orientation val="minMax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4036352"/>
        <c:crosses val="autoZero"/>
        <c:crossBetween val="between"/>
      </c:valAx>
      <c:catAx>
        <c:axId val="74064256"/>
        <c:scaling>
          <c:orientation val="minMax"/>
        </c:scaling>
        <c:delete val="1"/>
        <c:axPos val="b"/>
        <c:tickLblPos val="none"/>
        <c:crossAx val="74065792"/>
        <c:crosses val="autoZero"/>
        <c:lblAlgn val="ctr"/>
        <c:lblOffset val="100"/>
      </c:catAx>
      <c:valAx>
        <c:axId val="74065792"/>
        <c:scaling>
          <c:orientation val="minMax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4064256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5384615384615394"/>
          <c:y val="0.8160021250055336"/>
          <c:w val="0.47062937062937071"/>
          <c:h val="6.9333513889359114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22" r="0.75000000000000022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Interval Funds, Bank Deposits 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8121841351642485"/>
          <c:y val="5.5248618784530376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1928964709393214E-2"/>
          <c:y val="0.11602209944751386"/>
          <c:w val="0.92081263920360068"/>
          <c:h val="0.84530386740331509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7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'І_діаграма(дох)'!$A$2:$A$15</c:f>
              <c:strCache>
                <c:ptCount val="14"/>
                <c:pt idx="0">
                  <c:v>"UNIVER.UA/Otaman: Fond Perspectyvnyh Aktsii"</c:v>
                </c:pt>
                <c:pt idx="1">
                  <c:v>Optimum</c:v>
                </c:pt>
                <c:pt idx="2">
                  <c:v>Konkord Perspectiva</c:v>
                </c:pt>
                <c:pt idx="3">
                  <c:v>TASK Ukrainskyi Kapital</c:v>
                </c:pt>
                <c:pt idx="4">
                  <c:v>Platynum</c:v>
                </c:pt>
                <c:pt idx="5">
                  <c:v>Zbalansovanyi Fond "Parytet"</c:v>
                </c:pt>
                <c:pt idx="6">
                  <c:v>Aurum</c:v>
                </c:pt>
                <c:pt idx="7">
                  <c:v>Funds' average rate of return</c:v>
                </c:pt>
                <c:pt idx="8">
                  <c:v>UX Index</c:v>
                </c:pt>
                <c:pt idx="9">
                  <c:v>PFTS Index</c:v>
                </c:pt>
                <c:pt idx="10">
                  <c:v>EURO deposits</c:v>
                </c:pt>
                <c:pt idx="11">
                  <c:v>USD deposits</c:v>
                </c:pt>
                <c:pt idx="12">
                  <c:v>UAH deposits</c:v>
                </c:pt>
                <c:pt idx="13">
                  <c:v>Gold deposit (at official rate of gold)</c:v>
                </c:pt>
              </c:strCache>
            </c:strRef>
          </c:cat>
          <c:val>
            <c:numRef>
              <c:f>'І_діаграма(дох)'!$B$2:$B$15</c:f>
              <c:numCache>
                <c:formatCode>0.00%</c:formatCode>
                <c:ptCount val="14"/>
                <c:pt idx="0">
                  <c:v>-1.134941701491976E-2</c:v>
                </c:pt>
                <c:pt idx="1">
                  <c:v>-1.041710299579468E-2</c:v>
                </c:pt>
                <c:pt idx="2">
                  <c:v>-4.1924112332215602E-3</c:v>
                </c:pt>
                <c:pt idx="3">
                  <c:v>6.0156119387730911E-3</c:v>
                </c:pt>
                <c:pt idx="4">
                  <c:v>2.2038212037973404E-2</c:v>
                </c:pt>
                <c:pt idx="5">
                  <c:v>2.5135076737652362E-2</c:v>
                </c:pt>
                <c:pt idx="6">
                  <c:v>2.817709098415877E-2</c:v>
                </c:pt>
                <c:pt idx="7">
                  <c:v>7.9152943506602316E-3</c:v>
                </c:pt>
                <c:pt idx="8">
                  <c:v>5.3557810758491087E-2</c:v>
                </c:pt>
                <c:pt idx="9">
                  <c:v>-0.103155809008312</c:v>
                </c:pt>
                <c:pt idx="10">
                  <c:v>-8.2645370032478627E-2</c:v>
                </c:pt>
                <c:pt idx="11">
                  <c:v>-9.518792041163171E-2</c:v>
                </c:pt>
                <c:pt idx="12">
                  <c:v>1.8904109589041096E-2</c:v>
                </c:pt>
                <c:pt idx="13">
                  <c:v>-8.4128753797968803E-2</c:v>
                </c:pt>
              </c:numCache>
            </c:numRef>
          </c:val>
        </c:ser>
        <c:gapWidth val="60"/>
        <c:axId val="74089216"/>
        <c:axId val="74090752"/>
      </c:barChart>
      <c:catAx>
        <c:axId val="74089216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4090752"/>
        <c:crosses val="autoZero"/>
        <c:lblAlgn val="ctr"/>
        <c:lblOffset val="100"/>
        <c:tickLblSkip val="1"/>
        <c:tickMarkSkip val="1"/>
      </c:catAx>
      <c:valAx>
        <c:axId val="74090752"/>
        <c:scaling>
          <c:orientation val="minMax"/>
          <c:max val="6.0000000000000019E-2"/>
          <c:min val="-0.11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4089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22" r="0.75000000000000022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Closed-end CII NAV Dynamics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6699857752489357"/>
          <c:y val="5.325443786982249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9118065433854911E-2"/>
          <c:y val="0.32840236686390556"/>
          <c:w val="0.92389758179231829"/>
          <c:h val="0.45857988165680491"/>
        </c:manualLayout>
      </c:layout>
      <c:barChart>
        <c:barDir val="col"/>
        <c:grouping val="clustered"/>
        <c:ser>
          <c:idx val="1"/>
          <c:order val="0"/>
          <c:tx>
            <c:strRef>
              <c:f>'3_динаміка ВЧА'!$C$36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0"/>
              <c:layout>
                <c:manualLayout>
                  <c:x val="-3.2714127290229419E-3"/>
                  <c:y val="-1.1953100360379493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1.000826916618968E-3"/>
                  <c:y val="-4.9575696970581206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-1.7618116684182449E-3"/>
                  <c:y val="-5.9978271063730508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2048364153627309"/>
                  <c:y val="0.58284023668639084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51920341394025582"/>
                  <c:y val="0.51183431952662717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59957325746799428"/>
                  <c:y val="0.51479289940828421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065433854907575"/>
                  <c:y val="0.50591715976331331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5533428165007133"/>
                  <c:y val="0.51479289940828421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8364153627311524"/>
                  <c:y val="0.58579881656804778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2275960170697011"/>
                  <c:y val="0.71893491124260367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6685633001422453"/>
                  <c:y val="0.71893491124260367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1237553342816542"/>
                  <c:y val="0.94970414201183451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47510668563300151"/>
                  <c:y val="0.47928994082840237"/>
                </c:manualLayout>
              </c:layout>
              <c:dLblPos val="outEnd"/>
              <c:showVal val="1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ВЧА'!$B$37:$B$40</c:f>
              <c:strCache>
                <c:ptCount val="4"/>
                <c:pt idx="0">
                  <c:v>Indeks Ukrainskoi Birzhi</c:v>
                </c:pt>
                <c:pt idx="1">
                  <c:v>UNIVER.UA/Skif: Fond Neruhomosti</c:v>
                </c:pt>
                <c:pt idx="2">
                  <c:v>AntyBank</c:v>
                </c:pt>
                <c:pt idx="3">
                  <c:v>TASK  Universal</c:v>
                </c:pt>
              </c:strCache>
            </c:strRef>
          </c:cat>
          <c:val>
            <c:numRef>
              <c:f>'3_динаміка ВЧА'!$C$37:$C$40</c:f>
              <c:numCache>
                <c:formatCode>#,##0.00</c:formatCode>
                <c:ptCount val="4"/>
                <c:pt idx="0">
                  <c:v>1008.9033899999996</c:v>
                </c:pt>
                <c:pt idx="1">
                  <c:v>234.34372999999999</c:v>
                </c:pt>
                <c:pt idx="2">
                  <c:v>67.208490000000225</c:v>
                </c:pt>
                <c:pt idx="3">
                  <c:v>2.5513399999998514</c:v>
                </c:pt>
              </c:numCache>
            </c:numRef>
          </c:val>
        </c:ser>
        <c:ser>
          <c:idx val="0"/>
          <c:order val="1"/>
          <c:tx>
            <c:strRef>
              <c:f>'3_динаміка ВЧА'!$E$36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8"/>
              <c:layout>
                <c:manualLayout>
                  <c:xMode val="edge"/>
                  <c:yMode val="edge"/>
                  <c:x val="0.71550497866287366"/>
                  <c:y val="0.51479289940828421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8947368421052633"/>
                  <c:y val="0.49704142011834318"/>
                </c:manualLayout>
              </c:layout>
              <c:dLblPos val="outEnd"/>
              <c:showVal val="1"/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6"/>
              <c:layout>
                <c:manualLayout>
                  <c:xMode val="edge"/>
                  <c:yMode val="edge"/>
                  <c:x val="0.5234708392603129"/>
                  <c:y val="0.51479289940828421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ВЧА'!$B$37:$B$40</c:f>
              <c:strCache>
                <c:ptCount val="4"/>
                <c:pt idx="0">
                  <c:v>Indeks Ukrainskoi Birzhi</c:v>
                </c:pt>
                <c:pt idx="1">
                  <c:v>UNIVER.UA/Skif: Fond Neruhomosti</c:v>
                </c:pt>
                <c:pt idx="2">
                  <c:v>AntyBank</c:v>
                </c:pt>
                <c:pt idx="3">
                  <c:v>TASK  Universal</c:v>
                </c:pt>
              </c:strCache>
            </c:strRef>
          </c:cat>
          <c:val>
            <c:numRef>
              <c:f>'3_динаміка ВЧА'!$E$37:$E$40</c:f>
              <c:numCache>
                <c:formatCode>#,##0.00</c:formatCode>
                <c:ptCount val="4"/>
                <c:pt idx="0">
                  <c:v>726.84306384892284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overlap val="-20"/>
        <c:axId val="74259072"/>
        <c:axId val="74281344"/>
      </c:barChart>
      <c:lineChart>
        <c:grouping val="standard"/>
        <c:ser>
          <c:idx val="2"/>
          <c:order val="2"/>
          <c:tx>
            <c:strRef>
              <c:f>'3_динаміка ВЧА'!$D$36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9925960327923532E-3"/>
                  <c:y val="-5.5205764959853354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7.0105264269669223E-3"/>
                  <c:y val="2.9295537872302803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2"/>
              <c:layout>
                <c:manualLayout>
                  <c:x val="-1.627393561685037E-3"/>
                  <c:y val="0.11637006969995564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62375533428165031"/>
                  <c:y val="1.183431952662722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918918918918914"/>
                  <c:y val="1.183431952662722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695590327169276"/>
                  <c:y val="1.183431952662722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9288762446657186"/>
                  <c:y val="0.8609467455621301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3413940256045545"/>
                  <c:y val="0.8934911242603548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7752489331436718"/>
                  <c:y val="0.87278106508875763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2162162162162182"/>
                  <c:y val="0.9319526627218937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6721194879089617"/>
                  <c:y val="0.97633136094674533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67069701280227645"/>
                  <c:y val="0.9970414201183434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5021337126600286"/>
                  <c:y val="0.65976331360946783"/>
                </c:manualLayout>
              </c:layout>
              <c:dLblPos val="r"/>
              <c:showVal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b"/>
            <c:showVal val="1"/>
          </c:dLbls>
          <c:val>
            <c:numRef>
              <c:f>'3_динаміка ВЧА'!$D$37:$D$40</c:f>
              <c:numCache>
                <c:formatCode>0.00%</c:formatCode>
                <c:ptCount val="4"/>
                <c:pt idx="0">
                  <c:v>0.195220600511023</c:v>
                </c:pt>
                <c:pt idx="1">
                  <c:v>0.16709381366143378</c:v>
                </c:pt>
                <c:pt idx="2">
                  <c:v>1.7789289064244828E-2</c:v>
                </c:pt>
                <c:pt idx="3">
                  <c:v>2.3486252247396041E-3</c:v>
                </c:pt>
              </c:numCache>
            </c:numRef>
          </c:val>
        </c:ser>
        <c:dLbls>
          <c:showVal val="1"/>
        </c:dLbls>
        <c:marker val="1"/>
        <c:axId val="74282880"/>
        <c:axId val="74284416"/>
      </c:lineChart>
      <c:catAx>
        <c:axId val="74259072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4281344"/>
        <c:crosses val="autoZero"/>
        <c:lblAlgn val="ctr"/>
        <c:lblOffset val="100"/>
        <c:tickLblSkip val="1"/>
        <c:tickMarkSkip val="1"/>
      </c:catAx>
      <c:valAx>
        <c:axId val="74281344"/>
        <c:scaling>
          <c:orientation val="minMax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4259072"/>
        <c:crosses val="autoZero"/>
        <c:crossBetween val="between"/>
      </c:valAx>
      <c:catAx>
        <c:axId val="74282880"/>
        <c:scaling>
          <c:orientation val="minMax"/>
        </c:scaling>
        <c:delete val="1"/>
        <c:axPos val="b"/>
        <c:tickLblPos val="none"/>
        <c:crossAx val="74284416"/>
        <c:crosses val="autoZero"/>
        <c:lblAlgn val="ctr"/>
        <c:lblOffset val="100"/>
      </c:catAx>
      <c:valAx>
        <c:axId val="74284416"/>
        <c:scaling>
          <c:orientation val="minMax"/>
          <c:max val="0.15000000000000005"/>
          <c:min val="-0.1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4282880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</c:legendEntry>
      <c:layout>
        <c:manualLayout>
          <c:xMode val="edge"/>
          <c:yMode val="edge"/>
          <c:x val="0.18492176386913234"/>
          <c:y val="0.86094674556213013"/>
          <c:w val="0.4388335704125178"/>
          <c:h val="7.3964497041420149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Closed-End Funds, Bank Deposits 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8471528471528484"/>
          <c:y val="7.385524372230428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1978021978021987E-2"/>
          <c:y val="0.17429837518463823"/>
          <c:w val="0.95704295704295683"/>
          <c:h val="0.77400295420974885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4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'З_діаграма(дох)'!$A$2:$A$12</c:f>
              <c:strCache>
                <c:ptCount val="11"/>
                <c:pt idx="0">
                  <c:v>TASK  Universal</c:v>
                </c:pt>
                <c:pt idx="1">
                  <c:v>AntyBank</c:v>
                </c:pt>
                <c:pt idx="2">
                  <c:v>Indeks Ukrainskoi Birzhi</c:v>
                </c:pt>
                <c:pt idx="3">
                  <c:v>UNIVER.UA/Skif: Fond Neruhomosti</c:v>
                </c:pt>
                <c:pt idx="4">
                  <c:v>Funds' average rate of return</c:v>
                </c:pt>
                <c:pt idx="5">
                  <c:v>UX Index</c:v>
                </c:pt>
                <c:pt idx="6">
                  <c:v>PFTS Index</c:v>
                </c:pt>
                <c:pt idx="7">
                  <c:v>EURO deposits</c:v>
                </c:pt>
                <c:pt idx="8">
                  <c:v>USD deposits</c:v>
                </c:pt>
                <c:pt idx="9">
                  <c:v>UAH deposits</c:v>
                </c:pt>
                <c:pt idx="10">
                  <c:v>Gold deposit (at official rate of gold)</c:v>
                </c:pt>
              </c:strCache>
            </c:strRef>
          </c:cat>
          <c:val>
            <c:numRef>
              <c:f>'З_діаграма(дох)'!$B$2:$B$12</c:f>
              <c:numCache>
                <c:formatCode>0.00%</c:formatCode>
                <c:ptCount val="11"/>
                <c:pt idx="0">
                  <c:v>2.3486252247335582E-3</c:v>
                </c:pt>
                <c:pt idx="1">
                  <c:v>1.7789289064227942E-2</c:v>
                </c:pt>
                <c:pt idx="2">
                  <c:v>5.0467065114341292E-2</c:v>
                </c:pt>
                <c:pt idx="3">
                  <c:v>0.16709381366144416</c:v>
                </c:pt>
                <c:pt idx="4">
                  <c:v>5.9424698266186737E-2</c:v>
                </c:pt>
                <c:pt idx="5">
                  <c:v>5.3557810758491087E-2</c:v>
                </c:pt>
                <c:pt idx="6">
                  <c:v>-0.10315580900831234</c:v>
                </c:pt>
                <c:pt idx="7">
                  <c:v>-8.2645370032478627E-2</c:v>
                </c:pt>
                <c:pt idx="8">
                  <c:v>-9.518792041163171E-2</c:v>
                </c:pt>
                <c:pt idx="9">
                  <c:v>1.8904109589041096E-2</c:v>
                </c:pt>
                <c:pt idx="10">
                  <c:v>-8.4128753797968803E-2</c:v>
                </c:pt>
              </c:numCache>
            </c:numRef>
          </c:val>
        </c:ser>
        <c:gapWidth val="60"/>
        <c:axId val="73853568"/>
        <c:axId val="74383744"/>
      </c:barChart>
      <c:catAx>
        <c:axId val="73853568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4383744"/>
        <c:crosses val="autoZero"/>
        <c:lblAlgn val="ctr"/>
        <c:lblOffset val="100"/>
        <c:tickLblSkip val="1"/>
        <c:tickMarkSkip val="1"/>
      </c:catAx>
      <c:valAx>
        <c:axId val="74383744"/>
        <c:scaling>
          <c:orientation val="minMax"/>
          <c:max val="0.17"/>
          <c:min val="-0.11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3853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22" r="0.75000000000000022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9525</xdr:rowOff>
    </xdr:from>
    <xdr:to>
      <xdr:col>11</xdr:col>
      <xdr:colOff>590550</xdr:colOff>
      <xdr:row>19</xdr:row>
      <xdr:rowOff>142875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21</xdr:row>
      <xdr:rowOff>19050</xdr:rowOff>
    </xdr:from>
    <xdr:to>
      <xdr:col>11</xdr:col>
      <xdr:colOff>561975</xdr:colOff>
      <xdr:row>41</xdr:row>
      <xdr:rowOff>133350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39</xdr:row>
      <xdr:rowOff>21431</xdr:rowOff>
    </xdr:from>
    <xdr:to>
      <xdr:col>4</xdr:col>
      <xdr:colOff>438149</xdr:colOff>
      <xdr:row>63</xdr:row>
      <xdr:rowOff>21431</xdr:rowOff>
    </xdr:to>
    <xdr:graphicFrame macro="">
      <xdr:nvGraphicFramePr>
        <xdr:cNvPr id="122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27</xdr:row>
      <xdr:rowOff>104775</xdr:rowOff>
    </xdr:from>
    <xdr:to>
      <xdr:col>12</xdr:col>
      <xdr:colOff>342900</xdr:colOff>
      <xdr:row>52</xdr:row>
      <xdr:rowOff>161925</xdr:rowOff>
    </xdr:to>
    <xdr:graphicFrame macro="">
      <xdr:nvGraphicFramePr>
        <xdr:cNvPr id="1127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190500</xdr:rowOff>
    </xdr:from>
    <xdr:to>
      <xdr:col>18</xdr:col>
      <xdr:colOff>342900</xdr:colOff>
      <xdr:row>55</xdr:row>
      <xdr:rowOff>38100</xdr:rowOff>
    </xdr:to>
    <xdr:graphicFrame macro="">
      <xdr:nvGraphicFramePr>
        <xdr:cNvPr id="768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13</xdr:row>
      <xdr:rowOff>19050</xdr:rowOff>
    </xdr:from>
    <xdr:to>
      <xdr:col>9</xdr:col>
      <xdr:colOff>581025</xdr:colOff>
      <xdr:row>32</xdr:row>
      <xdr:rowOff>152400</xdr:rowOff>
    </xdr:to>
    <xdr:graphicFrame macro="">
      <xdr:nvGraphicFramePr>
        <xdr:cNvPr id="1332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28575</xdr:rowOff>
    </xdr:from>
    <xdr:to>
      <xdr:col>18</xdr:col>
      <xdr:colOff>266700</xdr:colOff>
      <xdr:row>52</xdr:row>
      <xdr:rowOff>19050</xdr:rowOff>
    </xdr:to>
    <xdr:graphicFrame macro="">
      <xdr:nvGraphicFramePr>
        <xdr:cNvPr id="61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9</xdr:row>
      <xdr:rowOff>9525</xdr:rowOff>
    </xdr:from>
    <xdr:to>
      <xdr:col>9</xdr:col>
      <xdr:colOff>571500</xdr:colOff>
      <xdr:row>26</xdr:row>
      <xdr:rowOff>152400</xdr:rowOff>
    </xdr:to>
    <xdr:graphicFrame macro="">
      <xdr:nvGraphicFramePr>
        <xdr:cNvPr id="1434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0</xdr:rowOff>
    </xdr:from>
    <xdr:to>
      <xdr:col>18</xdr:col>
      <xdr:colOff>400050</xdr:colOff>
      <xdr:row>39</xdr:row>
      <xdr:rowOff>76200</xdr:rowOff>
    </xdr:to>
    <xdr:graphicFrame macro="">
      <xdr:nvGraphicFramePr>
        <xdr:cNvPr id="81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pioglobal.ua/" TargetMode="External"/><Relationship Id="rId2" Type="http://schemas.openxmlformats.org/officeDocument/2006/relationships/hyperlink" Target="http://pioglobal.ua/" TargetMode="External"/><Relationship Id="rId1" Type="http://schemas.openxmlformats.org/officeDocument/2006/relationships/hyperlink" Target="http://www.kinto.com/" TargetMode="External"/><Relationship Id="rId5" Type="http://schemas.openxmlformats.org/officeDocument/2006/relationships/printerSettings" Target="../printerSettings/printerSettings9.bin"/><Relationship Id="rId4" Type="http://schemas.openxmlformats.org/officeDocument/2006/relationships/hyperlink" Target="http://www.kinto.com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into.com/" TargetMode="External"/><Relationship Id="rId13" Type="http://schemas.openxmlformats.org/officeDocument/2006/relationships/hyperlink" Target="http://www.delta-capital.com.ua/" TargetMode="External"/><Relationship Id="rId18" Type="http://schemas.openxmlformats.org/officeDocument/2006/relationships/hyperlink" Target="http://www.vseswit.com.ua/" TargetMode="External"/><Relationship Id="rId3" Type="http://schemas.openxmlformats.org/officeDocument/2006/relationships/hyperlink" Target="http://citadele.com.ua/" TargetMode="External"/><Relationship Id="rId21" Type="http://schemas.openxmlformats.org/officeDocument/2006/relationships/hyperlink" Target="http://art-capital.com.ua/" TargetMode="External"/><Relationship Id="rId7" Type="http://schemas.openxmlformats.org/officeDocument/2006/relationships/hyperlink" Target="http://pioglobal.ua/" TargetMode="External"/><Relationship Id="rId12" Type="http://schemas.openxmlformats.org/officeDocument/2006/relationships/hyperlink" Target="http://www.altus.ua/" TargetMode="External"/><Relationship Id="rId17" Type="http://schemas.openxmlformats.org/officeDocument/2006/relationships/hyperlink" Target="http://am.concorde.ua/" TargetMode="External"/><Relationship Id="rId2" Type="http://schemas.openxmlformats.org/officeDocument/2006/relationships/hyperlink" Target="http://www.kinto.com/" TargetMode="External"/><Relationship Id="rId16" Type="http://schemas.openxmlformats.org/officeDocument/2006/relationships/hyperlink" Target="http://ukrsibfunds.com/" TargetMode="External"/><Relationship Id="rId20" Type="http://schemas.openxmlformats.org/officeDocument/2006/relationships/hyperlink" Target="http://www.seb.ua/" TargetMode="External"/><Relationship Id="rId1" Type="http://schemas.openxmlformats.org/officeDocument/2006/relationships/hyperlink" Target="http://otpcapital.com.ua/" TargetMode="External"/><Relationship Id="rId6" Type="http://schemas.openxmlformats.org/officeDocument/2006/relationships/hyperlink" Target="http://www.seb.ua/" TargetMode="External"/><Relationship Id="rId11" Type="http://schemas.openxmlformats.org/officeDocument/2006/relationships/hyperlink" Target="http://www.am.eavex.com.ua/" TargetMode="External"/><Relationship Id="rId24" Type="http://schemas.openxmlformats.org/officeDocument/2006/relationships/drawing" Target="../drawings/drawing2.xml"/><Relationship Id="rId5" Type="http://schemas.openxmlformats.org/officeDocument/2006/relationships/hyperlink" Target="http://citadele.com.ua/" TargetMode="External"/><Relationship Id="rId15" Type="http://schemas.openxmlformats.org/officeDocument/2006/relationships/hyperlink" Target="http://www.altus.ua/" TargetMode="External"/><Relationship Id="rId23" Type="http://schemas.openxmlformats.org/officeDocument/2006/relationships/printerSettings" Target="../printerSettings/printerSettings2.bin"/><Relationship Id="rId10" Type="http://schemas.openxmlformats.org/officeDocument/2006/relationships/hyperlink" Target="http://www.delta-capital.com.ua/" TargetMode="External"/><Relationship Id="rId19" Type="http://schemas.openxmlformats.org/officeDocument/2006/relationships/hyperlink" Target="http://pioglobal.ua/" TargetMode="External"/><Relationship Id="rId4" Type="http://schemas.openxmlformats.org/officeDocument/2006/relationships/hyperlink" Target="http://raam.com.ua/" TargetMode="External"/><Relationship Id="rId9" Type="http://schemas.openxmlformats.org/officeDocument/2006/relationships/hyperlink" Target="http://otpcapital.com.ua/" TargetMode="External"/><Relationship Id="rId14" Type="http://schemas.openxmlformats.org/officeDocument/2006/relationships/hyperlink" Target="http://raam.com.ua/" TargetMode="External"/><Relationship Id="rId22" Type="http://schemas.openxmlformats.org/officeDocument/2006/relationships/hyperlink" Target="http://www.dragon-am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otpcapital.com.ua/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http://www.dragon-am.com/" TargetMode="External"/><Relationship Id="rId1" Type="http://schemas.openxmlformats.org/officeDocument/2006/relationships/hyperlink" Target="http://am.concorde.ua/" TargetMode="External"/><Relationship Id="rId6" Type="http://schemas.openxmlformats.org/officeDocument/2006/relationships/hyperlink" Target="http://www.kua-absolut.com/" TargetMode="External"/><Relationship Id="rId5" Type="http://schemas.openxmlformats.org/officeDocument/2006/relationships/hyperlink" Target="http://www.sem.biz.ua/" TargetMode="External"/><Relationship Id="rId4" Type="http://schemas.openxmlformats.org/officeDocument/2006/relationships/hyperlink" Target="http://dragon-am.com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9"/>
  </sheetPr>
  <dimension ref="A1:N37"/>
  <sheetViews>
    <sheetView zoomScale="85" workbookViewId="0">
      <selection activeCell="A30" sqref="A30"/>
    </sheetView>
  </sheetViews>
  <sheetFormatPr defaultRowHeight="12.75"/>
  <cols>
    <col min="1" max="1" width="29.140625" style="3" customWidth="1"/>
    <col min="2" max="6" width="16.7109375" customWidth="1"/>
  </cols>
  <sheetData>
    <row r="1" spans="1:14" ht="16.5" thickBot="1">
      <c r="A1" s="74" t="s">
        <v>16</v>
      </c>
      <c r="B1" s="74"/>
      <c r="C1" s="74"/>
      <c r="D1" s="75"/>
      <c r="E1" s="75"/>
      <c r="F1" s="75"/>
    </row>
    <row r="2" spans="1:14" ht="30.75" thickBot="1">
      <c r="A2" s="163" t="s">
        <v>17</v>
      </c>
      <c r="B2" s="163" t="s">
        <v>18</v>
      </c>
      <c r="C2" s="163" t="s">
        <v>19</v>
      </c>
      <c r="D2" s="163" t="s">
        <v>20</v>
      </c>
      <c r="E2" s="163" t="s">
        <v>21</v>
      </c>
      <c r="F2" s="163" t="s">
        <v>22</v>
      </c>
      <c r="G2" s="2"/>
      <c r="I2" s="1"/>
    </row>
    <row r="3" spans="1:14" ht="14.25">
      <c r="A3" s="89" t="s">
        <v>23</v>
      </c>
      <c r="B3" s="90">
        <v>-7.0231408672208562E-2</v>
      </c>
      <c r="C3" s="90">
        <v>-9.0729677832302125E-2</v>
      </c>
      <c r="D3" s="90">
        <v>-2.7733862846231829E-2</v>
      </c>
      <c r="E3" s="90">
        <v>-2.8523669057932102E-2</v>
      </c>
      <c r="F3" s="90">
        <v>-7.0852824028201838E-2</v>
      </c>
      <c r="G3" s="58"/>
      <c r="H3" s="58"/>
      <c r="I3" s="2"/>
      <c r="J3" s="2"/>
      <c r="K3" s="2"/>
      <c r="L3" s="2"/>
    </row>
    <row r="4" spans="1:14" ht="14.25">
      <c r="A4" s="89" t="s">
        <v>24</v>
      </c>
      <c r="B4" s="90">
        <v>-0.10315580900831234</v>
      </c>
      <c r="C4" s="90">
        <v>5.3557810758491087E-2</v>
      </c>
      <c r="D4" s="90">
        <v>7.8265738472479314E-3</v>
      </c>
      <c r="E4" s="90">
        <v>7.9152943506602316E-3</v>
      </c>
      <c r="F4" s="90">
        <v>5.9424698266186737E-2</v>
      </c>
      <c r="G4" s="58"/>
      <c r="H4" s="58"/>
      <c r="I4" s="2"/>
      <c r="J4" s="2"/>
      <c r="K4" s="2"/>
      <c r="L4" s="2"/>
    </row>
    <row r="5" spans="1:14" ht="15" thickBot="1">
      <c r="A5" s="164" t="s">
        <v>25</v>
      </c>
      <c r="B5" s="80">
        <v>-4.0757779385919624E-2</v>
      </c>
      <c r="C5" s="80">
        <v>4.2872350720990937E-2</v>
      </c>
      <c r="D5" s="80">
        <v>7.1074601897160597E-2</v>
      </c>
      <c r="E5" s="80">
        <v>2.93333170746428E-2</v>
      </c>
      <c r="F5" s="80">
        <v>-3.8983874063928856E-3</v>
      </c>
      <c r="G5" s="58"/>
      <c r="H5" s="58"/>
      <c r="I5" s="2"/>
      <c r="J5" s="2"/>
      <c r="K5" s="2"/>
      <c r="L5" s="2"/>
    </row>
    <row r="6" spans="1:14" ht="14.25">
      <c r="A6" s="72"/>
      <c r="B6" s="71"/>
      <c r="C6" s="71"/>
      <c r="D6" s="73"/>
      <c r="E6" s="73"/>
      <c r="F6" s="73"/>
      <c r="G6" s="10"/>
      <c r="J6" s="2"/>
      <c r="K6" s="2"/>
      <c r="L6" s="2"/>
      <c r="M6" s="2"/>
      <c r="N6" s="2"/>
    </row>
    <row r="7" spans="1:14" ht="14.25">
      <c r="A7" s="72"/>
      <c r="B7" s="73"/>
      <c r="C7" s="73"/>
      <c r="D7" s="73"/>
      <c r="E7" s="73"/>
      <c r="F7" s="73"/>
      <c r="J7" s="4"/>
      <c r="K7" s="4"/>
      <c r="L7" s="4"/>
      <c r="M7" s="4"/>
      <c r="N7" s="4"/>
    </row>
    <row r="8" spans="1:14" ht="14.25">
      <c r="A8" s="72"/>
      <c r="B8" s="73"/>
      <c r="C8" s="73"/>
      <c r="D8" s="73"/>
      <c r="E8" s="73"/>
      <c r="F8" s="73"/>
    </row>
    <row r="9" spans="1:14" ht="14.25">
      <c r="A9" s="72"/>
      <c r="B9" s="73"/>
      <c r="C9" s="73"/>
      <c r="D9" s="73"/>
      <c r="E9" s="73"/>
      <c r="F9" s="73"/>
    </row>
    <row r="10" spans="1:14" ht="14.25">
      <c r="A10" s="72"/>
      <c r="B10" s="73"/>
      <c r="C10" s="73"/>
      <c r="D10" s="73"/>
      <c r="E10" s="73"/>
      <c r="F10" s="73"/>
      <c r="N10" s="10"/>
    </row>
    <row r="11" spans="1:14" ht="14.25">
      <c r="A11" s="72"/>
      <c r="B11" s="73"/>
      <c r="C11" s="73"/>
      <c r="D11" s="73"/>
      <c r="E11" s="73"/>
      <c r="F11" s="73"/>
    </row>
    <row r="12" spans="1:14" ht="14.25">
      <c r="A12" s="72"/>
      <c r="B12" s="73"/>
      <c r="C12" s="73"/>
      <c r="D12" s="73"/>
      <c r="E12" s="73"/>
      <c r="F12" s="73"/>
    </row>
    <row r="13" spans="1:14" ht="14.25">
      <c r="A13" s="72"/>
      <c r="B13" s="73"/>
      <c r="C13" s="73"/>
      <c r="D13" s="73"/>
      <c r="E13" s="73"/>
      <c r="F13" s="73"/>
    </row>
    <row r="14" spans="1:14" ht="14.25">
      <c r="A14" s="72"/>
      <c r="B14" s="73"/>
      <c r="C14" s="73"/>
      <c r="D14" s="73"/>
      <c r="E14" s="73"/>
      <c r="F14" s="73"/>
    </row>
    <row r="15" spans="1:14" ht="14.25">
      <c r="A15" s="72"/>
      <c r="B15" s="73"/>
      <c r="C15" s="73"/>
      <c r="D15" s="73"/>
      <c r="E15" s="73"/>
      <c r="F15" s="73"/>
    </row>
    <row r="16" spans="1:14" ht="14.25">
      <c r="A16" s="72"/>
      <c r="B16" s="73"/>
      <c r="C16" s="73"/>
      <c r="D16" s="73"/>
      <c r="E16" s="73"/>
      <c r="F16" s="73"/>
    </row>
    <row r="17" spans="1:6" ht="14.25">
      <c r="A17" s="72"/>
      <c r="B17" s="73"/>
      <c r="C17" s="73"/>
      <c r="D17" s="73"/>
      <c r="E17" s="73"/>
      <c r="F17" s="73"/>
    </row>
    <row r="18" spans="1:6" ht="14.25">
      <c r="A18" s="72"/>
      <c r="B18" s="73"/>
      <c r="C18" s="73"/>
      <c r="D18" s="73"/>
      <c r="E18" s="73"/>
      <c r="F18" s="73"/>
    </row>
    <row r="19" spans="1:6" ht="14.25">
      <c r="A19" s="72"/>
      <c r="B19" s="73"/>
      <c r="C19" s="73"/>
      <c r="D19" s="73"/>
      <c r="E19" s="73"/>
      <c r="F19" s="73"/>
    </row>
    <row r="20" spans="1:6" ht="14.25">
      <c r="A20" s="72"/>
      <c r="B20" s="73"/>
      <c r="C20" s="73"/>
      <c r="D20" s="73"/>
      <c r="E20" s="73"/>
      <c r="F20" s="73"/>
    </row>
    <row r="21" spans="1:6" ht="15" thickBot="1">
      <c r="A21" s="72"/>
      <c r="B21" s="73"/>
      <c r="C21" s="73"/>
      <c r="D21" s="73"/>
      <c r="E21" s="73"/>
      <c r="F21" s="73"/>
    </row>
    <row r="22" spans="1:6" ht="15.75" thickBot="1">
      <c r="A22" s="163" t="s">
        <v>26</v>
      </c>
      <c r="B22" s="165" t="s">
        <v>27</v>
      </c>
      <c r="C22" s="165" t="s">
        <v>180</v>
      </c>
      <c r="D22" s="77"/>
      <c r="E22" s="73"/>
      <c r="F22" s="73"/>
    </row>
    <row r="23" spans="1:6" ht="14.25">
      <c r="A23" s="166" t="s">
        <v>18</v>
      </c>
      <c r="B23" s="26">
        <v>-0.10315580900831234</v>
      </c>
      <c r="C23" s="64">
        <v>-4.0757779385919624E-2</v>
      </c>
      <c r="D23" s="77"/>
      <c r="E23" s="73"/>
      <c r="F23" s="73"/>
    </row>
    <row r="24" spans="1:6" ht="14.25">
      <c r="A24" s="19" t="s">
        <v>28</v>
      </c>
      <c r="B24" s="26">
        <v>-4.2769741696800256E-2</v>
      </c>
      <c r="C24" s="64">
        <v>0.16815272983157503</v>
      </c>
      <c r="D24" s="77"/>
      <c r="E24" s="73"/>
      <c r="F24" s="73"/>
    </row>
    <row r="25" spans="1:6" ht="14.25">
      <c r="A25" s="25" t="s">
        <v>29</v>
      </c>
      <c r="B25" s="26">
        <v>2.5528245961172757E-3</v>
      </c>
      <c r="C25" s="64">
        <v>0.1886568021971291</v>
      </c>
      <c r="D25" s="77"/>
      <c r="E25" s="73"/>
      <c r="F25" s="73"/>
    </row>
    <row r="26" spans="1:6" ht="14.25">
      <c r="A26" s="167" t="s">
        <v>30</v>
      </c>
      <c r="B26" s="26">
        <v>3.6228378296276897E-3</v>
      </c>
      <c r="C26" s="64">
        <v>-7.9269001344041135E-3</v>
      </c>
      <c r="D26" s="77"/>
      <c r="E26" s="73"/>
      <c r="F26" s="73"/>
    </row>
    <row r="27" spans="1:6" ht="14.25">
      <c r="A27" s="168" t="s">
        <v>31</v>
      </c>
      <c r="B27" s="26">
        <v>8.5207627098153882E-3</v>
      </c>
      <c r="C27" s="64">
        <v>2.4803518638691902E-3</v>
      </c>
      <c r="D27" s="77"/>
      <c r="E27" s="73"/>
      <c r="F27" s="73"/>
    </row>
    <row r="28" spans="1:6" ht="14.25">
      <c r="A28" s="53" t="s">
        <v>32</v>
      </c>
      <c r="B28" s="26">
        <v>1.6297191803608779E-2</v>
      </c>
      <c r="C28" s="64">
        <v>0.1185758565381354</v>
      </c>
      <c r="D28" s="77"/>
      <c r="E28" s="73"/>
      <c r="F28" s="73"/>
    </row>
    <row r="29" spans="1:6" ht="14.25">
      <c r="A29" s="19" t="s">
        <v>33</v>
      </c>
      <c r="B29" s="26">
        <v>2.7696573473654285E-2</v>
      </c>
      <c r="C29" s="64">
        <v>6.3178555063387876E-2</v>
      </c>
      <c r="D29" s="77"/>
      <c r="E29" s="73"/>
      <c r="F29" s="73"/>
    </row>
    <row r="30" spans="1:6" ht="15" thickBot="1">
      <c r="A30" s="228" t="s">
        <v>181</v>
      </c>
      <c r="B30" s="26">
        <v>3.8224550787735678E-2</v>
      </c>
      <c r="C30" s="64">
        <v>0.20888437001023918</v>
      </c>
      <c r="D30" s="77"/>
      <c r="E30" s="73"/>
      <c r="F30" s="73"/>
    </row>
    <row r="31" spans="1:6" ht="14.25">
      <c r="A31" s="53" t="s">
        <v>34</v>
      </c>
      <c r="B31" s="26">
        <v>4.9537968396537568E-2</v>
      </c>
      <c r="C31" s="64">
        <v>8.57923780408818E-2</v>
      </c>
      <c r="D31" s="77"/>
      <c r="E31" s="73"/>
      <c r="F31" s="73"/>
    </row>
    <row r="32" spans="1:6" ht="14.25">
      <c r="A32" s="25" t="s">
        <v>35</v>
      </c>
      <c r="B32" s="26">
        <v>5.3557810758491087E-2</v>
      </c>
      <c r="C32" s="64">
        <v>4.2872350720990937E-2</v>
      </c>
      <c r="D32" s="77"/>
      <c r="E32" s="73"/>
      <c r="F32" s="73"/>
    </row>
    <row r="33" spans="1:6" ht="14.25">
      <c r="A33" s="169" t="s">
        <v>36</v>
      </c>
      <c r="B33" s="26">
        <v>0.12979897505671478</v>
      </c>
      <c r="C33" s="64">
        <v>0.19709290203437302</v>
      </c>
      <c r="D33" s="77"/>
      <c r="E33" s="73"/>
      <c r="F33" s="73"/>
    </row>
    <row r="34" spans="1:6" ht="14.25">
      <c r="A34" s="25" t="s">
        <v>37</v>
      </c>
      <c r="B34" s="26">
        <v>0.16911246904886301</v>
      </c>
      <c r="C34" s="64">
        <v>0.3017541197151925</v>
      </c>
      <c r="D34" s="77"/>
      <c r="E34" s="73"/>
      <c r="F34" s="73"/>
    </row>
    <row r="35" spans="1:6" ht="29.25" thickBot="1">
      <c r="A35" s="53" t="s">
        <v>38</v>
      </c>
      <c r="B35" s="79">
        <v>0.18510365804850704</v>
      </c>
      <c r="C35" s="80">
        <v>0.40300586579737874</v>
      </c>
      <c r="D35" s="77"/>
      <c r="E35" s="73"/>
      <c r="F35" s="73"/>
    </row>
    <row r="36" spans="1:6" ht="14.25">
      <c r="A36" s="72"/>
      <c r="B36" s="73"/>
      <c r="C36" s="73"/>
      <c r="D36" s="77"/>
      <c r="E36" s="73"/>
      <c r="F36" s="73"/>
    </row>
    <row r="37" spans="1:6" ht="14.25">
      <c r="A37" s="72"/>
      <c r="B37" s="73"/>
      <c r="C37" s="73"/>
      <c r="D37" s="77"/>
      <c r="E37" s="73"/>
      <c r="F37" s="73"/>
    </row>
  </sheetData>
  <autoFilter ref="A22:C22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K7"/>
  <sheetViews>
    <sheetView zoomScale="85" workbookViewId="0">
      <selection activeCell="I3" sqref="I3:I6"/>
    </sheetView>
  </sheetViews>
  <sheetFormatPr defaultRowHeight="14.25"/>
  <cols>
    <col min="1" max="1" width="4.7109375" style="29" customWidth="1"/>
    <col min="2" max="2" width="46" style="27" bestFit="1" customWidth="1"/>
    <col min="3" max="4" width="12.7109375" style="29" customWidth="1"/>
    <col min="5" max="5" width="16.7109375" style="6" customWidth="1"/>
    <col min="6" max="6" width="14.7109375" style="12" customWidth="1"/>
    <col min="7" max="7" width="14.7109375" style="6" customWidth="1"/>
    <col min="8" max="8" width="12.7109375" style="12" customWidth="1"/>
    <col min="9" max="9" width="45.28515625" style="27" bestFit="1" customWidth="1"/>
    <col min="10" max="10" width="34.7109375" style="27" customWidth="1"/>
    <col min="11" max="11" width="35.85546875" style="27" customWidth="1"/>
    <col min="12" max="16384" width="9.140625" style="27"/>
  </cols>
  <sheetData>
    <row r="1" spans="1:11" ht="16.5" thickBot="1">
      <c r="A1" s="206" t="s">
        <v>161</v>
      </c>
      <c r="B1" s="219"/>
      <c r="C1" s="206"/>
      <c r="D1" s="206"/>
      <c r="E1" s="206"/>
      <c r="F1" s="206"/>
      <c r="G1" s="206"/>
      <c r="H1" s="206"/>
      <c r="I1" s="206"/>
      <c r="J1" s="206"/>
    </row>
    <row r="2" spans="1:11" ht="60.75" thickBot="1">
      <c r="A2" s="163" t="s">
        <v>40</v>
      </c>
      <c r="B2" s="198" t="s">
        <v>87</v>
      </c>
      <c r="C2" s="15" t="s">
        <v>122</v>
      </c>
      <c r="D2" s="42" t="s">
        <v>123</v>
      </c>
      <c r="E2" s="42" t="s">
        <v>42</v>
      </c>
      <c r="F2" s="42" t="s">
        <v>162</v>
      </c>
      <c r="G2" s="42" t="s">
        <v>163</v>
      </c>
      <c r="H2" s="42" t="s">
        <v>164</v>
      </c>
      <c r="I2" s="17" t="s">
        <v>46</v>
      </c>
      <c r="J2" s="18" t="s">
        <v>47</v>
      </c>
    </row>
    <row r="3" spans="1:11" ht="14.25" customHeight="1">
      <c r="A3" s="21">
        <v>1</v>
      </c>
      <c r="B3" s="199" t="s">
        <v>165</v>
      </c>
      <c r="C3" s="111" t="s">
        <v>132</v>
      </c>
      <c r="D3" s="200" t="s">
        <v>169</v>
      </c>
      <c r="E3" s="86">
        <v>6176920.4299999997</v>
      </c>
      <c r="F3" s="87">
        <v>166080</v>
      </c>
      <c r="G3" s="86">
        <v>37.192439968689783</v>
      </c>
      <c r="H3" s="51">
        <v>100</v>
      </c>
      <c r="I3" s="77" t="s">
        <v>170</v>
      </c>
      <c r="J3" s="88" t="s">
        <v>10</v>
      </c>
      <c r="K3" s="46"/>
    </row>
    <row r="4" spans="1:11">
      <c r="A4" s="21">
        <v>2</v>
      </c>
      <c r="B4" s="170" t="s">
        <v>166</v>
      </c>
      <c r="C4" s="111" t="s">
        <v>132</v>
      </c>
      <c r="D4" s="200" t="s">
        <v>133</v>
      </c>
      <c r="E4" s="86">
        <v>3845239.74</v>
      </c>
      <c r="F4" s="87">
        <v>4806</v>
      </c>
      <c r="G4" s="86">
        <v>800.09149812734086</v>
      </c>
      <c r="H4" s="51">
        <v>1000</v>
      </c>
      <c r="I4" s="170" t="s">
        <v>171</v>
      </c>
      <c r="J4" s="88" t="s">
        <v>14</v>
      </c>
      <c r="K4" s="47"/>
    </row>
    <row r="5" spans="1:11" ht="14.25" customHeight="1">
      <c r="A5" s="21">
        <v>3</v>
      </c>
      <c r="B5" s="190" t="s">
        <v>167</v>
      </c>
      <c r="C5" s="111" t="s">
        <v>132</v>
      </c>
      <c r="D5" s="200" t="s">
        <v>169</v>
      </c>
      <c r="E5" s="86">
        <v>1636811.75</v>
      </c>
      <c r="F5" s="87">
        <v>1011</v>
      </c>
      <c r="G5" s="86">
        <v>1619.0027200791296</v>
      </c>
      <c r="H5" s="51">
        <v>1000</v>
      </c>
      <c r="I5" s="174" t="s">
        <v>76</v>
      </c>
      <c r="J5" s="88" t="s">
        <v>3</v>
      </c>
      <c r="K5" s="48"/>
    </row>
    <row r="6" spans="1:11" ht="14.25" customHeight="1">
      <c r="A6" s="21">
        <v>4</v>
      </c>
      <c r="B6" s="73" t="s">
        <v>168</v>
      </c>
      <c r="C6" s="111" t="s">
        <v>132</v>
      </c>
      <c r="D6" s="200" t="s">
        <v>169</v>
      </c>
      <c r="E6" s="86">
        <v>1088863.44</v>
      </c>
      <c r="F6" s="87">
        <v>648</v>
      </c>
      <c r="G6" s="86">
        <v>1680.3448148148148</v>
      </c>
      <c r="H6" s="51">
        <v>5000</v>
      </c>
      <c r="I6" s="193" t="s">
        <v>82</v>
      </c>
      <c r="J6" s="88" t="s">
        <v>0</v>
      </c>
      <c r="K6" s="48"/>
    </row>
    <row r="7" spans="1:11" ht="15.75" customHeight="1" thickBot="1">
      <c r="A7" s="223" t="s">
        <v>70</v>
      </c>
      <c r="B7" s="224"/>
      <c r="C7" s="113" t="s">
        <v>6</v>
      </c>
      <c r="D7" s="113" t="s">
        <v>6</v>
      </c>
      <c r="E7" s="100">
        <f>SUM(E3:E6)</f>
        <v>12747835.359999999</v>
      </c>
      <c r="F7" s="101">
        <f>SUM(F3:F6)</f>
        <v>172545</v>
      </c>
      <c r="G7" s="113" t="s">
        <v>6</v>
      </c>
      <c r="H7" s="113" t="s">
        <v>6</v>
      </c>
      <c r="I7" s="113" t="s">
        <v>6</v>
      </c>
      <c r="J7" s="114" t="s">
        <v>6</v>
      </c>
    </row>
  </sheetData>
  <mergeCells count="2">
    <mergeCell ref="A1:J1"/>
    <mergeCell ref="A7:B7"/>
  </mergeCells>
  <phoneticPr fontId="11" type="noConversion"/>
  <hyperlinks>
    <hyperlink ref="J3" r:id="rId1"/>
    <hyperlink ref="J5" r:id="rId2" display="http://pioglobal.ua/"/>
    <hyperlink ref="J4" r:id="rId3" display="http://pioglobal.ua/"/>
    <hyperlink ref="J7" r:id="rId4" display="http://www.kinto.com/"/>
  </hyperlinks>
  <pageMargins left="0.75" right="0.75" top="1" bottom="1" header="0.5" footer="0.5"/>
  <pageSetup paperSize="9" scale="63" orientation="landscape" verticalDpi="1200" r:id="rId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K14"/>
  <sheetViews>
    <sheetView zoomScale="85" workbookViewId="0">
      <selection activeCell="I3" sqref="I3"/>
    </sheetView>
  </sheetViews>
  <sheetFormatPr defaultRowHeight="14.25"/>
  <cols>
    <col min="1" max="1" width="4.42578125" style="29" customWidth="1"/>
    <col min="2" max="2" width="46.7109375" style="29" customWidth="1"/>
    <col min="3" max="4" width="14.7109375" style="28" customWidth="1"/>
    <col min="5" max="8" width="12.7109375" style="29" customWidth="1"/>
    <col min="9" max="9" width="16.140625" style="29" bestFit="1" customWidth="1"/>
    <col min="10" max="10" width="19.140625" style="29" customWidth="1"/>
    <col min="11" max="11" width="21.42578125" style="29" bestFit="1" customWidth="1"/>
    <col min="12" max="16384" width="9.140625" style="29"/>
  </cols>
  <sheetData>
    <row r="1" spans="1:11" s="49" customFormat="1" ht="16.5" thickBot="1">
      <c r="A1" s="219" t="s">
        <v>172</v>
      </c>
      <c r="B1" s="219"/>
      <c r="C1" s="219"/>
      <c r="D1" s="219"/>
      <c r="E1" s="219"/>
      <c r="F1" s="219"/>
      <c r="G1" s="219"/>
      <c r="H1" s="219"/>
      <c r="I1" s="219"/>
      <c r="J1" s="219"/>
    </row>
    <row r="2" spans="1:11" s="22" customFormat="1" ht="15.75" customHeight="1" thickBot="1">
      <c r="A2" s="211" t="s">
        <v>40</v>
      </c>
      <c r="B2" s="104"/>
      <c r="C2" s="105"/>
      <c r="D2" s="106"/>
      <c r="E2" s="212" t="s">
        <v>86</v>
      </c>
      <c r="F2" s="212"/>
      <c r="G2" s="212"/>
      <c r="H2" s="212"/>
      <c r="I2" s="212"/>
      <c r="J2" s="212"/>
      <c r="K2" s="212"/>
    </row>
    <row r="3" spans="1:11" s="22" customFormat="1" ht="64.5" thickBot="1">
      <c r="A3" s="211"/>
      <c r="B3" s="176" t="s">
        <v>87</v>
      </c>
      <c r="C3" s="177" t="s">
        <v>88</v>
      </c>
      <c r="D3" s="177" t="s">
        <v>89</v>
      </c>
      <c r="E3" s="17" t="s">
        <v>12</v>
      </c>
      <c r="F3" s="178" t="s">
        <v>144</v>
      </c>
      <c r="G3" s="178" t="s">
        <v>143</v>
      </c>
      <c r="H3" s="17" t="s">
        <v>93</v>
      </c>
      <c r="I3" s="17" t="s">
        <v>183</v>
      </c>
      <c r="J3" s="179" t="s">
        <v>94</v>
      </c>
      <c r="K3" s="179" t="s">
        <v>95</v>
      </c>
    </row>
    <row r="4" spans="1:11" s="22" customFormat="1" collapsed="1">
      <c r="A4" s="21">
        <v>1</v>
      </c>
      <c r="B4" s="73" t="s">
        <v>168</v>
      </c>
      <c r="C4" s="107">
        <v>38945</v>
      </c>
      <c r="D4" s="107">
        <v>39016</v>
      </c>
      <c r="E4" s="102">
        <v>2.3486252247335582E-3</v>
      </c>
      <c r="F4" s="102">
        <v>3.7291324099903989E-3</v>
      </c>
      <c r="G4" s="102">
        <v>-0.10780512774039608</v>
      </c>
      <c r="H4" s="102">
        <v>-0.12356703852662332</v>
      </c>
      <c r="I4" s="102">
        <v>-5.7552246067143931E-2</v>
      </c>
      <c r="J4" s="108">
        <v>-0.66393103703703094</v>
      </c>
      <c r="K4" s="122">
        <v>-0.12019933008231898</v>
      </c>
    </row>
    <row r="5" spans="1:11" s="22" customFormat="1" collapsed="1">
      <c r="A5" s="21">
        <v>2</v>
      </c>
      <c r="B5" s="170" t="s">
        <v>166</v>
      </c>
      <c r="C5" s="107">
        <v>39205</v>
      </c>
      <c r="D5" s="107">
        <v>39322</v>
      </c>
      <c r="E5" s="102">
        <v>1.7789289064227942E-2</v>
      </c>
      <c r="F5" s="102">
        <v>4.3394188845031989E-2</v>
      </c>
      <c r="G5" s="102" t="s">
        <v>96</v>
      </c>
      <c r="H5" s="102">
        <v>8.9018929270272551E-3</v>
      </c>
      <c r="I5" s="102" t="s">
        <v>96</v>
      </c>
      <c r="J5" s="108">
        <v>-0.19990850187264231</v>
      </c>
      <c r="K5" s="123">
        <v>-2.863472339346862E-2</v>
      </c>
    </row>
    <row r="6" spans="1:11" s="22" customFormat="1" collapsed="1">
      <c r="A6" s="21">
        <v>3</v>
      </c>
      <c r="B6" s="190" t="s">
        <v>167</v>
      </c>
      <c r="C6" s="107">
        <v>40050</v>
      </c>
      <c r="D6" s="107">
        <v>40319</v>
      </c>
      <c r="E6" s="102">
        <v>0.16709381366144416</v>
      </c>
      <c r="F6" s="102" t="s">
        <v>96</v>
      </c>
      <c r="G6" s="102">
        <v>3.7598490061737211E-2</v>
      </c>
      <c r="H6" s="102">
        <v>0.43848294139683719</v>
      </c>
      <c r="I6" s="102">
        <v>5.4388289907447707E-4</v>
      </c>
      <c r="J6" s="108">
        <v>0.61900272007913837</v>
      </c>
      <c r="K6" s="123">
        <v>0.10233404919419353</v>
      </c>
    </row>
    <row r="7" spans="1:11" s="22" customFormat="1" collapsed="1">
      <c r="A7" s="21">
        <v>4</v>
      </c>
      <c r="B7" s="199" t="s">
        <v>165</v>
      </c>
      <c r="C7" s="107">
        <v>40555</v>
      </c>
      <c r="D7" s="107">
        <v>40626</v>
      </c>
      <c r="E7" s="102">
        <v>5.0467065114341292E-2</v>
      </c>
      <c r="F7" s="102">
        <v>7.6322204404831728E-2</v>
      </c>
      <c r="G7" s="102">
        <v>-5.0290340114081844E-2</v>
      </c>
      <c r="H7" s="102">
        <v>2.7208343039790694E-2</v>
      </c>
      <c r="I7" s="102">
        <v>4.5313200948890797E-2</v>
      </c>
      <c r="J7" s="108">
        <v>-0.6280756003130965</v>
      </c>
      <c r="K7" s="123">
        <v>-0.2141534451856183</v>
      </c>
    </row>
    <row r="8" spans="1:11" s="22" customFormat="1" ht="15.75" collapsed="1" thickBot="1">
      <c r="A8" s="21"/>
      <c r="B8" s="201" t="s">
        <v>102</v>
      </c>
      <c r="C8" s="150" t="s">
        <v>6</v>
      </c>
      <c r="D8" s="150" t="s">
        <v>6</v>
      </c>
      <c r="E8" s="151">
        <f>AVERAGE(E4:E7)</f>
        <v>5.9424698266186737E-2</v>
      </c>
      <c r="F8" s="151">
        <f>AVERAGE(F4:F7)</f>
        <v>4.1148508553284703E-2</v>
      </c>
      <c r="G8" s="151">
        <f>AVERAGE(G4:G7)</f>
        <v>-4.0165659264246902E-2</v>
      </c>
      <c r="H8" s="151">
        <f>AVERAGE(H4:H7)</f>
        <v>8.7756534709257955E-2</v>
      </c>
      <c r="I8" s="151">
        <f>AVERAGE(I4:I7)</f>
        <v>-3.8983874063928856E-3</v>
      </c>
      <c r="J8" s="150" t="s">
        <v>6</v>
      </c>
      <c r="K8" s="150" t="s">
        <v>6</v>
      </c>
    </row>
    <row r="9" spans="1:11" s="22" customFormat="1">
      <c r="A9" s="226" t="s">
        <v>97</v>
      </c>
      <c r="B9" s="226"/>
      <c r="C9" s="226"/>
      <c r="D9" s="226"/>
      <c r="E9" s="226"/>
      <c r="F9" s="226"/>
      <c r="G9" s="226"/>
      <c r="H9" s="226"/>
      <c r="I9" s="226"/>
      <c r="J9" s="226"/>
      <c r="K9" s="226"/>
    </row>
    <row r="10" spans="1:11" s="22" customFormat="1" ht="15" hidden="1" thickBot="1">
      <c r="A10" s="225" t="s">
        <v>13</v>
      </c>
      <c r="B10" s="225"/>
      <c r="C10" s="225"/>
      <c r="D10" s="225"/>
      <c r="E10" s="225"/>
      <c r="F10" s="225"/>
      <c r="G10" s="225"/>
      <c r="H10" s="225"/>
      <c r="I10" s="225"/>
      <c r="J10" s="225"/>
      <c r="K10" s="225"/>
    </row>
    <row r="11" spans="1:11" s="22" customFormat="1" ht="15.75" hidden="1" customHeight="1">
      <c r="C11" s="63"/>
      <c r="D11" s="63"/>
    </row>
    <row r="12" spans="1:11">
      <c r="B12" s="27"/>
      <c r="C12" s="109"/>
      <c r="E12" s="109"/>
      <c r="F12" s="109"/>
      <c r="G12" s="109"/>
      <c r="H12" s="109"/>
    </row>
    <row r="13" spans="1:11">
      <c r="B13" s="27"/>
      <c r="C13" s="109"/>
      <c r="E13" s="109"/>
    </row>
    <row r="14" spans="1:11">
      <c r="E14" s="109"/>
      <c r="F14" s="109"/>
    </row>
  </sheetData>
  <mergeCells count="5">
    <mergeCell ref="A10:K10"/>
    <mergeCell ref="A1:J1"/>
    <mergeCell ref="A2:A3"/>
    <mergeCell ref="E2:K2"/>
    <mergeCell ref="A9:K9"/>
  </mergeCells>
  <phoneticPr fontId="11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G123"/>
  <sheetViews>
    <sheetView zoomScale="85" workbookViewId="0">
      <selection activeCell="B36" sqref="B36:E36"/>
    </sheetView>
  </sheetViews>
  <sheetFormatPr defaultRowHeight="14.25"/>
  <cols>
    <col min="1" max="1" width="4" style="20" customWidth="1"/>
    <col min="2" max="2" width="50.7109375" style="20" customWidth="1"/>
    <col min="3" max="3" width="24.7109375" style="20" customWidth="1"/>
    <col min="4" max="4" width="24.7109375" style="50" customWidth="1"/>
    <col min="5" max="7" width="24.7109375" style="20" customWidth="1"/>
    <col min="8" max="16384" width="9.140625" style="20"/>
  </cols>
  <sheetData>
    <row r="1" spans="1:7" s="27" customFormat="1" ht="16.5" thickBot="1">
      <c r="A1" s="214" t="s">
        <v>174</v>
      </c>
      <c r="B1" s="214"/>
      <c r="C1" s="214"/>
      <c r="D1" s="214"/>
      <c r="E1" s="214"/>
      <c r="F1" s="214"/>
      <c r="G1" s="214"/>
    </row>
    <row r="2" spans="1:7" s="27" customFormat="1" ht="15.75" customHeight="1" thickBot="1">
      <c r="A2" s="227" t="s">
        <v>40</v>
      </c>
      <c r="B2" s="92"/>
      <c r="C2" s="216" t="s">
        <v>105</v>
      </c>
      <c r="D2" s="217"/>
      <c r="E2" s="215" t="s">
        <v>175</v>
      </c>
      <c r="F2" s="215"/>
      <c r="G2" s="93"/>
    </row>
    <row r="3" spans="1:7" s="27" customFormat="1" ht="45.75" thickBot="1">
      <c r="A3" s="222"/>
      <c r="B3" s="202" t="s">
        <v>87</v>
      </c>
      <c r="C3" s="33" t="s">
        <v>107</v>
      </c>
      <c r="D3" s="33" t="s">
        <v>108</v>
      </c>
      <c r="E3" s="33" t="s">
        <v>109</v>
      </c>
      <c r="F3" s="33" t="s">
        <v>108</v>
      </c>
      <c r="G3" s="18" t="s">
        <v>176</v>
      </c>
    </row>
    <row r="4" spans="1:7" s="27" customFormat="1">
      <c r="A4" s="21">
        <v>1</v>
      </c>
      <c r="B4" s="187" t="s">
        <v>177</v>
      </c>
      <c r="C4" s="36">
        <v>1008.9033899999996</v>
      </c>
      <c r="D4" s="102">
        <v>0.195220600511023</v>
      </c>
      <c r="E4" s="37">
        <v>20114</v>
      </c>
      <c r="F4" s="102">
        <v>0.13779921351547619</v>
      </c>
      <c r="G4" s="38">
        <v>726.84306384892284</v>
      </c>
    </row>
    <row r="5" spans="1:7" s="27" customFormat="1">
      <c r="A5" s="21">
        <v>2</v>
      </c>
      <c r="B5" s="73" t="s">
        <v>167</v>
      </c>
      <c r="C5" s="36">
        <v>234.34372999999999</v>
      </c>
      <c r="D5" s="102">
        <v>0.16709381366143378</v>
      </c>
      <c r="E5" s="37">
        <v>0</v>
      </c>
      <c r="F5" s="102">
        <v>0</v>
      </c>
      <c r="G5" s="38">
        <v>0</v>
      </c>
    </row>
    <row r="6" spans="1:7" s="43" customFormat="1">
      <c r="A6" s="21">
        <v>3</v>
      </c>
      <c r="B6" s="35" t="s">
        <v>166</v>
      </c>
      <c r="C6" s="36">
        <v>67.208490000000225</v>
      </c>
      <c r="D6" s="102">
        <v>1.7789289064244828E-2</v>
      </c>
      <c r="E6" s="37">
        <v>0</v>
      </c>
      <c r="F6" s="102">
        <v>0</v>
      </c>
      <c r="G6" s="38">
        <v>0</v>
      </c>
    </row>
    <row r="7" spans="1:7" s="43" customFormat="1">
      <c r="A7" s="21">
        <v>4</v>
      </c>
      <c r="B7" s="185" t="s">
        <v>178</v>
      </c>
      <c r="C7" s="36">
        <v>2.5513399999998514</v>
      </c>
      <c r="D7" s="102">
        <v>2.3486252247396041E-3</v>
      </c>
      <c r="E7" s="37">
        <v>0</v>
      </c>
      <c r="F7" s="102">
        <v>0</v>
      </c>
      <c r="G7" s="38">
        <v>0</v>
      </c>
    </row>
    <row r="8" spans="1:7" s="27" customFormat="1" ht="15.75" thickBot="1">
      <c r="A8" s="117"/>
      <c r="B8" s="203" t="s">
        <v>70</v>
      </c>
      <c r="C8" s="95">
        <v>1313.0069499999995</v>
      </c>
      <c r="D8" s="99">
        <v>0.11482524292640431</v>
      </c>
      <c r="E8" s="96">
        <v>20114</v>
      </c>
      <c r="F8" s="99">
        <v>0.1319547860999403</v>
      </c>
      <c r="G8" s="118">
        <v>726.84306384892284</v>
      </c>
    </row>
    <row r="9" spans="1:7" s="27" customFormat="1">
      <c r="D9" s="6"/>
    </row>
    <row r="10" spans="1:7" s="27" customFormat="1">
      <c r="D10" s="6"/>
    </row>
    <row r="11" spans="1:7" s="27" customFormat="1">
      <c r="D11" s="6"/>
    </row>
    <row r="12" spans="1:7" s="27" customFormat="1">
      <c r="D12" s="6"/>
    </row>
    <row r="13" spans="1:7" s="27" customFormat="1">
      <c r="D13" s="6"/>
    </row>
    <row r="14" spans="1:7" s="27" customFormat="1">
      <c r="D14" s="6"/>
    </row>
    <row r="15" spans="1:7" s="27" customFormat="1">
      <c r="D15" s="6"/>
    </row>
    <row r="16" spans="1:7" s="27" customFormat="1">
      <c r="D16" s="6"/>
    </row>
    <row r="17" spans="2:5" s="27" customFormat="1">
      <c r="D17" s="6"/>
    </row>
    <row r="18" spans="2:5" s="27" customFormat="1">
      <c r="D18" s="6"/>
    </row>
    <row r="19" spans="2:5" s="27" customFormat="1">
      <c r="D19" s="6"/>
    </row>
    <row r="20" spans="2:5" s="27" customFormat="1">
      <c r="D20" s="6"/>
    </row>
    <row r="21" spans="2:5" s="27" customFormat="1">
      <c r="D21" s="6"/>
    </row>
    <row r="22" spans="2:5" s="27" customFormat="1">
      <c r="D22" s="6"/>
    </row>
    <row r="23" spans="2:5" s="27" customFormat="1">
      <c r="D23" s="6"/>
    </row>
    <row r="24" spans="2:5" s="27" customFormat="1">
      <c r="D24" s="6"/>
    </row>
    <row r="25" spans="2:5" s="27" customFormat="1">
      <c r="D25" s="6"/>
    </row>
    <row r="26" spans="2:5" s="27" customFormat="1">
      <c r="D26" s="6"/>
    </row>
    <row r="27" spans="2:5" s="27" customFormat="1">
      <c r="D27" s="6"/>
    </row>
    <row r="28" spans="2:5" s="27" customFormat="1">
      <c r="D28" s="6"/>
    </row>
    <row r="29" spans="2:5" s="27" customFormat="1">
      <c r="D29" s="6"/>
    </row>
    <row r="30" spans="2:5" s="27" customFormat="1" ht="15" thickBot="1">
      <c r="B30" s="82"/>
      <c r="C30" s="82"/>
      <c r="D30" s="83"/>
      <c r="E30" s="82"/>
    </row>
    <row r="31" spans="2:5" s="27" customFormat="1"/>
    <row r="32" spans="2:5" s="27" customFormat="1"/>
    <row r="33" spans="2:6" s="27" customFormat="1"/>
    <row r="34" spans="2:6" s="27" customFormat="1"/>
    <row r="35" spans="2:6" s="27" customFormat="1" ht="15" thickBot="1"/>
    <row r="36" spans="2:6" s="27" customFormat="1" ht="30.75" thickBot="1">
      <c r="B36" s="182" t="s">
        <v>87</v>
      </c>
      <c r="C36" s="182" t="s">
        <v>112</v>
      </c>
      <c r="D36" s="182" t="s">
        <v>113</v>
      </c>
      <c r="E36" s="204" t="s">
        <v>114</v>
      </c>
    </row>
    <row r="37" spans="2:6" s="27" customFormat="1">
      <c r="B37" s="130" t="str">
        <f t="shared" ref="B37:D40" si="0">B4</f>
        <v>Indeks Ukrainskoi Birzhi</v>
      </c>
      <c r="C37" s="131">
        <f t="shared" si="0"/>
        <v>1008.9033899999996</v>
      </c>
      <c r="D37" s="154">
        <f t="shared" si="0"/>
        <v>0.195220600511023</v>
      </c>
      <c r="E37" s="132">
        <f>G4</f>
        <v>726.84306384892284</v>
      </c>
    </row>
    <row r="38" spans="2:6" s="27" customFormat="1">
      <c r="B38" s="35" t="str">
        <f t="shared" si="0"/>
        <v>UNIVER.UA/Skif: Fond Neruhomosti</v>
      </c>
      <c r="C38" s="36">
        <f t="shared" si="0"/>
        <v>234.34372999999999</v>
      </c>
      <c r="D38" s="155">
        <f t="shared" si="0"/>
        <v>0.16709381366143378</v>
      </c>
      <c r="E38" s="38">
        <f>G5</f>
        <v>0</v>
      </c>
    </row>
    <row r="39" spans="2:6" s="27" customFormat="1">
      <c r="B39" s="35" t="str">
        <f t="shared" si="0"/>
        <v>AntyBank</v>
      </c>
      <c r="C39" s="36">
        <f t="shared" si="0"/>
        <v>67.208490000000225</v>
      </c>
      <c r="D39" s="155">
        <f t="shared" si="0"/>
        <v>1.7789289064244828E-2</v>
      </c>
      <c r="E39" s="38">
        <f>G6</f>
        <v>0</v>
      </c>
    </row>
    <row r="40" spans="2:6" s="27" customFormat="1">
      <c r="B40" s="35" t="str">
        <f t="shared" si="0"/>
        <v>TASK  Universal</v>
      </c>
      <c r="C40" s="36">
        <f t="shared" si="0"/>
        <v>2.5513399999998514</v>
      </c>
      <c r="D40" s="155">
        <f t="shared" si="0"/>
        <v>2.3486252247396041E-3</v>
      </c>
      <c r="E40" s="38">
        <f>G7</f>
        <v>0</v>
      </c>
    </row>
    <row r="41" spans="2:6">
      <c r="B41" s="35"/>
      <c r="C41" s="36"/>
      <c r="D41" s="155"/>
      <c r="E41" s="38"/>
      <c r="F41" s="19"/>
    </row>
    <row r="42" spans="2:6">
      <c r="B42" s="35"/>
      <c r="C42" s="36"/>
      <c r="D42" s="155"/>
      <c r="E42" s="38"/>
      <c r="F42" s="19"/>
    </row>
    <row r="43" spans="2:6">
      <c r="B43" s="156"/>
      <c r="C43" s="157"/>
      <c r="D43" s="158"/>
      <c r="E43" s="159"/>
      <c r="F43" s="19"/>
    </row>
    <row r="44" spans="2:6">
      <c r="B44" s="27"/>
      <c r="C44" s="160"/>
      <c r="D44" s="6"/>
      <c r="F44" s="19"/>
    </row>
    <row r="45" spans="2:6">
      <c r="B45" s="27"/>
      <c r="C45" s="27"/>
      <c r="D45" s="6"/>
      <c r="F45" s="19"/>
    </row>
    <row r="46" spans="2:6">
      <c r="B46" s="27"/>
      <c r="C46" s="27"/>
      <c r="D46" s="6"/>
      <c r="F46" s="19"/>
    </row>
    <row r="47" spans="2:6">
      <c r="B47" s="27"/>
      <c r="C47" s="27"/>
      <c r="D47" s="6"/>
      <c r="F47" s="19"/>
    </row>
    <row r="48" spans="2:6">
      <c r="B48" s="27"/>
      <c r="C48" s="27"/>
      <c r="D48" s="6"/>
      <c r="F48" s="19"/>
    </row>
    <row r="49" spans="2:6">
      <c r="B49" s="27"/>
      <c r="C49" s="27"/>
      <c r="D49" s="6"/>
      <c r="F49" s="19"/>
    </row>
    <row r="50" spans="2:6">
      <c r="B50" s="27"/>
      <c r="C50" s="27"/>
      <c r="D50" s="6"/>
      <c r="F50" s="19"/>
    </row>
    <row r="51" spans="2:6">
      <c r="B51" s="27"/>
      <c r="C51" s="27"/>
      <c r="D51" s="6"/>
    </row>
    <row r="52" spans="2:6">
      <c r="B52" s="27"/>
      <c r="C52" s="27"/>
      <c r="D52" s="6"/>
    </row>
    <row r="53" spans="2:6">
      <c r="B53" s="27"/>
      <c r="C53" s="27"/>
      <c r="D53" s="6"/>
    </row>
    <row r="54" spans="2:6">
      <c r="B54" s="27"/>
      <c r="C54" s="27"/>
      <c r="D54" s="6"/>
    </row>
    <row r="55" spans="2:6">
      <c r="B55" s="27"/>
      <c r="C55" s="27"/>
      <c r="D55" s="6"/>
    </row>
    <row r="56" spans="2:6">
      <c r="B56" s="27"/>
      <c r="C56" s="27"/>
      <c r="D56" s="6"/>
    </row>
    <row r="57" spans="2:6">
      <c r="B57" s="27"/>
      <c r="C57" s="27"/>
      <c r="D57" s="6"/>
    </row>
    <row r="58" spans="2:6">
      <c r="B58" s="27"/>
      <c r="C58" s="27"/>
      <c r="D58" s="6"/>
    </row>
    <row r="59" spans="2:6">
      <c r="B59" s="27"/>
      <c r="C59" s="27"/>
      <c r="D59" s="6"/>
    </row>
    <row r="60" spans="2:6">
      <c r="B60" s="27"/>
      <c r="C60" s="27"/>
      <c r="D60" s="6"/>
    </row>
    <row r="61" spans="2:6">
      <c r="B61" s="27"/>
      <c r="C61" s="27"/>
      <c r="D61" s="6"/>
    </row>
    <row r="62" spans="2:6">
      <c r="B62" s="27"/>
      <c r="C62" s="27"/>
      <c r="D62" s="6"/>
    </row>
    <row r="63" spans="2:6">
      <c r="B63" s="27"/>
      <c r="C63" s="27"/>
      <c r="D63" s="6"/>
    </row>
    <row r="64" spans="2:6">
      <c r="B64" s="27"/>
      <c r="C64" s="27"/>
      <c r="D64" s="6"/>
    </row>
    <row r="65" spans="2:4">
      <c r="B65" s="27"/>
      <c r="C65" s="27"/>
      <c r="D65" s="6"/>
    </row>
    <row r="66" spans="2:4">
      <c r="B66" s="27"/>
      <c r="C66" s="27"/>
      <c r="D66" s="6"/>
    </row>
    <row r="67" spans="2:4">
      <c r="B67" s="27"/>
      <c r="C67" s="27"/>
      <c r="D67" s="6"/>
    </row>
    <row r="68" spans="2:4">
      <c r="B68" s="27"/>
      <c r="C68" s="27"/>
      <c r="D68" s="6"/>
    </row>
    <row r="69" spans="2:4">
      <c r="B69" s="27"/>
      <c r="C69" s="27"/>
      <c r="D69" s="6"/>
    </row>
    <row r="70" spans="2:4">
      <c r="B70" s="27"/>
      <c r="C70" s="27"/>
      <c r="D70" s="6"/>
    </row>
    <row r="71" spans="2:4">
      <c r="B71" s="27"/>
      <c r="C71" s="27"/>
      <c r="D71" s="6"/>
    </row>
    <row r="72" spans="2:4">
      <c r="B72" s="27"/>
      <c r="C72" s="27"/>
      <c r="D72" s="6"/>
    </row>
    <row r="73" spans="2:4">
      <c r="B73" s="27"/>
      <c r="C73" s="27"/>
      <c r="D73" s="6"/>
    </row>
    <row r="74" spans="2:4">
      <c r="B74" s="27"/>
      <c r="C74" s="27"/>
      <c r="D74" s="6"/>
    </row>
    <row r="75" spans="2:4">
      <c r="B75" s="27"/>
      <c r="C75" s="27"/>
      <c r="D75" s="6"/>
    </row>
    <row r="76" spans="2:4">
      <c r="B76" s="27"/>
      <c r="C76" s="27"/>
      <c r="D76" s="6"/>
    </row>
    <row r="77" spans="2:4">
      <c r="B77" s="27"/>
      <c r="C77" s="27"/>
      <c r="D77" s="6"/>
    </row>
    <row r="78" spans="2:4">
      <c r="B78" s="27"/>
      <c r="C78" s="27"/>
      <c r="D78" s="6"/>
    </row>
    <row r="79" spans="2:4">
      <c r="B79" s="27"/>
      <c r="C79" s="27"/>
      <c r="D79" s="6"/>
    </row>
    <row r="80" spans="2:4">
      <c r="B80" s="27"/>
      <c r="C80" s="27"/>
      <c r="D80" s="6"/>
    </row>
    <row r="81" spans="2:4">
      <c r="B81" s="27"/>
      <c r="C81" s="27"/>
      <c r="D81" s="6"/>
    </row>
    <row r="82" spans="2:4">
      <c r="B82" s="27"/>
      <c r="C82" s="27"/>
      <c r="D82" s="6"/>
    </row>
    <row r="83" spans="2:4">
      <c r="B83" s="27"/>
      <c r="C83" s="27"/>
      <c r="D83" s="6"/>
    </row>
    <row r="84" spans="2:4">
      <c r="B84" s="27"/>
      <c r="C84" s="27"/>
      <c r="D84" s="6"/>
    </row>
    <row r="85" spans="2:4">
      <c r="B85" s="27"/>
      <c r="C85" s="27"/>
      <c r="D85" s="6"/>
    </row>
    <row r="86" spans="2:4">
      <c r="B86" s="27"/>
      <c r="C86" s="27"/>
      <c r="D86" s="6"/>
    </row>
    <row r="87" spans="2:4">
      <c r="B87" s="27"/>
      <c r="C87" s="27"/>
      <c r="D87" s="6"/>
    </row>
    <row r="88" spans="2:4">
      <c r="B88" s="27"/>
      <c r="C88" s="27"/>
      <c r="D88" s="6"/>
    </row>
    <row r="89" spans="2:4">
      <c r="B89" s="27"/>
      <c r="C89" s="27"/>
      <c r="D89" s="6"/>
    </row>
    <row r="90" spans="2:4">
      <c r="B90" s="27"/>
      <c r="C90" s="27"/>
      <c r="D90" s="6"/>
    </row>
    <row r="91" spans="2:4">
      <c r="B91" s="27"/>
      <c r="C91" s="27"/>
      <c r="D91" s="6"/>
    </row>
    <row r="92" spans="2:4">
      <c r="B92" s="27"/>
      <c r="C92" s="27"/>
      <c r="D92" s="6"/>
    </row>
    <row r="93" spans="2:4">
      <c r="B93" s="27"/>
      <c r="C93" s="27"/>
      <c r="D93" s="6"/>
    </row>
    <row r="94" spans="2:4">
      <c r="B94" s="27"/>
      <c r="C94" s="27"/>
      <c r="D94" s="6"/>
    </row>
    <row r="95" spans="2:4">
      <c r="B95" s="27"/>
      <c r="C95" s="27"/>
      <c r="D95" s="6"/>
    </row>
    <row r="96" spans="2:4">
      <c r="B96" s="27"/>
      <c r="C96" s="27"/>
      <c r="D96" s="6"/>
    </row>
    <row r="97" spans="2:4">
      <c r="B97" s="27"/>
      <c r="C97" s="27"/>
      <c r="D97" s="6"/>
    </row>
    <row r="98" spans="2:4">
      <c r="B98" s="27"/>
      <c r="C98" s="27"/>
      <c r="D98" s="6"/>
    </row>
    <row r="99" spans="2:4">
      <c r="B99" s="27"/>
      <c r="C99" s="27"/>
      <c r="D99" s="6"/>
    </row>
    <row r="100" spans="2:4">
      <c r="B100" s="27"/>
      <c r="C100" s="27"/>
      <c r="D100" s="6"/>
    </row>
    <row r="101" spans="2:4">
      <c r="B101" s="27"/>
      <c r="C101" s="27"/>
      <c r="D101" s="6"/>
    </row>
    <row r="102" spans="2:4">
      <c r="B102" s="27"/>
      <c r="C102" s="27"/>
      <c r="D102" s="6"/>
    </row>
    <row r="103" spans="2:4">
      <c r="B103" s="27"/>
      <c r="C103" s="27"/>
      <c r="D103" s="6"/>
    </row>
    <row r="104" spans="2:4">
      <c r="B104" s="27"/>
      <c r="C104" s="27"/>
      <c r="D104" s="6"/>
    </row>
    <row r="105" spans="2:4">
      <c r="B105" s="27"/>
      <c r="C105" s="27"/>
      <c r="D105" s="6"/>
    </row>
    <row r="106" spans="2:4">
      <c r="B106" s="27"/>
      <c r="C106" s="27"/>
      <c r="D106" s="6"/>
    </row>
    <row r="107" spans="2:4">
      <c r="B107" s="27"/>
      <c r="C107" s="27"/>
      <c r="D107" s="6"/>
    </row>
    <row r="108" spans="2:4">
      <c r="B108" s="27"/>
      <c r="C108" s="27"/>
      <c r="D108" s="6"/>
    </row>
    <row r="109" spans="2:4">
      <c r="B109" s="27"/>
      <c r="C109" s="27"/>
      <c r="D109" s="6"/>
    </row>
    <row r="110" spans="2:4">
      <c r="B110" s="27"/>
      <c r="C110" s="27"/>
      <c r="D110" s="6"/>
    </row>
    <row r="111" spans="2:4">
      <c r="B111" s="27"/>
      <c r="C111" s="27"/>
      <c r="D111" s="6"/>
    </row>
    <row r="112" spans="2:4">
      <c r="B112" s="27"/>
      <c r="C112" s="27"/>
      <c r="D112" s="6"/>
    </row>
    <row r="113" spans="2:4">
      <c r="B113" s="27"/>
      <c r="C113" s="27"/>
      <c r="D113" s="6"/>
    </row>
    <row r="114" spans="2:4">
      <c r="B114" s="27"/>
      <c r="C114" s="27"/>
      <c r="D114" s="6"/>
    </row>
    <row r="115" spans="2:4">
      <c r="B115" s="27"/>
      <c r="C115" s="27"/>
      <c r="D115" s="6"/>
    </row>
    <row r="116" spans="2:4">
      <c r="B116" s="27"/>
      <c r="C116" s="27"/>
      <c r="D116" s="6"/>
    </row>
    <row r="117" spans="2:4">
      <c r="B117" s="27"/>
      <c r="C117" s="27"/>
      <c r="D117" s="6"/>
    </row>
    <row r="118" spans="2:4">
      <c r="B118" s="27"/>
      <c r="C118" s="27"/>
      <c r="D118" s="6"/>
    </row>
    <row r="119" spans="2:4">
      <c r="B119" s="27"/>
      <c r="C119" s="27"/>
      <c r="D119" s="6"/>
    </row>
    <row r="120" spans="2:4">
      <c r="B120" s="27"/>
      <c r="C120" s="27"/>
      <c r="D120" s="6"/>
    </row>
    <row r="121" spans="2:4">
      <c r="B121" s="27"/>
      <c r="C121" s="27"/>
      <c r="D121" s="6"/>
    </row>
    <row r="122" spans="2:4">
      <c r="B122" s="27"/>
      <c r="C122" s="27"/>
      <c r="D122" s="6"/>
    </row>
    <row r="123" spans="2:4">
      <c r="B123" s="27"/>
      <c r="C123" s="27"/>
      <c r="D123" s="6"/>
    </row>
  </sheetData>
  <mergeCells count="4">
    <mergeCell ref="C2:D2"/>
    <mergeCell ref="E2:F2"/>
    <mergeCell ref="A2:A3"/>
    <mergeCell ref="A1:G1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D16"/>
  <sheetViews>
    <sheetView tabSelected="1" zoomScale="85" workbookViewId="0">
      <selection activeCell="A6" sqref="A6:A12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5" t="s">
        <v>87</v>
      </c>
      <c r="B1" s="66" t="s">
        <v>179</v>
      </c>
      <c r="C1" s="10"/>
      <c r="D1" s="10"/>
    </row>
    <row r="2" spans="1:4" ht="14.25">
      <c r="A2" s="205" t="s">
        <v>178</v>
      </c>
      <c r="B2" s="138">
        <v>2.3486252247335582E-3</v>
      </c>
      <c r="C2" s="10"/>
      <c r="D2" s="10"/>
    </row>
    <row r="3" spans="1:4" ht="14.25">
      <c r="A3" s="25" t="s">
        <v>166</v>
      </c>
      <c r="B3" s="138">
        <v>1.7789289064227942E-2</v>
      </c>
      <c r="C3" s="10"/>
      <c r="D3" s="10"/>
    </row>
    <row r="4" spans="1:4" ht="14.25">
      <c r="A4" s="187" t="s">
        <v>177</v>
      </c>
      <c r="B4" s="138">
        <v>5.0467065114341292E-2</v>
      </c>
      <c r="C4" s="10"/>
      <c r="D4" s="10"/>
    </row>
    <row r="5" spans="1:4" ht="14.25">
      <c r="A5" s="73" t="s">
        <v>167</v>
      </c>
      <c r="B5" s="138">
        <v>0.16709381366144416</v>
      </c>
      <c r="C5" s="10"/>
      <c r="D5" s="10"/>
    </row>
    <row r="6" spans="1:4" ht="14.25">
      <c r="A6" s="25" t="s">
        <v>116</v>
      </c>
      <c r="B6" s="139">
        <v>5.9424698266186737E-2</v>
      </c>
      <c r="C6" s="10"/>
      <c r="D6" s="10"/>
    </row>
    <row r="7" spans="1:4" ht="14.25">
      <c r="A7" s="25" t="s">
        <v>35</v>
      </c>
      <c r="B7" s="139">
        <v>5.3557810758491087E-2</v>
      </c>
      <c r="C7" s="10"/>
      <c r="D7" s="10"/>
    </row>
    <row r="8" spans="1:4" ht="14.25">
      <c r="A8" s="25" t="s">
        <v>18</v>
      </c>
      <c r="B8" s="139">
        <v>-0.10315580900831234</v>
      </c>
      <c r="C8" s="10"/>
      <c r="D8" s="10"/>
    </row>
    <row r="9" spans="1:4" ht="14.25">
      <c r="A9" s="25" t="s">
        <v>157</v>
      </c>
      <c r="B9" s="139">
        <v>-8.2645370032478627E-2</v>
      </c>
      <c r="C9" s="10"/>
      <c r="D9" s="10"/>
    </row>
    <row r="10" spans="1:4" ht="14.25">
      <c r="A10" s="25" t="s">
        <v>158</v>
      </c>
      <c r="B10" s="139">
        <v>-9.518792041163171E-2</v>
      </c>
      <c r="C10" s="10"/>
      <c r="D10" s="10"/>
    </row>
    <row r="11" spans="1:4" ht="14.25">
      <c r="A11" s="25" t="s">
        <v>159</v>
      </c>
      <c r="B11" s="139">
        <v>1.8904109589041096E-2</v>
      </c>
      <c r="C11" s="10"/>
      <c r="D11" s="10"/>
    </row>
    <row r="12" spans="1:4" ht="15" thickBot="1">
      <c r="A12" s="78" t="s">
        <v>160</v>
      </c>
      <c r="B12" s="140">
        <v>-8.4128753797968803E-2</v>
      </c>
      <c r="C12" s="10"/>
      <c r="D12" s="10"/>
    </row>
    <row r="13" spans="1:4">
      <c r="C13" s="10"/>
      <c r="D13" s="10"/>
    </row>
    <row r="14" spans="1:4">
      <c r="A14" s="10"/>
      <c r="B14" s="10"/>
      <c r="C14" s="10"/>
      <c r="D14" s="10"/>
    </row>
    <row r="15" spans="1:4">
      <c r="B15" s="10"/>
      <c r="C15" s="10"/>
      <c r="D15" s="10"/>
    </row>
    <row r="16" spans="1:4">
      <c r="C16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I39"/>
  <sheetViews>
    <sheetView zoomScale="80" zoomScaleNormal="40" workbookViewId="0">
      <selection activeCell="G14" sqref="G14"/>
    </sheetView>
  </sheetViews>
  <sheetFormatPr defaultRowHeight="14.25"/>
  <cols>
    <col min="1" max="1" width="4.7109375" style="22" customWidth="1"/>
    <col min="2" max="2" width="61.7109375" style="20" bestFit="1" customWidth="1"/>
    <col min="3" max="3" width="18.7109375" style="23" customWidth="1"/>
    <col min="4" max="4" width="14.7109375" style="24" customWidth="1"/>
    <col min="5" max="5" width="14.7109375" style="23" customWidth="1"/>
    <col min="6" max="6" width="14.7109375" style="24" customWidth="1"/>
    <col min="7" max="7" width="55.7109375" style="20" bestFit="1" customWidth="1"/>
    <col min="8" max="8" width="34.7109375" style="20" customWidth="1"/>
    <col min="9" max="18" width="4.7109375" style="20" customWidth="1"/>
    <col min="19" max="16384" width="9.140625" style="20"/>
  </cols>
  <sheetData>
    <row r="1" spans="1:9" s="14" customFormat="1" ht="16.5" thickBot="1">
      <c r="A1" s="206" t="s">
        <v>39</v>
      </c>
      <c r="B1" s="206"/>
      <c r="C1" s="206"/>
      <c r="D1" s="206"/>
      <c r="E1" s="206"/>
      <c r="F1" s="206"/>
      <c r="G1" s="206"/>
      <c r="H1" s="206"/>
      <c r="I1" s="13"/>
    </row>
    <row r="2" spans="1:9" ht="45.75" thickBot="1">
      <c r="A2" s="15" t="s">
        <v>40</v>
      </c>
      <c r="B2" s="16" t="s">
        <v>41</v>
      </c>
      <c r="C2" s="17" t="s">
        <v>42</v>
      </c>
      <c r="D2" s="17" t="s">
        <v>43</v>
      </c>
      <c r="E2" s="17" t="s">
        <v>44</v>
      </c>
      <c r="F2" s="17" t="s">
        <v>45</v>
      </c>
      <c r="G2" s="17" t="s">
        <v>46</v>
      </c>
      <c r="H2" s="18" t="s">
        <v>47</v>
      </c>
      <c r="I2" s="19"/>
    </row>
    <row r="3" spans="1:9">
      <c r="A3" s="21">
        <v>1</v>
      </c>
      <c r="B3" s="85" t="s">
        <v>48</v>
      </c>
      <c r="C3" s="86">
        <v>21760492.91</v>
      </c>
      <c r="D3" s="87">
        <v>52808</v>
      </c>
      <c r="E3" s="86">
        <v>412.06811297530675</v>
      </c>
      <c r="F3" s="87">
        <v>100</v>
      </c>
      <c r="G3" s="172" t="s">
        <v>73</v>
      </c>
      <c r="H3" s="88" t="s">
        <v>10</v>
      </c>
      <c r="I3" s="19"/>
    </row>
    <row r="4" spans="1:9">
      <c r="A4" s="21">
        <v>2</v>
      </c>
      <c r="B4" s="170" t="s">
        <v>49</v>
      </c>
      <c r="C4" s="86">
        <v>4241285.8</v>
      </c>
      <c r="D4" s="87">
        <v>4597</v>
      </c>
      <c r="E4" s="86">
        <v>922.62036110506847</v>
      </c>
      <c r="F4" s="87">
        <v>1000</v>
      </c>
      <c r="G4" s="170" t="s">
        <v>74</v>
      </c>
      <c r="H4" s="88" t="s">
        <v>11</v>
      </c>
      <c r="I4" s="19"/>
    </row>
    <row r="5" spans="1:9" ht="14.25" customHeight="1">
      <c r="A5" s="21">
        <v>3</v>
      </c>
      <c r="B5" s="170" t="s">
        <v>50</v>
      </c>
      <c r="C5" s="86">
        <v>3841421.14</v>
      </c>
      <c r="D5" s="87">
        <v>4732</v>
      </c>
      <c r="E5" s="86">
        <v>811.79652155536769</v>
      </c>
      <c r="F5" s="87">
        <v>1000</v>
      </c>
      <c r="G5" s="172" t="s">
        <v>73</v>
      </c>
      <c r="H5" s="88" t="s">
        <v>10</v>
      </c>
      <c r="I5" s="19"/>
    </row>
    <row r="6" spans="1:9">
      <c r="A6" s="21">
        <v>4</v>
      </c>
      <c r="B6" s="170" t="s">
        <v>51</v>
      </c>
      <c r="C6" s="86">
        <v>3819955.48</v>
      </c>
      <c r="D6" s="87">
        <v>1850</v>
      </c>
      <c r="E6" s="86">
        <v>2064.8407999999999</v>
      </c>
      <c r="F6" s="87">
        <v>1000</v>
      </c>
      <c r="G6" s="173" t="s">
        <v>76</v>
      </c>
      <c r="H6" s="88" t="s">
        <v>3</v>
      </c>
      <c r="I6" s="19"/>
    </row>
    <row r="7" spans="1:9" ht="14.25" customHeight="1">
      <c r="A7" s="21">
        <v>5</v>
      </c>
      <c r="B7" s="85" t="s">
        <v>77</v>
      </c>
      <c r="C7" s="86">
        <v>3256880.1836000001</v>
      </c>
      <c r="D7" s="87">
        <v>10461</v>
      </c>
      <c r="E7" s="86">
        <v>311.33545393365836</v>
      </c>
      <c r="F7" s="87">
        <v>1000</v>
      </c>
      <c r="G7" s="85" t="s">
        <v>75</v>
      </c>
      <c r="H7" s="88" t="s">
        <v>1</v>
      </c>
      <c r="I7" s="19"/>
    </row>
    <row r="8" spans="1:9">
      <c r="A8" s="21">
        <v>6</v>
      </c>
      <c r="B8" s="85" t="s">
        <v>52</v>
      </c>
      <c r="C8" s="86">
        <v>2979664.94</v>
      </c>
      <c r="D8" s="87">
        <v>1682</v>
      </c>
      <c r="E8" s="86">
        <v>1771.5011533888228</v>
      </c>
      <c r="F8" s="87">
        <v>1000</v>
      </c>
      <c r="G8" s="173" t="s">
        <v>76</v>
      </c>
      <c r="H8" s="88" t="s">
        <v>3</v>
      </c>
      <c r="I8" s="19"/>
    </row>
    <row r="9" spans="1:9">
      <c r="A9" s="21">
        <v>7</v>
      </c>
      <c r="B9" s="85" t="s">
        <v>53</v>
      </c>
      <c r="C9" s="86">
        <v>2728512.17</v>
      </c>
      <c r="D9" s="87">
        <v>1269</v>
      </c>
      <c r="E9" s="86">
        <v>2150.1277935382191</v>
      </c>
      <c r="F9" s="87">
        <v>1000</v>
      </c>
      <c r="G9" s="174" t="s">
        <v>78</v>
      </c>
      <c r="H9" s="88" t="s">
        <v>8</v>
      </c>
      <c r="I9" s="19"/>
    </row>
    <row r="10" spans="1:9">
      <c r="A10" s="21">
        <v>8</v>
      </c>
      <c r="B10" s="85" t="s">
        <v>54</v>
      </c>
      <c r="C10" s="86">
        <v>2229011.42</v>
      </c>
      <c r="D10" s="87">
        <v>741</v>
      </c>
      <c r="E10" s="86">
        <v>3008.1125775978408</v>
      </c>
      <c r="F10" s="87">
        <v>1000</v>
      </c>
      <c r="G10" s="174" t="s">
        <v>79</v>
      </c>
      <c r="H10" s="88" t="s">
        <v>8</v>
      </c>
      <c r="I10" s="19"/>
    </row>
    <row r="11" spans="1:9">
      <c r="A11" s="21">
        <v>9</v>
      </c>
      <c r="B11" s="171" t="s">
        <v>55</v>
      </c>
      <c r="C11" s="86">
        <v>2168145.06</v>
      </c>
      <c r="D11" s="87">
        <v>2964967</v>
      </c>
      <c r="E11" s="86">
        <v>0.73125436471974226</v>
      </c>
      <c r="F11" s="87">
        <v>1</v>
      </c>
      <c r="G11" s="175" t="s">
        <v>80</v>
      </c>
      <c r="H11" s="88" t="s">
        <v>5</v>
      </c>
      <c r="I11" s="19"/>
    </row>
    <row r="12" spans="1:9">
      <c r="A12" s="21">
        <v>10</v>
      </c>
      <c r="B12" s="85" t="s">
        <v>56</v>
      </c>
      <c r="C12" s="86">
        <v>2163394.7599999998</v>
      </c>
      <c r="D12" s="87">
        <v>1109</v>
      </c>
      <c r="E12" s="86">
        <v>1950.7617312894497</v>
      </c>
      <c r="F12" s="87">
        <v>1000</v>
      </c>
      <c r="G12" s="175" t="s">
        <v>80</v>
      </c>
      <c r="H12" s="88" t="s">
        <v>5</v>
      </c>
      <c r="I12" s="19"/>
    </row>
    <row r="13" spans="1:9">
      <c r="A13" s="21">
        <v>11</v>
      </c>
      <c r="B13" s="85" t="s">
        <v>57</v>
      </c>
      <c r="C13" s="86">
        <v>2092345.52</v>
      </c>
      <c r="D13" s="87">
        <v>14704</v>
      </c>
      <c r="E13" s="86">
        <v>142.29770946681177</v>
      </c>
      <c r="F13" s="87">
        <v>100</v>
      </c>
      <c r="G13" s="172" t="s">
        <v>73</v>
      </c>
      <c r="H13" s="88" t="s">
        <v>10</v>
      </c>
      <c r="I13" s="19"/>
    </row>
    <row r="14" spans="1:9">
      <c r="A14" s="21">
        <v>12</v>
      </c>
      <c r="B14" s="85" t="s">
        <v>58</v>
      </c>
      <c r="C14" s="86">
        <v>1867071.52</v>
      </c>
      <c r="D14" s="87">
        <v>51286</v>
      </c>
      <c r="E14" s="86">
        <v>36.405091447958505</v>
      </c>
      <c r="F14" s="87">
        <v>100</v>
      </c>
      <c r="G14" s="174" t="s">
        <v>182</v>
      </c>
      <c r="H14" s="88" t="s">
        <v>2</v>
      </c>
      <c r="I14" s="19"/>
    </row>
    <row r="15" spans="1:9">
      <c r="A15" s="21">
        <v>13</v>
      </c>
      <c r="B15" s="85" t="s">
        <v>59</v>
      </c>
      <c r="C15" s="86">
        <v>1443099.03</v>
      </c>
      <c r="D15" s="87">
        <v>1448</v>
      </c>
      <c r="E15" s="86">
        <v>996.61535220994472</v>
      </c>
      <c r="F15" s="87">
        <v>1000</v>
      </c>
      <c r="G15" s="170" t="s">
        <v>81</v>
      </c>
      <c r="H15" s="88" t="s">
        <v>9</v>
      </c>
      <c r="I15" s="19"/>
    </row>
    <row r="16" spans="1:9">
      <c r="A16" s="21">
        <v>14</v>
      </c>
      <c r="B16" s="85" t="s">
        <v>60</v>
      </c>
      <c r="C16" s="86">
        <v>1195502.29</v>
      </c>
      <c r="D16" s="87">
        <v>25718</v>
      </c>
      <c r="E16" s="86">
        <v>46.485041216268762</v>
      </c>
      <c r="F16" s="87">
        <v>100</v>
      </c>
      <c r="G16" s="85" t="s">
        <v>75</v>
      </c>
      <c r="H16" s="88" t="s">
        <v>1</v>
      </c>
      <c r="I16" s="19"/>
    </row>
    <row r="17" spans="1:9">
      <c r="A17" s="21">
        <v>15</v>
      </c>
      <c r="B17" s="85" t="s">
        <v>61</v>
      </c>
      <c r="C17" s="86">
        <v>1138530.76</v>
      </c>
      <c r="D17" s="87">
        <v>614</v>
      </c>
      <c r="E17" s="86">
        <v>1854.2846254071662</v>
      </c>
      <c r="F17" s="87">
        <v>1000</v>
      </c>
      <c r="G17" s="173" t="s">
        <v>76</v>
      </c>
      <c r="H17" s="88" t="s">
        <v>3</v>
      </c>
      <c r="I17" s="19"/>
    </row>
    <row r="18" spans="1:9">
      <c r="A18" s="21">
        <v>16</v>
      </c>
      <c r="B18" s="85" t="s">
        <v>62</v>
      </c>
      <c r="C18" s="86">
        <v>1060815.26</v>
      </c>
      <c r="D18" s="87">
        <v>1506</v>
      </c>
      <c r="E18" s="86">
        <v>704.3926029216467</v>
      </c>
      <c r="F18" s="87">
        <v>1000</v>
      </c>
      <c r="G18" s="173" t="s">
        <v>76</v>
      </c>
      <c r="H18" s="88" t="s">
        <v>3</v>
      </c>
      <c r="I18" s="19"/>
    </row>
    <row r="19" spans="1:9">
      <c r="A19" s="21">
        <v>17</v>
      </c>
      <c r="B19" s="85" t="s">
        <v>63</v>
      </c>
      <c r="C19" s="86">
        <v>969138.77</v>
      </c>
      <c r="D19" s="87">
        <v>952</v>
      </c>
      <c r="E19" s="86">
        <v>1018.0029096638656</v>
      </c>
      <c r="F19" s="87">
        <v>1000</v>
      </c>
      <c r="G19" s="85" t="s">
        <v>82</v>
      </c>
      <c r="H19" s="88" t="s">
        <v>0</v>
      </c>
      <c r="I19" s="19"/>
    </row>
    <row r="20" spans="1:9">
      <c r="A20" s="21">
        <v>18</v>
      </c>
      <c r="B20" s="85" t="s">
        <v>64</v>
      </c>
      <c r="C20" s="86">
        <v>769272.12</v>
      </c>
      <c r="D20" s="87">
        <v>2503</v>
      </c>
      <c r="E20" s="86">
        <v>307.34003995205751</v>
      </c>
      <c r="F20" s="87">
        <v>1000</v>
      </c>
      <c r="G20" s="85" t="s">
        <v>75</v>
      </c>
      <c r="H20" s="88" t="s">
        <v>1</v>
      </c>
      <c r="I20" s="19"/>
    </row>
    <row r="21" spans="1:9">
      <c r="A21" s="21">
        <v>19</v>
      </c>
      <c r="B21" s="170" t="s">
        <v>65</v>
      </c>
      <c r="C21" s="86">
        <v>679852.8</v>
      </c>
      <c r="D21" s="87">
        <v>9879</v>
      </c>
      <c r="E21" s="86">
        <v>68.817977528089898</v>
      </c>
      <c r="F21" s="87">
        <v>100</v>
      </c>
      <c r="G21" s="170" t="s">
        <v>83</v>
      </c>
      <c r="H21" s="88" t="s">
        <v>14</v>
      </c>
      <c r="I21" s="19"/>
    </row>
    <row r="22" spans="1:9">
      <c r="A22" s="21">
        <v>20</v>
      </c>
      <c r="B22" s="85" t="s">
        <v>66</v>
      </c>
      <c r="C22" s="86">
        <v>541794.84</v>
      </c>
      <c r="D22" s="87">
        <v>344</v>
      </c>
      <c r="E22" s="86">
        <v>1574.9849999999999</v>
      </c>
      <c r="F22" s="87">
        <v>1000</v>
      </c>
      <c r="G22" s="175" t="s">
        <v>80</v>
      </c>
      <c r="H22" s="88" t="s">
        <v>5</v>
      </c>
      <c r="I22" s="19"/>
    </row>
    <row r="23" spans="1:9">
      <c r="A23" s="21">
        <v>22</v>
      </c>
      <c r="B23" s="85" t="s">
        <v>67</v>
      </c>
      <c r="C23" s="86">
        <v>500286.92</v>
      </c>
      <c r="D23" s="87">
        <v>1121</v>
      </c>
      <c r="E23" s="86">
        <v>446.28628010704728</v>
      </c>
      <c r="F23" s="87">
        <v>1000</v>
      </c>
      <c r="G23" s="174" t="s">
        <v>84</v>
      </c>
      <c r="H23" s="88" t="s">
        <v>4</v>
      </c>
      <c r="I23" s="19"/>
    </row>
    <row r="24" spans="1:9">
      <c r="A24" s="21">
        <v>23</v>
      </c>
      <c r="B24" s="85" t="s">
        <v>68</v>
      </c>
      <c r="C24" s="86">
        <v>495025.26</v>
      </c>
      <c r="D24" s="87">
        <v>209</v>
      </c>
      <c r="E24" s="86">
        <v>2368.5419138755983</v>
      </c>
      <c r="F24" s="87">
        <v>1000</v>
      </c>
      <c r="G24" s="174" t="s">
        <v>78</v>
      </c>
      <c r="H24" s="88" t="s">
        <v>8</v>
      </c>
      <c r="I24" s="19"/>
    </row>
    <row r="25" spans="1:9">
      <c r="A25" s="21">
        <v>24</v>
      </c>
      <c r="B25" s="85" t="s">
        <v>69</v>
      </c>
      <c r="C25" s="86">
        <v>282789</v>
      </c>
      <c r="D25" s="87">
        <v>10422</v>
      </c>
      <c r="E25" s="86">
        <v>27.133851468048359</v>
      </c>
      <c r="F25" s="87">
        <v>100</v>
      </c>
      <c r="G25" s="85" t="s">
        <v>75</v>
      </c>
      <c r="H25" s="88" t="s">
        <v>1</v>
      </c>
      <c r="I25" s="19"/>
    </row>
    <row r="26" spans="1:9" ht="15" customHeight="1" thickBot="1">
      <c r="A26" s="207" t="s">
        <v>70</v>
      </c>
      <c r="B26" s="207"/>
      <c r="C26" s="100">
        <f>SUM(C3:C25)</f>
        <v>62224287.953600004</v>
      </c>
      <c r="D26" s="101">
        <f>SUM(D3:D25)</f>
        <v>3164922</v>
      </c>
      <c r="E26" s="55" t="s">
        <v>6</v>
      </c>
      <c r="F26" s="55" t="s">
        <v>6</v>
      </c>
      <c r="G26" s="55" t="s">
        <v>6</v>
      </c>
      <c r="H26" s="56" t="s">
        <v>6</v>
      </c>
    </row>
    <row r="27" spans="1:9" ht="15" customHeight="1" thickBot="1">
      <c r="A27" s="208" t="s">
        <v>71</v>
      </c>
      <c r="B27" s="208"/>
      <c r="C27" s="208"/>
      <c r="D27" s="208"/>
      <c r="E27" s="208"/>
      <c r="F27" s="208"/>
      <c r="G27" s="208"/>
      <c r="H27" s="208"/>
    </row>
    <row r="29" spans="1:9">
      <c r="B29" s="20" t="s">
        <v>72</v>
      </c>
      <c r="C29" s="23">
        <f>C26-SUM(C3:C12)</f>
        <v>13035524.090000004</v>
      </c>
      <c r="D29" s="129">
        <f>C29/$C$26</f>
        <v>0.20949253930748804</v>
      </c>
    </row>
    <row r="30" spans="1:9">
      <c r="B30" s="85" t="str">
        <f t="shared" ref="B30:C39" si="0">B3</f>
        <v>KINTO-Klasychnyi</v>
      </c>
      <c r="C30" s="86">
        <f t="shared" si="0"/>
        <v>21760492.91</v>
      </c>
      <c r="D30" s="129">
        <f>C30/$C$26</f>
        <v>0.34971059735109494</v>
      </c>
      <c r="H30" s="19"/>
    </row>
    <row r="31" spans="1:9">
      <c r="B31" s="85" t="str">
        <f t="shared" si="0"/>
        <v>Sofiivskyi</v>
      </c>
      <c r="C31" s="86">
        <f t="shared" si="0"/>
        <v>4241285.8</v>
      </c>
      <c r="D31" s="129">
        <f t="shared" ref="D31:D39" si="1">C31/$C$26</f>
        <v>6.8161258882748196E-2</v>
      </c>
      <c r="H31" s="19"/>
    </row>
    <row r="32" spans="1:9">
      <c r="B32" s="85" t="str">
        <f t="shared" si="0"/>
        <v>KINTO-Ekviti</v>
      </c>
      <c r="C32" s="86">
        <f t="shared" si="0"/>
        <v>3841421.14</v>
      </c>
      <c r="D32" s="129">
        <f t="shared" si="1"/>
        <v>6.1735075905802364E-2</v>
      </c>
      <c r="H32" s="19"/>
    </row>
    <row r="33" spans="2:8">
      <c r="B33" s="85" t="str">
        <f t="shared" si="0"/>
        <v>UNIVER.UA/Myhailo Grushevskyi: Fond Derzhavnyh Paperiv</v>
      </c>
      <c r="C33" s="86">
        <f t="shared" si="0"/>
        <v>3819955.48</v>
      </c>
      <c r="D33" s="129">
        <f t="shared" si="1"/>
        <v>6.1390103537199182E-2</v>
      </c>
      <c r="H33" s="19"/>
    </row>
    <row r="34" spans="2:8">
      <c r="B34" s="85" t="str">
        <f t="shared" si="0"/>
        <v>Premium – Fond Indeksnyi</v>
      </c>
      <c r="C34" s="86">
        <f t="shared" si="0"/>
        <v>3256880.1836000001</v>
      </c>
      <c r="D34" s="129">
        <f t="shared" si="1"/>
        <v>5.2340979554938764E-2</v>
      </c>
      <c r="H34" s="19"/>
    </row>
    <row r="35" spans="2:8">
      <c r="B35" s="85" t="str">
        <f t="shared" si="0"/>
        <v>UNIVER.UA/Taras Shevchenko: Fond Zaoshchadzhen</v>
      </c>
      <c r="C35" s="86">
        <f t="shared" si="0"/>
        <v>2979664.94</v>
      </c>
      <c r="D35" s="129">
        <f t="shared" si="1"/>
        <v>4.7885882474411029E-2</v>
      </c>
      <c r="H35" s="19"/>
    </row>
    <row r="36" spans="2:8">
      <c r="B36" s="85" t="str">
        <f t="shared" si="0"/>
        <v>Altus – Depozyt</v>
      </c>
      <c r="C36" s="86">
        <f t="shared" si="0"/>
        <v>2728512.17</v>
      </c>
      <c r="D36" s="129">
        <f t="shared" si="1"/>
        <v>4.3849632671323177E-2</v>
      </c>
      <c r="H36" s="19"/>
    </row>
    <row r="37" spans="2:8">
      <c r="B37" s="85" t="str">
        <f t="shared" si="0"/>
        <v>Altus – Zbalansovanyi</v>
      </c>
      <c r="C37" s="86">
        <f t="shared" si="0"/>
        <v>2229011.42</v>
      </c>
      <c r="D37" s="129">
        <f t="shared" si="1"/>
        <v>3.5822208550817816E-2</v>
      </c>
      <c r="H37" s="19"/>
    </row>
    <row r="38" spans="2:8">
      <c r="B38" s="85" t="str">
        <f t="shared" si="0"/>
        <v>OTP Fond Aktsii</v>
      </c>
      <c r="C38" s="86">
        <f t="shared" si="0"/>
        <v>2168145.06</v>
      </c>
      <c r="D38" s="129">
        <f t="shared" si="1"/>
        <v>3.4844031668418013E-2</v>
      </c>
    </row>
    <row r="39" spans="2:8">
      <c r="B39" s="85" t="str">
        <f t="shared" si="0"/>
        <v xml:space="preserve">OTP Klasychnyi </v>
      </c>
      <c r="C39" s="86">
        <f t="shared" si="0"/>
        <v>2163394.7599999998</v>
      </c>
      <c r="D39" s="129">
        <f t="shared" si="1"/>
        <v>3.4767690095758433E-2</v>
      </c>
    </row>
  </sheetData>
  <mergeCells count="3">
    <mergeCell ref="A1:H1"/>
    <mergeCell ref="A26:B26"/>
    <mergeCell ref="A27:H27"/>
  </mergeCells>
  <phoneticPr fontId="11" type="noConversion"/>
  <hyperlinks>
    <hyperlink ref="H3" r:id="rId1" display="http://otpcapital.com.ua/"/>
    <hyperlink ref="H4" r:id="rId2" display="http://www.kinto.com/"/>
    <hyperlink ref="H5" r:id="rId3" display="http://citadele.com.ua/"/>
    <hyperlink ref="H6" r:id="rId4" display="http://raam.com.ua/"/>
    <hyperlink ref="H7" r:id="rId5" display="http://citadele.com.ua/"/>
    <hyperlink ref="H8" r:id="rId6" display="http://www.seb.ua/"/>
    <hyperlink ref="H9" r:id="rId7" display="http://pioglobal.ua/"/>
    <hyperlink ref="H10" r:id="rId8" display="http://www.kinto.com/"/>
    <hyperlink ref="H11" r:id="rId9"/>
    <hyperlink ref="H15" r:id="rId10" display="http://www.delta-capital.com.ua/"/>
    <hyperlink ref="H16" r:id="rId11" display="http://www.am.eavex.com.ua/"/>
    <hyperlink ref="H17" r:id="rId12" display="http://www.altus.ua/"/>
    <hyperlink ref="H21" r:id="rId13" display="http://www.delta-capital.com.ua/"/>
    <hyperlink ref="H24" r:id="rId14" display="http://raam.com.ua/"/>
    <hyperlink ref="H25" r:id="rId15" display="http://www.altus.ua/"/>
    <hyperlink ref="H23" r:id="rId16" display="http://ukrsibfunds.com"/>
    <hyperlink ref="H22" r:id="rId17" display="http://am.concorde.ua/"/>
    <hyperlink ref="H12" r:id="rId18" display="http://www.vseswit.com.ua/"/>
    <hyperlink ref="H20" r:id="rId19"/>
    <hyperlink ref="H18" r:id="rId20" display="http://www.seb.ua/"/>
    <hyperlink ref="H26" r:id="rId21" display="http://art-capital.com.ua/"/>
    <hyperlink ref="H19" r:id="rId22" display="http://www.dragon-am.com/"/>
  </hyperlinks>
  <pageMargins left="0.75" right="0.75" top="1" bottom="1" header="0.5" footer="0.5"/>
  <pageSetup paperSize="9" scale="29" orientation="portrait" verticalDpi="1200" r:id="rId23"/>
  <headerFooter alignWithMargins="0"/>
  <drawing r:id="rId24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  <pageSetUpPr fitToPage="1"/>
  </sheetPr>
  <dimension ref="A1:L69"/>
  <sheetViews>
    <sheetView zoomScale="80" workbookViewId="0">
      <selection activeCell="I3" sqref="I3"/>
    </sheetView>
  </sheetViews>
  <sheetFormatPr defaultRowHeight="14.25"/>
  <cols>
    <col min="1" max="1" width="4.28515625" style="30" customWidth="1"/>
    <col min="2" max="2" width="61.7109375" style="30" bestFit="1" customWidth="1"/>
    <col min="3" max="4" width="14.7109375" style="31" customWidth="1"/>
    <col min="5" max="8" width="12.7109375" style="32" customWidth="1"/>
    <col min="9" max="9" width="16.140625" style="30" bestFit="1" customWidth="1"/>
    <col min="10" max="10" width="18.5703125" style="30" customWidth="1"/>
    <col min="11" max="11" width="20.7109375" style="30" customWidth="1"/>
    <col min="12" max="16384" width="9.140625" style="30"/>
  </cols>
  <sheetData>
    <row r="1" spans="1:11" s="14" customFormat="1" ht="16.5" thickBot="1">
      <c r="A1" s="210" t="s">
        <v>85</v>
      </c>
      <c r="B1" s="210"/>
      <c r="C1" s="210"/>
      <c r="D1" s="210"/>
      <c r="E1" s="210"/>
      <c r="F1" s="210"/>
      <c r="G1" s="210"/>
      <c r="H1" s="210"/>
      <c r="I1" s="210"/>
      <c r="J1" s="103"/>
    </row>
    <row r="2" spans="1:11" s="20" customFormat="1" ht="15.75" customHeight="1" thickBot="1">
      <c r="A2" s="211" t="s">
        <v>40</v>
      </c>
      <c r="B2" s="104"/>
      <c r="C2" s="105"/>
      <c r="D2" s="106"/>
      <c r="E2" s="212" t="s">
        <v>86</v>
      </c>
      <c r="F2" s="212"/>
      <c r="G2" s="212"/>
      <c r="H2" s="212"/>
      <c r="I2" s="212"/>
      <c r="J2" s="212"/>
      <c r="K2" s="212"/>
    </row>
    <row r="3" spans="1:11" s="22" customFormat="1" ht="64.5" thickBot="1">
      <c r="A3" s="211"/>
      <c r="B3" s="176" t="s">
        <v>87</v>
      </c>
      <c r="C3" s="177" t="s">
        <v>88</v>
      </c>
      <c r="D3" s="177" t="s">
        <v>89</v>
      </c>
      <c r="E3" s="178" t="s">
        <v>90</v>
      </c>
      <c r="F3" s="17" t="s">
        <v>91</v>
      </c>
      <c r="G3" s="17" t="s">
        <v>92</v>
      </c>
      <c r="H3" s="17" t="s">
        <v>93</v>
      </c>
      <c r="I3" s="17" t="s">
        <v>183</v>
      </c>
      <c r="J3" s="179" t="s">
        <v>94</v>
      </c>
      <c r="K3" s="179" t="s">
        <v>95</v>
      </c>
    </row>
    <row r="4" spans="1:11" s="20" customFormat="1" collapsed="1">
      <c r="A4" s="21">
        <v>1</v>
      </c>
      <c r="B4" s="85" t="s">
        <v>48</v>
      </c>
      <c r="C4" s="102" t="s">
        <v>96</v>
      </c>
      <c r="D4" s="146">
        <v>38182</v>
      </c>
      <c r="E4" s="147">
        <v>4.5659950227250334E-3</v>
      </c>
      <c r="F4" s="147">
        <v>5.798100490111846E-2</v>
      </c>
      <c r="G4" s="147">
        <v>4.8338051950122862E-2</v>
      </c>
      <c r="H4" s="147">
        <v>0.13840181146194519</v>
      </c>
      <c r="I4" s="147">
        <v>7.1425675482608586E-2</v>
      </c>
      <c r="J4" s="148">
        <v>3.1206811297530672</v>
      </c>
      <c r="K4" s="122">
        <v>0.14009640146913083</v>
      </c>
    </row>
    <row r="5" spans="1:11" s="20" customFormat="1" collapsed="1">
      <c r="A5" s="21">
        <v>2</v>
      </c>
      <c r="B5" s="25" t="s">
        <v>64</v>
      </c>
      <c r="C5" s="146">
        <v>38492</v>
      </c>
      <c r="D5" s="146">
        <v>38629</v>
      </c>
      <c r="E5" s="147">
        <v>1.5099951184229576E-2</v>
      </c>
      <c r="F5" s="102" t="s">
        <v>96</v>
      </c>
      <c r="G5" s="147">
        <v>-3.1658613448100392E-2</v>
      </c>
      <c r="H5" s="147">
        <v>-0.11692600227222916</v>
      </c>
      <c r="I5" s="147">
        <v>-1.1929323718337881E-2</v>
      </c>
      <c r="J5" s="148">
        <v>-0.69265996004794328</v>
      </c>
      <c r="K5" s="123">
        <v>-0.11592409782651036</v>
      </c>
    </row>
    <row r="6" spans="1:11" s="20" customFormat="1" collapsed="1">
      <c r="A6" s="21">
        <v>3</v>
      </c>
      <c r="B6" s="25" t="s">
        <v>54</v>
      </c>
      <c r="C6" s="146">
        <v>38828</v>
      </c>
      <c r="D6" s="146">
        <v>39028</v>
      </c>
      <c r="E6" s="147">
        <v>-2.3715064629456273E-2</v>
      </c>
      <c r="F6" s="147">
        <v>7.8351426793105805E-2</v>
      </c>
      <c r="G6" s="147">
        <v>0.17725630170635709</v>
      </c>
      <c r="H6" s="147">
        <v>0.2735902846381133</v>
      </c>
      <c r="I6" s="147">
        <v>0.10039960207173015</v>
      </c>
      <c r="J6" s="148">
        <v>2.0081125775977795</v>
      </c>
      <c r="K6" s="123">
        <v>0.13864417856335365</v>
      </c>
    </row>
    <row r="7" spans="1:11" s="20" customFormat="1" collapsed="1">
      <c r="A7" s="21">
        <v>4</v>
      </c>
      <c r="B7" s="25" t="s">
        <v>61</v>
      </c>
      <c r="C7" s="146">
        <v>38919</v>
      </c>
      <c r="D7" s="146">
        <v>39092</v>
      </c>
      <c r="E7" s="147">
        <v>-4.9930607460271226E-3</v>
      </c>
      <c r="F7" s="102" t="s">
        <v>96</v>
      </c>
      <c r="G7" s="147">
        <v>7.408390789112862E-2</v>
      </c>
      <c r="H7" s="147">
        <v>0.18360777942246509</v>
      </c>
      <c r="I7" s="147">
        <v>0.10254062954810217</v>
      </c>
      <c r="J7" s="148">
        <v>0.85428462540718253</v>
      </c>
      <c r="K7" s="123">
        <v>7.7168806198334439E-2</v>
      </c>
    </row>
    <row r="8" spans="1:11" s="20" customFormat="1" collapsed="1">
      <c r="A8" s="21">
        <v>5</v>
      </c>
      <c r="B8" s="25" t="s">
        <v>62</v>
      </c>
      <c r="C8" s="146">
        <v>38919</v>
      </c>
      <c r="D8" s="146">
        <v>39092</v>
      </c>
      <c r="E8" s="147">
        <v>6.6848923074449562E-3</v>
      </c>
      <c r="F8" s="102" t="s">
        <v>96</v>
      </c>
      <c r="G8" s="147">
        <v>-6.1544783231658129E-2</v>
      </c>
      <c r="H8" s="147">
        <v>5.6867776645899148E-3</v>
      </c>
      <c r="I8" s="147">
        <v>0.10955030132507981</v>
      </c>
      <c r="J8" s="148">
        <v>-0.29560739707835704</v>
      </c>
      <c r="K8" s="123">
        <v>-4.1307012875716032E-2</v>
      </c>
    </row>
    <row r="9" spans="1:11" s="20" customFormat="1" collapsed="1">
      <c r="A9" s="21">
        <v>6</v>
      </c>
      <c r="B9" s="25" t="s">
        <v>98</v>
      </c>
      <c r="C9" s="146">
        <v>39269</v>
      </c>
      <c r="D9" s="146">
        <v>39443</v>
      </c>
      <c r="E9" s="147">
        <v>-2.0272551029508756E-3</v>
      </c>
      <c r="F9" s="102" t="s">
        <v>96</v>
      </c>
      <c r="G9" s="147">
        <v>-0.10753303952210269</v>
      </c>
      <c r="H9" s="147">
        <v>-0.21193609479164011</v>
      </c>
      <c r="I9" s="147">
        <v>-3.545397094624847E-2</v>
      </c>
      <c r="J9" s="148">
        <v>-0.72866148531951236</v>
      </c>
      <c r="K9" s="123">
        <v>-0.16270900957307033</v>
      </c>
    </row>
    <row r="10" spans="1:11" s="20" customFormat="1" collapsed="1">
      <c r="A10" s="21">
        <v>7</v>
      </c>
      <c r="B10" s="25" t="s">
        <v>99</v>
      </c>
      <c r="C10" s="146">
        <v>39269</v>
      </c>
      <c r="D10" s="146">
        <v>39471</v>
      </c>
      <c r="E10" s="147">
        <v>3.1181499016786018E-2</v>
      </c>
      <c r="F10" s="102" t="s">
        <v>96</v>
      </c>
      <c r="G10" s="147">
        <v>1.2386836291132131E-2</v>
      </c>
      <c r="H10" s="147">
        <v>8.5895069403962854E-3</v>
      </c>
      <c r="I10" s="147">
        <v>1.820434102331081E-2</v>
      </c>
      <c r="J10" s="148">
        <v>-0.53514958783730193</v>
      </c>
      <c r="K10" s="123">
        <v>-0.10002816078985433</v>
      </c>
    </row>
    <row r="11" spans="1:11" s="20" customFormat="1" collapsed="1">
      <c r="A11" s="21">
        <v>8</v>
      </c>
      <c r="B11" s="25" t="s">
        <v>77</v>
      </c>
      <c r="C11" s="146">
        <v>39378</v>
      </c>
      <c r="D11" s="146">
        <v>39478</v>
      </c>
      <c r="E11" s="147">
        <v>6.6370451586228452E-3</v>
      </c>
      <c r="F11" s="102" t="s">
        <v>96</v>
      </c>
      <c r="G11" s="147">
        <v>-4.4824753506049975E-2</v>
      </c>
      <c r="H11" s="147">
        <v>-7.8926178007961867E-2</v>
      </c>
      <c r="I11" s="147">
        <v>-5.8894044355425335E-3</v>
      </c>
      <c r="J11" s="148">
        <v>-0.68866454606633698</v>
      </c>
      <c r="K11" s="123">
        <v>-0.14867793563467901</v>
      </c>
    </row>
    <row r="12" spans="1:11" s="20" customFormat="1" collapsed="1">
      <c r="A12" s="21">
        <v>9</v>
      </c>
      <c r="B12" s="25" t="s">
        <v>56</v>
      </c>
      <c r="C12" s="146">
        <v>39413</v>
      </c>
      <c r="D12" s="146">
        <v>39589</v>
      </c>
      <c r="E12" s="147">
        <v>1.5189422562072341E-2</v>
      </c>
      <c r="F12" s="102" t="s">
        <v>96</v>
      </c>
      <c r="G12" s="147">
        <v>8.4008556814415991E-2</v>
      </c>
      <c r="H12" s="147">
        <v>0.12844429205057817</v>
      </c>
      <c r="I12" s="147">
        <v>5.1240363752376172E-2</v>
      </c>
      <c r="J12" s="148">
        <v>0.95076173128939412</v>
      </c>
      <c r="K12" s="123">
        <v>0.10099368902919093</v>
      </c>
    </row>
    <row r="13" spans="1:11" s="20" customFormat="1" collapsed="1">
      <c r="A13" s="21">
        <v>10</v>
      </c>
      <c r="B13" s="73" t="s">
        <v>63</v>
      </c>
      <c r="C13" s="146">
        <v>39429</v>
      </c>
      <c r="D13" s="146">
        <v>39618</v>
      </c>
      <c r="E13" s="147">
        <v>2.1213026304453875E-2</v>
      </c>
      <c r="F13" s="147">
        <v>-2.3740714927990014E-3</v>
      </c>
      <c r="G13" s="147">
        <v>-3.2694322623909033E-2</v>
      </c>
      <c r="H13" s="147">
        <v>9.5062996339656536E-5</v>
      </c>
      <c r="I13" s="147">
        <v>-1.0860987538911404E-2</v>
      </c>
      <c r="J13" s="148">
        <v>1.8002909663851652E-2</v>
      </c>
      <c r="K13" s="123">
        <v>2.6021880352307125E-3</v>
      </c>
    </row>
    <row r="14" spans="1:11" s="20" customFormat="1" collapsed="1">
      <c r="A14" s="21">
        <v>11</v>
      </c>
      <c r="B14" s="25" t="s">
        <v>67</v>
      </c>
      <c r="C14" s="146">
        <v>39429</v>
      </c>
      <c r="D14" s="146">
        <v>39651</v>
      </c>
      <c r="E14" s="147">
        <v>1.2890808162082656E-3</v>
      </c>
      <c r="F14" s="147">
        <v>-2.4161328314416752E-2</v>
      </c>
      <c r="G14" s="147">
        <v>-0.11346996837771151</v>
      </c>
      <c r="H14" s="147">
        <v>-0.18875483187952258</v>
      </c>
      <c r="I14" s="147">
        <v>-8.4867940595017344E-2</v>
      </c>
      <c r="J14" s="148">
        <v>-0.55371371989295248</v>
      </c>
      <c r="K14" s="123">
        <v>-0.11226150045790262</v>
      </c>
    </row>
    <row r="15" spans="1:11" s="20" customFormat="1" collapsed="1">
      <c r="A15" s="21">
        <v>12</v>
      </c>
      <c r="B15" s="25" t="s">
        <v>68</v>
      </c>
      <c r="C15" s="146">
        <v>39527</v>
      </c>
      <c r="D15" s="146">
        <v>39715</v>
      </c>
      <c r="E15" s="147">
        <v>1.1898129175538008E-2</v>
      </c>
      <c r="F15" s="147">
        <v>7.5226873920444914E-2</v>
      </c>
      <c r="G15" s="147">
        <v>0.2201345729076456</v>
      </c>
      <c r="H15" s="147">
        <v>0.31655119985266222</v>
      </c>
      <c r="I15" s="147">
        <v>0.14433478703005798</v>
      </c>
      <c r="J15" s="148">
        <v>1.3685419138755925</v>
      </c>
      <c r="K15" s="123">
        <v>0.13956619298459194</v>
      </c>
    </row>
    <row r="16" spans="1:11" s="20" customFormat="1" collapsed="1">
      <c r="A16" s="21">
        <v>13</v>
      </c>
      <c r="B16" s="25" t="s">
        <v>65</v>
      </c>
      <c r="C16" s="146">
        <v>39560</v>
      </c>
      <c r="D16" s="146">
        <v>39770</v>
      </c>
      <c r="E16" s="147">
        <v>1.619301420510677E-2</v>
      </c>
      <c r="F16" s="147">
        <v>5.1851769547524018E-2</v>
      </c>
      <c r="G16" s="147">
        <v>-5.1533541972466068E-2</v>
      </c>
      <c r="H16" s="147">
        <v>3.8813718957069199E-3</v>
      </c>
      <c r="I16" s="102" t="s">
        <v>96</v>
      </c>
      <c r="J16" s="148">
        <v>-0.31182022471911452</v>
      </c>
      <c r="K16" s="123">
        <v>-5.6298093652071612E-2</v>
      </c>
    </row>
    <row r="17" spans="1:12" s="20" customFormat="1" collapsed="1">
      <c r="A17" s="21">
        <v>14</v>
      </c>
      <c r="B17" s="25" t="s">
        <v>50</v>
      </c>
      <c r="C17" s="146">
        <v>39884</v>
      </c>
      <c r="D17" s="146">
        <v>40001</v>
      </c>
      <c r="E17" s="147">
        <v>1.6847199727619167E-2</v>
      </c>
      <c r="F17" s="147">
        <v>9.7857642269384204E-2</v>
      </c>
      <c r="G17" s="147">
        <v>-2.5045045202618521E-2</v>
      </c>
      <c r="H17" s="147">
        <v>0.12498463805065785</v>
      </c>
      <c r="I17" s="147">
        <v>0.10263823592800825</v>
      </c>
      <c r="J17" s="148">
        <v>-0.18820347844469787</v>
      </c>
      <c r="K17" s="123">
        <v>-3.5212717942188609E-2</v>
      </c>
    </row>
    <row r="18" spans="1:12" s="20" customFormat="1" collapsed="1">
      <c r="A18" s="21">
        <v>15</v>
      </c>
      <c r="B18" s="25" t="s">
        <v>58</v>
      </c>
      <c r="C18" s="146">
        <v>40031</v>
      </c>
      <c r="D18" s="146">
        <v>40129</v>
      </c>
      <c r="E18" s="147">
        <v>5.6666982720256387E-2</v>
      </c>
      <c r="F18" s="147">
        <v>7.6219481524812283E-2</v>
      </c>
      <c r="G18" s="147">
        <v>-6.539055840581498E-2</v>
      </c>
      <c r="H18" s="147">
        <v>-6.9584754624529066E-2</v>
      </c>
      <c r="I18" s="147">
        <v>2.0383311415575145E-2</v>
      </c>
      <c r="J18" s="148">
        <v>-0.6359490855204164</v>
      </c>
      <c r="K18" s="123">
        <v>-0.16878883816255175</v>
      </c>
    </row>
    <row r="19" spans="1:12" s="20" customFormat="1" collapsed="1">
      <c r="A19" s="21">
        <v>16</v>
      </c>
      <c r="B19" s="25" t="s">
        <v>55</v>
      </c>
      <c r="C19" s="146">
        <v>40253</v>
      </c>
      <c r="D19" s="146">
        <v>40366</v>
      </c>
      <c r="E19" s="147">
        <v>2.8584782097012429E-2</v>
      </c>
      <c r="F19" s="102" t="s">
        <v>96</v>
      </c>
      <c r="G19" s="147">
        <v>-4.0213074670950144E-2</v>
      </c>
      <c r="H19" s="147">
        <v>-3.9310066428047463E-2</v>
      </c>
      <c r="I19" s="147">
        <v>3.0303856959408959E-2</v>
      </c>
      <c r="J19" s="148">
        <v>-0.26874563528026807</v>
      </c>
      <c r="K19" s="123">
        <v>-6.2918026215846967E-2</v>
      </c>
    </row>
    <row r="20" spans="1:12" s="20" customFormat="1" collapsed="1">
      <c r="A20" s="21">
        <v>17</v>
      </c>
      <c r="B20" s="25" t="s">
        <v>49</v>
      </c>
      <c r="C20" s="146">
        <v>40114</v>
      </c>
      <c r="D20" s="146">
        <v>40401</v>
      </c>
      <c r="E20" s="147">
        <v>1.5839411636341616E-2</v>
      </c>
      <c r="F20" s="102" t="s">
        <v>96</v>
      </c>
      <c r="G20" s="102" t="s">
        <v>96</v>
      </c>
      <c r="H20" s="147">
        <v>0.19472236801782827</v>
      </c>
      <c r="I20" s="147">
        <v>0.10344616697427189</v>
      </c>
      <c r="J20" s="148">
        <v>-7.7379638894928049E-2</v>
      </c>
      <c r="K20" s="123">
        <v>-1.6916320775646199E-2</v>
      </c>
    </row>
    <row r="21" spans="1:12" s="20" customFormat="1">
      <c r="A21" s="21">
        <v>18</v>
      </c>
      <c r="B21" s="25" t="s">
        <v>53</v>
      </c>
      <c r="C21" s="146">
        <v>40226</v>
      </c>
      <c r="D21" s="146">
        <v>40430</v>
      </c>
      <c r="E21" s="147">
        <v>-1.9521382734969173E-2</v>
      </c>
      <c r="F21" s="147">
        <v>8.1660001580892372E-2</v>
      </c>
      <c r="G21" s="147">
        <v>0.18982248365202725</v>
      </c>
      <c r="H21" s="147">
        <v>0.29125823025047781</v>
      </c>
      <c r="I21" s="147">
        <v>0.10695830493985814</v>
      </c>
      <c r="J21" s="148">
        <v>1.1501277935382372</v>
      </c>
      <c r="K21" s="123">
        <v>0.17932869032145882</v>
      </c>
    </row>
    <row r="22" spans="1:12" s="20" customFormat="1">
      <c r="A22" s="21">
        <v>19</v>
      </c>
      <c r="B22" s="73" t="s">
        <v>52</v>
      </c>
      <c r="C22" s="146">
        <v>40427</v>
      </c>
      <c r="D22" s="146">
        <v>40543</v>
      </c>
      <c r="E22" s="147">
        <v>7.4558731620470997E-3</v>
      </c>
      <c r="F22" s="102" t="s">
        <v>96</v>
      </c>
      <c r="G22" s="147">
        <v>0.22858730817343687</v>
      </c>
      <c r="H22" s="147">
        <v>0.42940558188799205</v>
      </c>
      <c r="I22" s="147">
        <v>0.14217605051743631</v>
      </c>
      <c r="J22" s="148">
        <v>0.77150115338881853</v>
      </c>
      <c r="K22" s="123">
        <v>0.14112633693046894</v>
      </c>
    </row>
    <row r="23" spans="1:12" s="20" customFormat="1">
      <c r="A23" s="21">
        <v>20</v>
      </c>
      <c r="B23" s="180" t="s">
        <v>59</v>
      </c>
      <c r="C23" s="146">
        <v>40444</v>
      </c>
      <c r="D23" s="146">
        <v>40638</v>
      </c>
      <c r="E23" s="147">
        <v>-6.3960209488880371E-2</v>
      </c>
      <c r="F23" s="147">
        <v>0.14921747135630459</v>
      </c>
      <c r="G23" s="147">
        <v>0.1144349624803056</v>
      </c>
      <c r="H23" s="147">
        <v>0.14531481639958543</v>
      </c>
      <c r="I23" s="147">
        <v>0.18031751119361727</v>
      </c>
      <c r="J23" s="148">
        <v>-3.3846477900538741E-3</v>
      </c>
      <c r="K23" s="123">
        <v>-8.3242041424502755E-4</v>
      </c>
    </row>
    <row r="24" spans="1:12" s="20" customFormat="1" collapsed="1">
      <c r="A24" s="21">
        <v>21</v>
      </c>
      <c r="B24" s="73" t="s">
        <v>100</v>
      </c>
      <c r="C24" s="146">
        <v>40427</v>
      </c>
      <c r="D24" s="146">
        <v>40708</v>
      </c>
      <c r="E24" s="147">
        <v>-1.5168703941364159E-2</v>
      </c>
      <c r="F24" s="102" t="s">
        <v>96</v>
      </c>
      <c r="G24" s="147">
        <v>0.22848049156148376</v>
      </c>
      <c r="H24" s="147">
        <v>0.26723495456280055</v>
      </c>
      <c r="I24" s="147">
        <v>0.1547386081418396</v>
      </c>
      <c r="J24" s="148">
        <v>1.0648408000000043</v>
      </c>
      <c r="K24" s="123">
        <v>0.20550161354557184</v>
      </c>
    </row>
    <row r="25" spans="1:12" s="20" customFormat="1" collapsed="1">
      <c r="A25" s="21">
        <v>22</v>
      </c>
      <c r="B25" s="73" t="s">
        <v>57</v>
      </c>
      <c r="C25" s="146">
        <v>41026</v>
      </c>
      <c r="D25" s="146">
        <v>41242</v>
      </c>
      <c r="E25" s="147">
        <v>-1.3168818324208909E-2</v>
      </c>
      <c r="F25" s="147">
        <v>0.13494895245488259</v>
      </c>
      <c r="G25" s="147">
        <v>0.19314489443212013</v>
      </c>
      <c r="H25" s="147">
        <v>0.26115758373108733</v>
      </c>
      <c r="I25" s="147">
        <v>0.16252471681675007</v>
      </c>
      <c r="J25" s="148">
        <v>0.42297709466812083</v>
      </c>
      <c r="K25" s="123">
        <v>0.15717282945670519</v>
      </c>
    </row>
    <row r="26" spans="1:12" s="20" customFormat="1" collapsed="1">
      <c r="A26" s="21">
        <v>23</v>
      </c>
      <c r="B26" s="181" t="s">
        <v>101</v>
      </c>
      <c r="C26" s="146">
        <v>41127</v>
      </c>
      <c r="D26" s="146">
        <v>41332</v>
      </c>
      <c r="E26" s="147">
        <v>6.7219388358094934E-2</v>
      </c>
      <c r="F26" s="102" t="s">
        <v>96</v>
      </c>
      <c r="G26" s="147">
        <v>0.18351630384379525</v>
      </c>
      <c r="H26" s="147">
        <v>0.28293017745040272</v>
      </c>
      <c r="I26" s="147">
        <v>0.11146040585155936</v>
      </c>
      <c r="J26" s="148">
        <v>0.57498499999998876</v>
      </c>
      <c r="K26" s="123">
        <v>0.23286786532166537</v>
      </c>
    </row>
    <row r="27" spans="1:12" s="20" customFormat="1" ht="15.75" thickBot="1">
      <c r="A27" s="145"/>
      <c r="B27" s="149" t="s">
        <v>102</v>
      </c>
      <c r="C27" s="150" t="s">
        <v>6</v>
      </c>
      <c r="D27" s="150" t="s">
        <v>6</v>
      </c>
      <c r="E27" s="151">
        <f>AVERAGE(E4:E26)</f>
        <v>7.8265738472479314E-3</v>
      </c>
      <c r="F27" s="151">
        <f>AVERAGE(F4:F26)</f>
        <v>7.0616293140113959E-2</v>
      </c>
      <c r="G27" s="151">
        <f>AVERAGE(G4:G26)</f>
        <v>5.36494077610268E-2</v>
      </c>
      <c r="H27" s="151">
        <f>AVERAGE(H4:H26)</f>
        <v>0.10219210909868254</v>
      </c>
      <c r="I27" s="151">
        <f>AVERAGE(I4:I26)</f>
        <v>7.1074601897160597E-2</v>
      </c>
      <c r="J27" s="150" t="s">
        <v>6</v>
      </c>
      <c r="K27" s="150" t="s">
        <v>6</v>
      </c>
      <c r="L27" s="152"/>
    </row>
    <row r="28" spans="1:12" s="20" customFormat="1">
      <c r="A28" s="213" t="s">
        <v>97</v>
      </c>
      <c r="B28" s="213"/>
      <c r="C28" s="213"/>
      <c r="D28" s="213"/>
      <c r="E28" s="213"/>
      <c r="F28" s="213"/>
      <c r="G28" s="213"/>
      <c r="H28" s="213"/>
      <c r="I28" s="213"/>
      <c r="J28" s="213"/>
      <c r="K28" s="213"/>
    </row>
    <row r="29" spans="1:12" s="20" customFormat="1" ht="15" thickBot="1">
      <c r="A29" s="209" t="s">
        <v>173</v>
      </c>
      <c r="B29" s="209"/>
      <c r="C29" s="209"/>
      <c r="D29" s="209"/>
      <c r="E29" s="209"/>
      <c r="F29" s="209"/>
      <c r="G29" s="209"/>
      <c r="H29" s="209"/>
      <c r="I29" s="209"/>
      <c r="J29" s="209"/>
      <c r="K29" s="209"/>
    </row>
    <row r="30" spans="1:12" s="20" customFormat="1" collapsed="1">
      <c r="J30" s="19"/>
    </row>
    <row r="31" spans="1:12" s="20" customFormat="1" collapsed="1">
      <c r="E31" s="109"/>
      <c r="J31" s="19"/>
    </row>
    <row r="32" spans="1:12" s="20" customFormat="1" collapsed="1">
      <c r="E32" s="110"/>
      <c r="J32" s="19"/>
    </row>
    <row r="33" spans="5:10" s="20" customFormat="1">
      <c r="E33" s="109"/>
      <c r="F33" s="109"/>
      <c r="J33" s="19"/>
    </row>
    <row r="34" spans="5:10" s="20" customFormat="1" collapsed="1">
      <c r="E34" s="110"/>
      <c r="I34" s="110"/>
      <c r="J34" s="19"/>
    </row>
    <row r="35" spans="5:10" s="20" customFormat="1" collapsed="1"/>
    <row r="36" spans="5:10" s="20" customFormat="1" collapsed="1"/>
    <row r="37" spans="5:10" s="20" customFormat="1" collapsed="1"/>
    <row r="38" spans="5:10" s="20" customFormat="1" collapsed="1"/>
    <row r="39" spans="5:10" s="20" customFormat="1" collapsed="1"/>
    <row r="40" spans="5:10" s="20" customFormat="1" collapsed="1"/>
    <row r="41" spans="5:10" s="20" customFormat="1" collapsed="1"/>
    <row r="42" spans="5:10" s="20" customFormat="1" collapsed="1"/>
    <row r="43" spans="5:10" s="20" customFormat="1" collapsed="1"/>
    <row r="44" spans="5:10" s="20" customFormat="1" collapsed="1"/>
    <row r="45" spans="5:10" s="20" customFormat="1" collapsed="1"/>
    <row r="46" spans="5:10" s="20" customFormat="1" collapsed="1"/>
    <row r="47" spans="5:10" s="20" customFormat="1" collapsed="1"/>
    <row r="48" spans="5:10" s="20" customFormat="1"/>
    <row r="49" spans="3:8" s="20" customFormat="1"/>
    <row r="50" spans="3:8" s="27" customFormat="1">
      <c r="C50" s="28"/>
      <c r="D50" s="28"/>
      <c r="E50" s="29"/>
      <c r="F50" s="29"/>
      <c r="G50" s="29"/>
      <c r="H50" s="29"/>
    </row>
    <row r="51" spans="3:8" s="27" customFormat="1">
      <c r="C51" s="28"/>
      <c r="D51" s="28"/>
      <c r="E51" s="29"/>
      <c r="F51" s="29"/>
      <c r="G51" s="29"/>
      <c r="H51" s="29"/>
    </row>
    <row r="52" spans="3:8" s="27" customFormat="1">
      <c r="C52" s="28"/>
      <c r="D52" s="28"/>
      <c r="E52" s="29"/>
      <c r="F52" s="29"/>
      <c r="G52" s="29"/>
      <c r="H52" s="29"/>
    </row>
    <row r="53" spans="3:8" s="27" customFormat="1">
      <c r="C53" s="28"/>
      <c r="D53" s="28"/>
      <c r="E53" s="29"/>
      <c r="F53" s="29"/>
      <c r="G53" s="29"/>
      <c r="H53" s="29"/>
    </row>
    <row r="54" spans="3:8" s="27" customFormat="1">
      <c r="C54" s="28"/>
      <c r="D54" s="28"/>
      <c r="E54" s="29"/>
      <c r="F54" s="29"/>
      <c r="G54" s="29"/>
      <c r="H54" s="29"/>
    </row>
    <row r="55" spans="3:8" s="27" customFormat="1">
      <c r="C55" s="28"/>
      <c r="D55" s="28"/>
      <c r="E55" s="29"/>
      <c r="F55" s="29"/>
      <c r="G55" s="29"/>
      <c r="H55" s="29"/>
    </row>
    <row r="56" spans="3:8" s="27" customFormat="1">
      <c r="C56" s="28"/>
      <c r="D56" s="28"/>
      <c r="E56" s="29"/>
      <c r="F56" s="29"/>
      <c r="G56" s="29"/>
      <c r="H56" s="29"/>
    </row>
    <row r="57" spans="3:8" s="27" customFormat="1">
      <c r="C57" s="28"/>
      <c r="D57" s="28"/>
      <c r="E57" s="29"/>
      <c r="F57" s="29"/>
      <c r="G57" s="29"/>
      <c r="H57" s="29"/>
    </row>
    <row r="58" spans="3:8" s="27" customFormat="1">
      <c r="C58" s="28"/>
      <c r="D58" s="28"/>
      <c r="E58" s="29"/>
      <c r="F58" s="29"/>
      <c r="G58" s="29"/>
      <c r="H58" s="29"/>
    </row>
    <row r="59" spans="3:8" s="27" customFormat="1">
      <c r="C59" s="28"/>
      <c r="D59" s="28"/>
      <c r="E59" s="29"/>
      <c r="F59" s="29"/>
      <c r="G59" s="29"/>
      <c r="H59" s="29"/>
    </row>
    <row r="60" spans="3:8" s="27" customFormat="1">
      <c r="C60" s="28"/>
      <c r="D60" s="28"/>
      <c r="E60" s="29"/>
      <c r="F60" s="29"/>
      <c r="G60" s="29"/>
      <c r="H60" s="29"/>
    </row>
    <row r="61" spans="3:8" s="27" customFormat="1">
      <c r="C61" s="28"/>
      <c r="D61" s="28"/>
      <c r="E61" s="29"/>
      <c r="F61" s="29"/>
      <c r="G61" s="29"/>
      <c r="H61" s="29"/>
    </row>
    <row r="62" spans="3:8" s="27" customFormat="1">
      <c r="C62" s="28"/>
      <c r="D62" s="28"/>
      <c r="E62" s="29"/>
      <c r="F62" s="29"/>
      <c r="G62" s="29"/>
      <c r="H62" s="29"/>
    </row>
    <row r="63" spans="3:8" s="27" customFormat="1">
      <c r="C63" s="28"/>
      <c r="D63" s="28"/>
      <c r="E63" s="29"/>
      <c r="F63" s="29"/>
      <c r="G63" s="29"/>
      <c r="H63" s="29"/>
    </row>
    <row r="64" spans="3:8" s="27" customFormat="1">
      <c r="C64" s="28"/>
      <c r="D64" s="28"/>
      <c r="E64" s="29"/>
      <c r="F64" s="29"/>
      <c r="G64" s="29"/>
      <c r="H64" s="29"/>
    </row>
    <row r="65" spans="3:8" s="27" customFormat="1">
      <c r="C65" s="28"/>
      <c r="D65" s="28"/>
      <c r="E65" s="29"/>
      <c r="F65" s="29"/>
      <c r="G65" s="29"/>
      <c r="H65" s="29"/>
    </row>
    <row r="66" spans="3:8" s="27" customFormat="1">
      <c r="C66" s="28"/>
      <c r="D66" s="28"/>
      <c r="E66" s="29"/>
      <c r="F66" s="29"/>
      <c r="G66" s="29"/>
      <c r="H66" s="29"/>
    </row>
    <row r="67" spans="3:8" s="27" customFormat="1">
      <c r="C67" s="28"/>
      <c r="D67" s="28"/>
      <c r="E67" s="29"/>
      <c r="F67" s="29"/>
      <c r="G67" s="29"/>
      <c r="H67" s="29"/>
    </row>
    <row r="68" spans="3:8" s="27" customFormat="1">
      <c r="C68" s="28"/>
      <c r="D68" s="28"/>
      <c r="E68" s="29"/>
      <c r="F68" s="29"/>
      <c r="G68" s="29"/>
      <c r="H68" s="29"/>
    </row>
    <row r="69" spans="3:8" s="27" customFormat="1">
      <c r="C69" s="28"/>
      <c r="D69" s="28"/>
      <c r="E69" s="29"/>
      <c r="F69" s="29"/>
      <c r="G69" s="29"/>
      <c r="H69" s="29"/>
    </row>
  </sheetData>
  <mergeCells count="5">
    <mergeCell ref="A29:K29"/>
    <mergeCell ref="A1:I1"/>
    <mergeCell ref="A2:A3"/>
    <mergeCell ref="E2:K2"/>
    <mergeCell ref="A28:K28"/>
  </mergeCells>
  <phoneticPr fontId="11" type="noConversion"/>
  <pageMargins left="0.75" right="0.75" top="1" bottom="1" header="0.5" footer="0.5"/>
  <pageSetup paperSize="9" scale="65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H73"/>
  <sheetViews>
    <sheetView topLeftCell="B142" zoomScale="90" zoomScaleNormal="90" workbookViewId="0">
      <selection activeCell="B21" sqref="B21"/>
    </sheetView>
  </sheetViews>
  <sheetFormatPr defaultRowHeight="14.25"/>
  <cols>
    <col min="1" max="1" width="3.85546875" style="27" customWidth="1"/>
    <col min="2" max="2" width="61.85546875" style="27" bestFit="1" customWidth="1"/>
    <col min="3" max="3" width="24.7109375" style="27" customWidth="1"/>
    <col min="4" max="4" width="24.7109375" style="39" customWidth="1"/>
    <col min="5" max="7" width="24.7109375" style="27" customWidth="1"/>
    <col min="8" max="16384" width="9.140625" style="27"/>
  </cols>
  <sheetData>
    <row r="1" spans="1:8" ht="16.5" thickBot="1">
      <c r="A1" s="214" t="s">
        <v>103</v>
      </c>
      <c r="B1" s="214"/>
      <c r="C1" s="214"/>
      <c r="D1" s="214"/>
      <c r="E1" s="214"/>
      <c r="F1" s="214"/>
      <c r="G1" s="214"/>
    </row>
    <row r="2" spans="1:8" ht="15.75" customHeight="1" thickBot="1">
      <c r="A2" s="211" t="s">
        <v>104</v>
      </c>
      <c r="B2" s="92"/>
      <c r="C2" s="215" t="s">
        <v>105</v>
      </c>
      <c r="D2" s="215"/>
      <c r="E2" s="216" t="s">
        <v>106</v>
      </c>
      <c r="F2" s="217"/>
      <c r="G2" s="93"/>
    </row>
    <row r="3" spans="1:8" ht="45.75" thickBot="1">
      <c r="A3" s="212"/>
      <c r="B3" s="182" t="s">
        <v>87</v>
      </c>
      <c r="C3" s="40" t="s">
        <v>107</v>
      </c>
      <c r="D3" s="33" t="s">
        <v>108</v>
      </c>
      <c r="E3" s="33" t="s">
        <v>109</v>
      </c>
      <c r="F3" s="33" t="s">
        <v>108</v>
      </c>
      <c r="G3" s="183" t="s">
        <v>110</v>
      </c>
    </row>
    <row r="4" spans="1:8" ht="15" customHeight="1">
      <c r="A4" s="21">
        <v>1</v>
      </c>
      <c r="B4" s="73" t="s">
        <v>55</v>
      </c>
      <c r="C4" s="36">
        <v>80.001189999999951</v>
      </c>
      <c r="D4" s="98">
        <v>3.8312106339684314E-2</v>
      </c>
      <c r="E4" s="37">
        <v>27777</v>
      </c>
      <c r="F4" s="98">
        <v>9.4569980151096803E-3</v>
      </c>
      <c r="G4" s="38">
        <v>20.000427594302494</v>
      </c>
      <c r="H4" s="52"/>
    </row>
    <row r="5" spans="1:8" ht="14.25" customHeight="1">
      <c r="A5" s="21">
        <v>2</v>
      </c>
      <c r="B5" s="35" t="s">
        <v>58</v>
      </c>
      <c r="C5" s="36">
        <v>109.84307000000007</v>
      </c>
      <c r="D5" s="98">
        <v>6.2509271347160389E-2</v>
      </c>
      <c r="E5" s="37">
        <v>282</v>
      </c>
      <c r="F5" s="98">
        <v>5.5289781193631872E-3</v>
      </c>
      <c r="G5" s="38">
        <v>9.8835797784488779</v>
      </c>
      <c r="H5" s="52"/>
    </row>
    <row r="6" spans="1:8">
      <c r="A6" s="21">
        <v>3</v>
      </c>
      <c r="B6" s="35" t="s">
        <v>49</v>
      </c>
      <c r="C6" s="36">
        <v>66.131979999999984</v>
      </c>
      <c r="D6" s="98">
        <v>1.5839411636335829E-2</v>
      </c>
      <c r="E6" s="37">
        <v>0</v>
      </c>
      <c r="F6" s="98">
        <v>0</v>
      </c>
      <c r="G6" s="38">
        <v>0</v>
      </c>
    </row>
    <row r="7" spans="1:8">
      <c r="A7" s="21">
        <v>4</v>
      </c>
      <c r="B7" s="184" t="s">
        <v>50</v>
      </c>
      <c r="C7" s="36">
        <v>63.644950000000186</v>
      </c>
      <c r="D7" s="98">
        <v>1.6847199727837818E-2</v>
      </c>
      <c r="E7" s="37">
        <v>0</v>
      </c>
      <c r="F7" s="98">
        <v>0</v>
      </c>
      <c r="G7" s="38">
        <v>0</v>
      </c>
    </row>
    <row r="8" spans="1:8">
      <c r="A8" s="21">
        <v>5</v>
      </c>
      <c r="B8" s="185" t="s">
        <v>101</v>
      </c>
      <c r="C8" s="36">
        <v>34.125239999999991</v>
      </c>
      <c r="D8" s="98">
        <v>6.7219388358097459E-2</v>
      </c>
      <c r="E8" s="37">
        <v>0</v>
      </c>
      <c r="F8" s="98">
        <v>0</v>
      </c>
      <c r="G8" s="38">
        <v>0</v>
      </c>
    </row>
    <row r="9" spans="1:8" ht="15">
      <c r="A9" s="21">
        <v>6</v>
      </c>
      <c r="B9" s="186" t="s">
        <v>111</v>
      </c>
      <c r="C9" s="36">
        <v>22.051589999999852</v>
      </c>
      <c r="D9" s="98">
        <v>7.4558731620547524E-3</v>
      </c>
      <c r="E9" s="37">
        <v>0</v>
      </c>
      <c r="F9" s="98">
        <v>0</v>
      </c>
      <c r="G9" s="38">
        <v>0</v>
      </c>
    </row>
    <row r="10" spans="1:8">
      <c r="A10" s="21">
        <v>7</v>
      </c>
      <c r="B10" s="35" t="s">
        <v>77</v>
      </c>
      <c r="C10" s="36">
        <v>21.473540000000039</v>
      </c>
      <c r="D10" s="98">
        <v>6.6370451585976448E-3</v>
      </c>
      <c r="E10" s="37">
        <v>0</v>
      </c>
      <c r="F10" s="98">
        <v>0</v>
      </c>
      <c r="G10" s="38">
        <v>0</v>
      </c>
      <c r="H10" s="52"/>
    </row>
    <row r="11" spans="1:8">
      <c r="A11" s="21">
        <v>8</v>
      </c>
      <c r="B11" s="73" t="s">
        <v>63</v>
      </c>
      <c r="C11" s="36">
        <v>20.131320000000063</v>
      </c>
      <c r="D11" s="98">
        <v>2.1213026304482713E-2</v>
      </c>
      <c r="E11" s="37">
        <v>0</v>
      </c>
      <c r="F11" s="98">
        <v>0</v>
      </c>
      <c r="G11" s="38">
        <v>0</v>
      </c>
    </row>
    <row r="12" spans="1:8">
      <c r="A12" s="21">
        <v>9</v>
      </c>
      <c r="B12" s="73" t="s">
        <v>64</v>
      </c>
      <c r="C12" s="36">
        <v>11.44318000000005</v>
      </c>
      <c r="D12" s="98">
        <v>1.5099951184234335E-2</v>
      </c>
      <c r="E12" s="37">
        <v>0</v>
      </c>
      <c r="F12" s="98">
        <v>0</v>
      </c>
      <c r="G12" s="38">
        <v>0</v>
      </c>
    </row>
    <row r="13" spans="1:8">
      <c r="A13" s="21">
        <v>10</v>
      </c>
      <c r="B13" s="35" t="s">
        <v>65</v>
      </c>
      <c r="C13" s="36">
        <v>10.83344000000006</v>
      </c>
      <c r="D13" s="98">
        <v>1.6193014205149549E-2</v>
      </c>
      <c r="E13" s="37">
        <v>0</v>
      </c>
      <c r="F13" s="98">
        <v>0</v>
      </c>
      <c r="G13" s="38">
        <v>0</v>
      </c>
    </row>
    <row r="14" spans="1:8">
      <c r="A14" s="21">
        <v>11</v>
      </c>
      <c r="B14" s="35" t="s">
        <v>68</v>
      </c>
      <c r="C14" s="36">
        <v>5.8206199999999955</v>
      </c>
      <c r="D14" s="98">
        <v>1.189812917555319E-2</v>
      </c>
      <c r="E14" s="37">
        <v>0</v>
      </c>
      <c r="F14" s="98">
        <v>0</v>
      </c>
      <c r="G14" s="38">
        <v>0</v>
      </c>
    </row>
    <row r="15" spans="1:8">
      <c r="A15" s="21">
        <v>12</v>
      </c>
      <c r="B15" s="35" t="s">
        <v>67</v>
      </c>
      <c r="C15" s="36">
        <v>0.64407999999995813</v>
      </c>
      <c r="D15" s="98">
        <v>1.2890808162085501E-3</v>
      </c>
      <c r="E15" s="37">
        <v>0</v>
      </c>
      <c r="F15" s="98">
        <v>0</v>
      </c>
      <c r="G15" s="38">
        <v>0</v>
      </c>
    </row>
    <row r="16" spans="1:8">
      <c r="A16" s="21">
        <v>13</v>
      </c>
      <c r="B16" s="184" t="s">
        <v>98</v>
      </c>
      <c r="C16" s="36">
        <v>-0.57445000000001167</v>
      </c>
      <c r="D16" s="98">
        <v>-2.0272551029429224E-3</v>
      </c>
      <c r="E16" s="37">
        <v>0</v>
      </c>
      <c r="F16" s="98">
        <v>0</v>
      </c>
      <c r="G16" s="38">
        <v>0</v>
      </c>
    </row>
    <row r="17" spans="1:8">
      <c r="A17" s="21">
        <v>14</v>
      </c>
      <c r="B17" s="85" t="s">
        <v>61</v>
      </c>
      <c r="C17" s="36">
        <v>-5.7132800000000286</v>
      </c>
      <c r="D17" s="98">
        <v>-4.9930607460275944E-3</v>
      </c>
      <c r="E17" s="37">
        <v>0</v>
      </c>
      <c r="F17" s="98">
        <v>0</v>
      </c>
      <c r="G17" s="38">
        <v>0</v>
      </c>
    </row>
    <row r="18" spans="1:8">
      <c r="A18" s="21">
        <v>15</v>
      </c>
      <c r="B18" s="73" t="s">
        <v>57</v>
      </c>
      <c r="C18" s="36">
        <v>-27.921410000000147</v>
      </c>
      <c r="D18" s="98">
        <v>-1.3168818324209842E-2</v>
      </c>
      <c r="E18" s="37">
        <v>0</v>
      </c>
      <c r="F18" s="98">
        <v>0</v>
      </c>
      <c r="G18" s="38">
        <v>0</v>
      </c>
    </row>
    <row r="19" spans="1:8">
      <c r="A19" s="21">
        <v>16</v>
      </c>
      <c r="B19" s="35" t="s">
        <v>62</v>
      </c>
      <c r="C19" s="36">
        <v>6.3446300000001212</v>
      </c>
      <c r="D19" s="98">
        <v>6.0168864067841523E-3</v>
      </c>
      <c r="E19" s="37">
        <v>-1</v>
      </c>
      <c r="F19" s="98">
        <v>-6.6357000663570006E-4</v>
      </c>
      <c r="G19" s="38">
        <v>-0.69806319840748432</v>
      </c>
    </row>
    <row r="20" spans="1:8">
      <c r="A20" s="21">
        <v>17</v>
      </c>
      <c r="B20" s="73" t="s">
        <v>56</v>
      </c>
      <c r="C20" s="36">
        <v>32.36904999999981</v>
      </c>
      <c r="D20" s="98">
        <v>1.5189422562151918E-2</v>
      </c>
      <c r="E20" s="37">
        <v>0</v>
      </c>
      <c r="F20" s="98">
        <v>0</v>
      </c>
      <c r="G20" s="38">
        <v>-0.76292150435551775</v>
      </c>
    </row>
    <row r="21" spans="1:8" ht="13.5" customHeight="1">
      <c r="A21" s="21">
        <v>18</v>
      </c>
      <c r="B21" s="73" t="s">
        <v>60</v>
      </c>
      <c r="C21" s="36">
        <v>34.797949999999958</v>
      </c>
      <c r="D21" s="98">
        <v>2.9980029195031663E-2</v>
      </c>
      <c r="E21" s="37">
        <v>-30</v>
      </c>
      <c r="F21" s="98">
        <v>-1.1651390399254312E-3</v>
      </c>
      <c r="G21" s="38">
        <v>-1.3976667352804131</v>
      </c>
    </row>
    <row r="22" spans="1:8">
      <c r="A22" s="21">
        <v>19</v>
      </c>
      <c r="B22" s="187" t="s">
        <v>54</v>
      </c>
      <c r="C22" s="36">
        <v>-57.22639000000013</v>
      </c>
      <c r="D22" s="98">
        <v>-2.5030812520767526E-2</v>
      </c>
      <c r="E22" s="37">
        <v>-1</v>
      </c>
      <c r="F22" s="98">
        <v>-1.3477088948787063E-3</v>
      </c>
      <c r="G22" s="38">
        <v>-3.0682790566037008</v>
      </c>
    </row>
    <row r="23" spans="1:8">
      <c r="A23" s="21">
        <v>20</v>
      </c>
      <c r="B23" s="35" t="s">
        <v>53</v>
      </c>
      <c r="C23" s="36">
        <v>-58.710700000000195</v>
      </c>
      <c r="D23" s="98">
        <v>-2.1064228710207231E-2</v>
      </c>
      <c r="E23" s="37">
        <v>-2</v>
      </c>
      <c r="F23" s="98">
        <v>-1.5735641227380016E-3</v>
      </c>
      <c r="G23" s="38">
        <v>-4.3878033516916144</v>
      </c>
    </row>
    <row r="24" spans="1:8">
      <c r="A24" s="21">
        <v>21</v>
      </c>
      <c r="B24" s="188" t="s">
        <v>100</v>
      </c>
      <c r="C24" s="36">
        <v>-67.222819999999828</v>
      </c>
      <c r="D24" s="98">
        <v>-1.7293474806648265E-2</v>
      </c>
      <c r="E24" s="37">
        <v>-4</v>
      </c>
      <c r="F24" s="98">
        <v>-2.1574973031283709E-3</v>
      </c>
      <c r="G24" s="38">
        <v>-8.2634060116284758</v>
      </c>
    </row>
    <row r="25" spans="1:8">
      <c r="A25" s="21">
        <v>22</v>
      </c>
      <c r="B25" s="73" t="s">
        <v>48</v>
      </c>
      <c r="C25" s="36">
        <v>1.6904409999996426</v>
      </c>
      <c r="D25" s="98">
        <v>7.7689983279550061E-5</v>
      </c>
      <c r="E25" s="37">
        <v>-237</v>
      </c>
      <c r="F25" s="98">
        <v>-4.4679046092939954E-3</v>
      </c>
      <c r="G25" s="38">
        <v>-97.282422862631933</v>
      </c>
    </row>
    <row r="26" spans="1:8">
      <c r="A26" s="21">
        <v>23</v>
      </c>
      <c r="B26" s="35" t="s">
        <v>59</v>
      </c>
      <c r="C26" s="36">
        <v>-425.47532000000007</v>
      </c>
      <c r="D26" s="98">
        <v>-0.22770050332757702</v>
      </c>
      <c r="E26" s="37">
        <v>-307</v>
      </c>
      <c r="F26" s="98">
        <v>-0.17492877492877493</v>
      </c>
      <c r="G26" s="38">
        <v>-326.83873170112781</v>
      </c>
    </row>
    <row r="27" spans="1:8" ht="15.75" thickBot="1">
      <c r="A27" s="91"/>
      <c r="B27" s="94" t="s">
        <v>70</v>
      </c>
      <c r="C27" s="95">
        <v>-121.49809900000082</v>
      </c>
      <c r="D27" s="99">
        <v>-1.9487780440765495E-3</v>
      </c>
      <c r="E27" s="96">
        <v>27477</v>
      </c>
      <c r="F27" s="99">
        <v>8.7577630842931107E-3</v>
      </c>
      <c r="G27" s="97">
        <v>-412.81528704897562</v>
      </c>
      <c r="H27" s="52"/>
    </row>
    <row r="28" spans="1:8">
      <c r="B28" s="67"/>
      <c r="C28" s="68"/>
      <c r="D28" s="69"/>
      <c r="E28" s="70"/>
      <c r="F28" s="69"/>
      <c r="G28" s="68"/>
      <c r="H28" s="52"/>
    </row>
    <row r="47" spans="2:5" ht="15">
      <c r="B47" s="59"/>
      <c r="C47" s="60"/>
      <c r="D47" s="61"/>
      <c r="E47" s="62"/>
    </row>
    <row r="48" spans="2:5" ht="15">
      <c r="B48" s="59"/>
      <c r="C48" s="60"/>
      <c r="D48" s="61"/>
      <c r="E48" s="62"/>
    </row>
    <row r="49" spans="2:6" ht="15">
      <c r="B49" s="59"/>
      <c r="C49" s="60"/>
      <c r="D49" s="61"/>
      <c r="E49" s="62"/>
    </row>
    <row r="50" spans="2:6" ht="15">
      <c r="B50" s="59"/>
      <c r="C50" s="60"/>
      <c r="D50" s="61"/>
      <c r="E50" s="62"/>
    </row>
    <row r="51" spans="2:6" ht="15">
      <c r="B51" s="59"/>
      <c r="C51" s="60"/>
      <c r="D51" s="61"/>
      <c r="E51" s="62"/>
    </row>
    <row r="52" spans="2:6" ht="15">
      <c r="B52" s="59"/>
      <c r="C52" s="60"/>
      <c r="D52" s="61"/>
      <c r="E52" s="62"/>
    </row>
    <row r="53" spans="2:6" ht="15.75" thickBot="1">
      <c r="B53" s="81"/>
      <c r="C53" s="81"/>
      <c r="D53" s="81"/>
      <c r="E53" s="81"/>
    </row>
    <row r="56" spans="2:6" ht="14.25" customHeight="1"/>
    <row r="57" spans="2:6">
      <c r="F57" s="52"/>
    </row>
    <row r="59" spans="2:6">
      <c r="F59"/>
    </row>
    <row r="60" spans="2:6">
      <c r="F60"/>
    </row>
    <row r="61" spans="2:6" ht="30.75" thickBot="1">
      <c r="B61" s="40" t="s">
        <v>87</v>
      </c>
      <c r="C61" s="33" t="s">
        <v>112</v>
      </c>
      <c r="D61" s="33" t="s">
        <v>113</v>
      </c>
      <c r="E61" s="34" t="s">
        <v>114</v>
      </c>
      <c r="F61"/>
    </row>
    <row r="62" spans="2:6">
      <c r="B62" s="35" t="str">
        <f t="shared" ref="B62:D66" si="0">B4</f>
        <v>OTP Fond Aktsii</v>
      </c>
      <c r="C62" s="36">
        <f t="shared" si="0"/>
        <v>80.001189999999951</v>
      </c>
      <c r="D62" s="98">
        <f t="shared" si="0"/>
        <v>3.8312106339684314E-2</v>
      </c>
      <c r="E62" s="38">
        <f>G4</f>
        <v>20.000427594302494</v>
      </c>
    </row>
    <row r="63" spans="2:6">
      <c r="B63" s="35" t="str">
        <f t="shared" si="0"/>
        <v>Argentum</v>
      </c>
      <c r="C63" s="36">
        <f t="shared" si="0"/>
        <v>109.84307000000007</v>
      </c>
      <c r="D63" s="98">
        <f t="shared" si="0"/>
        <v>6.2509271347160389E-2</v>
      </c>
      <c r="E63" s="38">
        <f>G5</f>
        <v>9.8835797784488779</v>
      </c>
    </row>
    <row r="64" spans="2:6">
      <c r="B64" s="35" t="str">
        <f t="shared" si="0"/>
        <v>Sofiivskyi</v>
      </c>
      <c r="C64" s="36">
        <f t="shared" si="0"/>
        <v>66.131979999999984</v>
      </c>
      <c r="D64" s="98">
        <f t="shared" si="0"/>
        <v>1.5839411636335829E-2</v>
      </c>
      <c r="E64" s="38">
        <f>G6</f>
        <v>0</v>
      </c>
    </row>
    <row r="65" spans="2:5">
      <c r="B65" s="35" t="str">
        <f t="shared" si="0"/>
        <v>KINTO-Ekviti</v>
      </c>
      <c r="C65" s="36">
        <f t="shared" si="0"/>
        <v>63.644950000000186</v>
      </c>
      <c r="D65" s="98">
        <f t="shared" si="0"/>
        <v>1.6847199727837818E-2</v>
      </c>
      <c r="E65" s="38">
        <f>G7</f>
        <v>0</v>
      </c>
    </row>
    <row r="66" spans="2:5">
      <c r="B66" s="125" t="str">
        <f t="shared" si="0"/>
        <v xml:space="preserve">OTP Obligatsiinyi </v>
      </c>
      <c r="C66" s="126">
        <f t="shared" si="0"/>
        <v>34.125239999999991</v>
      </c>
      <c r="D66" s="127">
        <f t="shared" si="0"/>
        <v>6.7219388358097459E-2</v>
      </c>
      <c r="E66" s="128">
        <f>G8</f>
        <v>0</v>
      </c>
    </row>
    <row r="67" spans="2:5">
      <c r="B67" s="124" t="str">
        <f>B22</f>
        <v>Altus – Zbalansovanyi</v>
      </c>
      <c r="C67" s="36">
        <f t="shared" ref="C67:D70" si="1">C22</f>
        <v>-57.22639000000013</v>
      </c>
      <c r="D67" s="98">
        <f t="shared" si="1"/>
        <v>-2.5030812520767526E-2</v>
      </c>
      <c r="E67" s="38">
        <f>G22</f>
        <v>-3.0682790566037008</v>
      </c>
    </row>
    <row r="68" spans="2:5">
      <c r="B68" s="124" t="str">
        <f>B23</f>
        <v>Altus – Depozyt</v>
      </c>
      <c r="C68" s="36">
        <f t="shared" si="1"/>
        <v>-58.710700000000195</v>
      </c>
      <c r="D68" s="98">
        <f t="shared" si="1"/>
        <v>-2.1064228710207231E-2</v>
      </c>
      <c r="E68" s="38">
        <f>G23</f>
        <v>-4.3878033516916144</v>
      </c>
    </row>
    <row r="69" spans="2:5">
      <c r="B69" s="124" t="str">
        <f>B24</f>
        <v xml:space="preserve">UNIVER.UA/Myhailo Grushevskyi: Fond Derzhavnyh Paperiv   </v>
      </c>
      <c r="C69" s="36">
        <f t="shared" si="1"/>
        <v>-67.222819999999828</v>
      </c>
      <c r="D69" s="98">
        <f t="shared" si="1"/>
        <v>-1.7293474806648265E-2</v>
      </c>
      <c r="E69" s="38">
        <f>G24</f>
        <v>-8.2634060116284758</v>
      </c>
    </row>
    <row r="70" spans="2:5">
      <c r="B70" s="124" t="str">
        <f>B25</f>
        <v>KINTO-Klasychnyi</v>
      </c>
      <c r="C70" s="36">
        <f t="shared" si="1"/>
        <v>1.6904409999996426</v>
      </c>
      <c r="D70" s="98">
        <f t="shared" si="1"/>
        <v>7.7689983279550061E-5</v>
      </c>
      <c r="E70" s="38">
        <f>G25</f>
        <v>-97.282422862631933</v>
      </c>
    </row>
    <row r="71" spans="2:5">
      <c r="B71" s="124" t="str">
        <f>B26</f>
        <v>VSI</v>
      </c>
      <c r="C71" s="36">
        <f>C26</f>
        <v>-425.47532000000007</v>
      </c>
      <c r="D71" s="98">
        <f>D26</f>
        <v>-0.22770050332757702</v>
      </c>
      <c r="E71" s="38">
        <f>G26</f>
        <v>-326.83873170112781</v>
      </c>
    </row>
    <row r="72" spans="2:5">
      <c r="B72" s="135" t="s">
        <v>72</v>
      </c>
      <c r="C72" s="136">
        <f>C27-SUM(C62:C71)</f>
        <v>131.70025999999964</v>
      </c>
      <c r="D72" s="137"/>
      <c r="E72" s="136">
        <f>G27-SUM(E62:E71)</f>
        <v>-2.8586514380434664</v>
      </c>
    </row>
    <row r="73" spans="2:5" ht="15">
      <c r="B73" s="133" t="s">
        <v>70</v>
      </c>
      <c r="C73" s="134">
        <f>SUM(C62:C72)</f>
        <v>-121.49809900000082</v>
      </c>
      <c r="D73" s="134"/>
      <c r="E73" s="134">
        <f>SUM(E62:E72)</f>
        <v>-412.81528704897562</v>
      </c>
    </row>
  </sheetData>
  <mergeCells count="4">
    <mergeCell ref="A1:G1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C113"/>
  <sheetViews>
    <sheetView zoomScale="80" workbookViewId="0">
      <selection activeCell="A25" sqref="A25:A31"/>
    </sheetView>
  </sheetViews>
  <sheetFormatPr defaultRowHeight="12.75"/>
  <cols>
    <col min="1" max="1" width="61.7109375" bestFit="1" customWidth="1"/>
    <col min="2" max="2" width="12.7109375" customWidth="1"/>
    <col min="3" max="3" width="2.7109375" customWidth="1"/>
  </cols>
  <sheetData>
    <row r="1" spans="1:3" ht="15.75" thickBot="1">
      <c r="A1" s="65" t="s">
        <v>87</v>
      </c>
      <c r="B1" s="66" t="s">
        <v>115</v>
      </c>
      <c r="C1" s="10"/>
    </row>
    <row r="2" spans="1:3" ht="14.25">
      <c r="A2" s="85" t="s">
        <v>59</v>
      </c>
      <c r="B2" s="153">
        <v>-6.3960209488880371E-2</v>
      </c>
      <c r="C2" s="10"/>
    </row>
    <row r="3" spans="1:3" ht="14.25">
      <c r="A3" s="187" t="s">
        <v>54</v>
      </c>
      <c r="B3" s="141">
        <v>-2.3715064629456273E-2</v>
      </c>
      <c r="C3" s="10"/>
    </row>
    <row r="4" spans="1:3" ht="14.25">
      <c r="A4" s="35" t="s">
        <v>53</v>
      </c>
      <c r="B4" s="141">
        <v>-1.9521382734969173E-2</v>
      </c>
      <c r="C4" s="10"/>
    </row>
    <row r="5" spans="1:3" ht="14.25">
      <c r="A5" s="188" t="s">
        <v>100</v>
      </c>
      <c r="B5" s="142">
        <v>-1.5168703941364159E-2</v>
      </c>
      <c r="C5" s="10"/>
    </row>
    <row r="6" spans="1:3" ht="14.25">
      <c r="A6" s="85" t="s">
        <v>57</v>
      </c>
      <c r="B6" s="142">
        <v>-1.3168818324208909E-2</v>
      </c>
      <c r="C6" s="10"/>
    </row>
    <row r="7" spans="1:3" ht="14.25">
      <c r="A7" s="85" t="s">
        <v>61</v>
      </c>
      <c r="B7" s="142">
        <v>-4.9930607460271226E-3</v>
      </c>
      <c r="C7" s="10"/>
    </row>
    <row r="8" spans="1:3" ht="14.25">
      <c r="A8" s="184" t="s">
        <v>98</v>
      </c>
      <c r="B8" s="142">
        <v>-2.0272551029508756E-3</v>
      </c>
      <c r="C8" s="10"/>
    </row>
    <row r="9" spans="1:3" ht="14.25">
      <c r="A9" s="35" t="s">
        <v>67</v>
      </c>
      <c r="B9" s="142">
        <v>1.2890808162082656E-3</v>
      </c>
      <c r="C9" s="10"/>
    </row>
    <row r="10" spans="1:3" ht="14.25">
      <c r="A10" s="73" t="s">
        <v>48</v>
      </c>
      <c r="B10" s="142">
        <v>4.5659950227250334E-3</v>
      </c>
      <c r="C10" s="10"/>
    </row>
    <row r="11" spans="1:3" ht="14.25">
      <c r="A11" s="35" t="s">
        <v>77</v>
      </c>
      <c r="B11" s="142">
        <v>6.6370451586228452E-3</v>
      </c>
      <c r="C11" s="10"/>
    </row>
    <row r="12" spans="1:3" ht="14.25">
      <c r="A12" s="35" t="s">
        <v>62</v>
      </c>
      <c r="B12" s="142">
        <v>6.6848923074449562E-3</v>
      </c>
      <c r="C12" s="10"/>
    </row>
    <row r="13" spans="1:3" ht="15">
      <c r="A13" s="186" t="s">
        <v>111</v>
      </c>
      <c r="B13" s="142">
        <v>7.4558731620470997E-3</v>
      </c>
      <c r="C13" s="10"/>
    </row>
    <row r="14" spans="1:3" ht="14.25">
      <c r="A14" s="35" t="s">
        <v>68</v>
      </c>
      <c r="B14" s="142">
        <v>1.1898129175538008E-2</v>
      </c>
      <c r="C14" s="10"/>
    </row>
    <row r="15" spans="1:3" ht="14.25">
      <c r="A15" s="73" t="s">
        <v>64</v>
      </c>
      <c r="B15" s="142">
        <v>1.5099951184229576E-2</v>
      </c>
      <c r="C15" s="10"/>
    </row>
    <row r="16" spans="1:3" ht="14.25">
      <c r="A16" s="73" t="s">
        <v>56</v>
      </c>
      <c r="B16" s="143">
        <v>1.5189422562072341E-2</v>
      </c>
      <c r="C16" s="10"/>
    </row>
    <row r="17" spans="1:3" ht="14.25">
      <c r="A17" s="35" t="s">
        <v>49</v>
      </c>
      <c r="B17" s="142">
        <v>1.5839411636341616E-2</v>
      </c>
      <c r="C17" s="10"/>
    </row>
    <row r="18" spans="1:3" ht="14.25">
      <c r="A18" s="35" t="s">
        <v>65</v>
      </c>
      <c r="B18" s="142">
        <v>1.619301420510677E-2</v>
      </c>
      <c r="C18" s="10"/>
    </row>
    <row r="19" spans="1:3" ht="14.25">
      <c r="A19" s="184" t="s">
        <v>50</v>
      </c>
      <c r="B19" s="142">
        <v>1.6847199727619167E-2</v>
      </c>
      <c r="C19" s="10"/>
    </row>
    <row r="20" spans="1:3" ht="14.25">
      <c r="A20" s="73" t="s">
        <v>63</v>
      </c>
      <c r="B20" s="142">
        <v>2.1213026304453875E-2</v>
      </c>
      <c r="C20" s="10"/>
    </row>
    <row r="21" spans="1:3" ht="14.25">
      <c r="A21" s="73" t="s">
        <v>55</v>
      </c>
      <c r="B21" s="142">
        <v>2.8584782097012429E-2</v>
      </c>
      <c r="C21" s="10"/>
    </row>
    <row r="22" spans="1:3" ht="14.25">
      <c r="A22" s="73" t="s">
        <v>60</v>
      </c>
      <c r="B22" s="143">
        <v>3.1181499016786018E-2</v>
      </c>
      <c r="C22" s="10"/>
    </row>
    <row r="23" spans="1:3" ht="14.25">
      <c r="A23" s="85" t="s">
        <v>58</v>
      </c>
      <c r="B23" s="142">
        <v>5.6666982720256387E-2</v>
      </c>
      <c r="C23" s="10"/>
    </row>
    <row r="24" spans="1:3" ht="14.25">
      <c r="A24" s="185" t="s">
        <v>101</v>
      </c>
      <c r="B24" s="142">
        <v>6.7219388358094934E-2</v>
      </c>
      <c r="C24" s="10"/>
    </row>
    <row r="25" spans="1:3" ht="14.25">
      <c r="A25" s="166" t="s">
        <v>116</v>
      </c>
      <c r="B25" s="141">
        <v>7.8265738472479314E-3</v>
      </c>
      <c r="C25" s="10"/>
    </row>
    <row r="26" spans="1:3" ht="14.25">
      <c r="A26" s="25" t="s">
        <v>35</v>
      </c>
      <c r="B26" s="141">
        <v>5.3557810758491087E-2</v>
      </c>
      <c r="C26" s="10"/>
    </row>
    <row r="27" spans="1:3" ht="14.25">
      <c r="A27" s="25" t="s">
        <v>18</v>
      </c>
      <c r="B27" s="141">
        <v>-0.10315580900831234</v>
      </c>
      <c r="C27" s="57"/>
    </row>
    <row r="28" spans="1:3" ht="14.25">
      <c r="A28" s="25" t="s">
        <v>117</v>
      </c>
      <c r="B28" s="141">
        <v>-8.2645370032478627E-2</v>
      </c>
      <c r="C28" s="9"/>
    </row>
    <row r="29" spans="1:3" ht="14.25">
      <c r="A29" s="25" t="s">
        <v>118</v>
      </c>
      <c r="B29" s="141">
        <v>-9.518792041163171E-2</v>
      </c>
      <c r="C29" s="76"/>
    </row>
    <row r="30" spans="1:3" ht="14.25">
      <c r="A30" s="25" t="s">
        <v>119</v>
      </c>
      <c r="B30" s="141">
        <v>1.8904109589041096E-2</v>
      </c>
      <c r="C30" s="10"/>
    </row>
    <row r="31" spans="1:3" ht="15" thickBot="1">
      <c r="A31" s="189" t="s">
        <v>120</v>
      </c>
      <c r="B31" s="144">
        <v>-8.4128753797968803E-2</v>
      </c>
      <c r="C31" s="10"/>
    </row>
    <row r="32" spans="1:3">
      <c r="B32" s="10"/>
      <c r="C32" s="10"/>
    </row>
    <row r="33" spans="2:3">
      <c r="C33" s="10"/>
    </row>
    <row r="34" spans="2:3">
      <c r="B34" s="10"/>
      <c r="C34" s="10"/>
    </row>
    <row r="35" spans="2:3">
      <c r="C35" s="10"/>
    </row>
    <row r="36" spans="2:3">
      <c r="B36" s="10"/>
    </row>
    <row r="37" spans="2:3">
      <c r="B37" s="10"/>
    </row>
    <row r="38" spans="2:3">
      <c r="B38" s="10"/>
    </row>
    <row r="39" spans="2:3">
      <c r="B39" s="10"/>
    </row>
    <row r="40" spans="2:3">
      <c r="B40" s="10"/>
    </row>
    <row r="41" spans="2:3">
      <c r="B41" s="10"/>
    </row>
    <row r="42" spans="2:3">
      <c r="B42" s="10"/>
    </row>
    <row r="43" spans="2:3">
      <c r="B43" s="10"/>
    </row>
    <row r="44" spans="2:3">
      <c r="B44" s="10"/>
    </row>
    <row r="45" spans="2:3">
      <c r="B45" s="10"/>
    </row>
    <row r="46" spans="2:3">
      <c r="B46" s="10"/>
    </row>
    <row r="47" spans="2:3">
      <c r="B47" s="10"/>
    </row>
    <row r="48" spans="2:3">
      <c r="B48" s="10"/>
    </row>
    <row r="49" spans="2:2">
      <c r="B49" s="10"/>
    </row>
    <row r="50" spans="2:2">
      <c r="B50" s="10"/>
    </row>
    <row r="51" spans="2:2">
      <c r="B51" s="10"/>
    </row>
    <row r="52" spans="2:2">
      <c r="B52" s="10"/>
    </row>
    <row r="53" spans="2:2">
      <c r="B53" s="10"/>
    </row>
    <row r="54" spans="2:2">
      <c r="B54" s="10"/>
    </row>
    <row r="55" spans="2:2">
      <c r="B55" s="10"/>
    </row>
    <row r="56" spans="2:2">
      <c r="B56" s="10"/>
    </row>
    <row r="57" spans="2:2">
      <c r="B57" s="10"/>
    </row>
    <row r="58" spans="2:2">
      <c r="B58" s="10"/>
    </row>
    <row r="59" spans="2:2">
      <c r="B59" s="10"/>
    </row>
    <row r="60" spans="2:2">
      <c r="B60" s="10"/>
    </row>
    <row r="61" spans="2:2">
      <c r="B61" s="10"/>
    </row>
    <row r="62" spans="2:2">
      <c r="B62" s="10"/>
    </row>
    <row r="63" spans="2:2">
      <c r="B63" s="10"/>
    </row>
    <row r="64" spans="2:2">
      <c r="B64" s="10"/>
    </row>
    <row r="65" spans="2:2">
      <c r="B65" s="10"/>
    </row>
    <row r="66" spans="2:2">
      <c r="B66" s="10"/>
    </row>
    <row r="67" spans="2:2">
      <c r="B67" s="10"/>
    </row>
    <row r="68" spans="2:2">
      <c r="B68" s="10"/>
    </row>
    <row r="69" spans="2:2">
      <c r="B69" s="10"/>
    </row>
    <row r="70" spans="2:2">
      <c r="B70" s="10"/>
    </row>
    <row r="71" spans="2:2">
      <c r="B71" s="10"/>
    </row>
    <row r="72" spans="2:2">
      <c r="B72" s="10"/>
    </row>
    <row r="73" spans="2:2">
      <c r="B73" s="10"/>
    </row>
    <row r="74" spans="2:2">
      <c r="B74" s="10"/>
    </row>
    <row r="75" spans="2:2">
      <c r="B75" s="10"/>
    </row>
    <row r="76" spans="2:2">
      <c r="B76" s="10"/>
    </row>
    <row r="77" spans="2:2">
      <c r="B77" s="10"/>
    </row>
    <row r="78" spans="2:2">
      <c r="B78" s="10"/>
    </row>
    <row r="79" spans="2:2">
      <c r="B79" s="10"/>
    </row>
    <row r="80" spans="2:2">
      <c r="B80" s="10"/>
    </row>
    <row r="81" spans="2:2">
      <c r="B81" s="10"/>
    </row>
    <row r="82" spans="2:2">
      <c r="B82" s="10"/>
    </row>
    <row r="83" spans="2:2">
      <c r="B83" s="10"/>
    </row>
    <row r="84" spans="2:2">
      <c r="B84" s="10"/>
    </row>
    <row r="85" spans="2:2">
      <c r="B85" s="10"/>
    </row>
    <row r="86" spans="2:2">
      <c r="B86" s="10"/>
    </row>
    <row r="87" spans="2:2">
      <c r="B87" s="10"/>
    </row>
    <row r="88" spans="2:2">
      <c r="B88" s="10"/>
    </row>
    <row r="89" spans="2:2">
      <c r="B89" s="10"/>
    </row>
    <row r="90" spans="2:2">
      <c r="B90" s="10"/>
    </row>
    <row r="91" spans="2:2">
      <c r="B91" s="10"/>
    </row>
    <row r="92" spans="2:2">
      <c r="B92" s="10"/>
    </row>
    <row r="93" spans="2:2">
      <c r="B93" s="10"/>
    </row>
    <row r="94" spans="2:2">
      <c r="B94" s="10"/>
    </row>
    <row r="95" spans="2:2">
      <c r="B95" s="10"/>
    </row>
    <row r="96" spans="2:2">
      <c r="B96" s="10"/>
    </row>
    <row r="97" spans="2:2">
      <c r="B97" s="10"/>
    </row>
    <row r="98" spans="2:2">
      <c r="B98" s="10"/>
    </row>
    <row r="99" spans="2:2">
      <c r="B99" s="10"/>
    </row>
    <row r="100" spans="2:2">
      <c r="B100" s="10"/>
    </row>
    <row r="101" spans="2:2">
      <c r="B101" s="10"/>
    </row>
    <row r="102" spans="2:2">
      <c r="B102" s="10"/>
    </row>
    <row r="103" spans="2:2">
      <c r="B103" s="10"/>
    </row>
    <row r="104" spans="2:2">
      <c r="B104" s="10"/>
    </row>
    <row r="105" spans="2:2">
      <c r="B105" s="10"/>
    </row>
    <row r="106" spans="2:2">
      <c r="B106" s="10"/>
    </row>
    <row r="107" spans="2:2">
      <c r="B107" s="10"/>
    </row>
    <row r="108" spans="2:2">
      <c r="B108" s="10"/>
    </row>
    <row r="109" spans="2:2">
      <c r="B109" s="10"/>
    </row>
    <row r="110" spans="2:2">
      <c r="B110" s="10"/>
    </row>
    <row r="111" spans="2:2">
      <c r="B111" s="10"/>
    </row>
    <row r="112" spans="2:2">
      <c r="B112" s="10"/>
    </row>
    <row r="113" spans="2:2">
      <c r="B113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  <pageSetUpPr fitToPage="1"/>
  </sheetPr>
  <dimension ref="A1:M11"/>
  <sheetViews>
    <sheetView zoomScale="85" workbookViewId="0">
      <selection activeCell="I6" sqref="I6"/>
    </sheetView>
  </sheetViews>
  <sheetFormatPr defaultRowHeight="14.25"/>
  <cols>
    <col min="1" max="1" width="4.7109375" style="29" customWidth="1"/>
    <col min="2" max="2" width="48.85546875" style="27" bestFit="1" customWidth="1"/>
    <col min="3" max="4" width="12.7109375" style="29" customWidth="1"/>
    <col min="5" max="5" width="16.7109375" style="39" customWidth="1"/>
    <col min="6" max="6" width="14.7109375" style="44" customWidth="1"/>
    <col min="7" max="7" width="14.7109375" style="39" customWidth="1"/>
    <col min="8" max="8" width="12.7109375" style="44" customWidth="1"/>
    <col min="9" max="9" width="47.85546875" style="27" bestFit="1" customWidth="1"/>
    <col min="10" max="10" width="34.7109375" style="27" customWidth="1"/>
    <col min="11" max="20" width="4.7109375" style="27" customWidth="1"/>
    <col min="21" max="16384" width="9.140625" style="27"/>
  </cols>
  <sheetData>
    <row r="1" spans="1:13" s="41" customFormat="1" ht="16.5" thickBot="1">
      <c r="A1" s="206" t="s">
        <v>121</v>
      </c>
      <c r="B1" s="206"/>
      <c r="C1" s="206"/>
      <c r="D1" s="206"/>
      <c r="E1" s="206"/>
      <c r="F1" s="206"/>
      <c r="G1" s="206"/>
      <c r="H1" s="206"/>
      <c r="I1" s="206"/>
      <c r="J1" s="206"/>
      <c r="K1" s="13"/>
      <c r="L1" s="14"/>
      <c r="M1" s="14"/>
    </row>
    <row r="2" spans="1:13" ht="45.75" thickBot="1">
      <c r="A2" s="15" t="s">
        <v>104</v>
      </c>
      <c r="B2" s="15" t="s">
        <v>87</v>
      </c>
      <c r="C2" s="42" t="s">
        <v>122</v>
      </c>
      <c r="D2" s="42" t="s">
        <v>123</v>
      </c>
      <c r="E2" s="42" t="s">
        <v>42</v>
      </c>
      <c r="F2" s="42" t="s">
        <v>43</v>
      </c>
      <c r="G2" s="42" t="s">
        <v>44</v>
      </c>
      <c r="H2" s="42" t="s">
        <v>45</v>
      </c>
      <c r="I2" s="17" t="s">
        <v>46</v>
      </c>
      <c r="J2" s="18" t="s">
        <v>47</v>
      </c>
    </row>
    <row r="3" spans="1:13">
      <c r="A3" s="21">
        <v>1</v>
      </c>
      <c r="B3" s="73" t="s">
        <v>124</v>
      </c>
      <c r="C3" s="111" t="s">
        <v>132</v>
      </c>
      <c r="D3" s="112" t="s">
        <v>133</v>
      </c>
      <c r="E3" s="86">
        <v>11442346.42</v>
      </c>
      <c r="F3" s="87">
        <v>33748</v>
      </c>
      <c r="G3" s="86">
        <v>339.05257852317175</v>
      </c>
      <c r="H3" s="51">
        <v>100</v>
      </c>
      <c r="I3" s="174" t="s">
        <v>135</v>
      </c>
      <c r="J3" s="88" t="s">
        <v>7</v>
      </c>
    </row>
    <row r="4" spans="1:13" ht="14.25" customHeight="1">
      <c r="A4" s="21">
        <v>2</v>
      </c>
      <c r="B4" s="85" t="s">
        <v>125</v>
      </c>
      <c r="C4" s="111" t="s">
        <v>132</v>
      </c>
      <c r="D4" s="112" t="s">
        <v>133</v>
      </c>
      <c r="E4" s="86">
        <v>5999188.8899999997</v>
      </c>
      <c r="F4" s="87">
        <v>5351</v>
      </c>
      <c r="G4" s="86">
        <v>1121.1341599700991</v>
      </c>
      <c r="H4" s="84">
        <v>1000</v>
      </c>
      <c r="I4" s="85" t="s">
        <v>136</v>
      </c>
      <c r="J4" s="88" t="s">
        <v>10</v>
      </c>
    </row>
    <row r="5" spans="1:13">
      <c r="A5" s="21">
        <v>3</v>
      </c>
      <c r="B5" s="190" t="s">
        <v>126</v>
      </c>
      <c r="C5" s="111" t="s">
        <v>132</v>
      </c>
      <c r="D5" s="112" t="s">
        <v>133</v>
      </c>
      <c r="E5" s="86">
        <v>2418157.0499999998</v>
      </c>
      <c r="F5" s="87">
        <v>45156</v>
      </c>
      <c r="G5" s="86">
        <v>53.551179245283016</v>
      </c>
      <c r="H5" s="51">
        <v>100</v>
      </c>
      <c r="I5" s="170" t="s">
        <v>137</v>
      </c>
      <c r="J5" s="88" t="s">
        <v>1</v>
      </c>
    </row>
    <row r="6" spans="1:13">
      <c r="A6" s="21">
        <v>4</v>
      </c>
      <c r="B6" s="85" t="s">
        <v>127</v>
      </c>
      <c r="C6" s="111" t="s">
        <v>132</v>
      </c>
      <c r="D6" s="112" t="s">
        <v>133</v>
      </c>
      <c r="E6" s="86">
        <v>2145915.65</v>
      </c>
      <c r="F6" s="87">
        <v>56879</v>
      </c>
      <c r="G6" s="86">
        <v>37.727731676013995</v>
      </c>
      <c r="H6" s="51">
        <v>100</v>
      </c>
      <c r="I6" s="174" t="s">
        <v>135</v>
      </c>
      <c r="J6" s="88" t="s">
        <v>2</v>
      </c>
    </row>
    <row r="7" spans="1:13" s="43" customFormat="1" collapsed="1">
      <c r="A7" s="21">
        <v>5</v>
      </c>
      <c r="B7" s="85" t="s">
        <v>128</v>
      </c>
      <c r="C7" s="111" t="s">
        <v>132</v>
      </c>
      <c r="D7" s="191" t="s">
        <v>134</v>
      </c>
      <c r="E7" s="86">
        <v>1421153.9402999999</v>
      </c>
      <c r="F7" s="87">
        <v>2941</v>
      </c>
      <c r="G7" s="86">
        <v>483.22133298197889</v>
      </c>
      <c r="H7" s="51">
        <v>1000</v>
      </c>
      <c r="I7" s="85" t="s">
        <v>138</v>
      </c>
      <c r="J7" s="88" t="s">
        <v>15</v>
      </c>
    </row>
    <row r="8" spans="1:13" s="43" customFormat="1">
      <c r="A8" s="21">
        <v>6</v>
      </c>
      <c r="B8" s="170" t="s">
        <v>129</v>
      </c>
      <c r="C8" s="111" t="s">
        <v>132</v>
      </c>
      <c r="D8" s="112" t="s">
        <v>133</v>
      </c>
      <c r="E8" s="86">
        <v>1114423.04</v>
      </c>
      <c r="F8" s="87">
        <v>802</v>
      </c>
      <c r="G8" s="86">
        <v>1389.5549127182046</v>
      </c>
      <c r="H8" s="51">
        <v>1000</v>
      </c>
      <c r="I8" s="170" t="s">
        <v>139</v>
      </c>
      <c r="J8" s="88" t="s">
        <v>0</v>
      </c>
    </row>
    <row r="9" spans="1:13" s="43" customFormat="1">
      <c r="A9" s="21">
        <v>7</v>
      </c>
      <c r="B9" s="73" t="s">
        <v>130</v>
      </c>
      <c r="C9" s="111" t="s">
        <v>132</v>
      </c>
      <c r="D9" s="112" t="s">
        <v>133</v>
      </c>
      <c r="E9" s="86">
        <v>857839.99</v>
      </c>
      <c r="F9" s="87">
        <v>910</v>
      </c>
      <c r="G9" s="86">
        <v>942.68130769230766</v>
      </c>
      <c r="H9" s="51">
        <v>1000</v>
      </c>
      <c r="I9" s="174" t="s">
        <v>140</v>
      </c>
      <c r="J9" s="88" t="s">
        <v>14</v>
      </c>
    </row>
    <row r="10" spans="1:13" s="43" customFormat="1">
      <c r="A10" s="21">
        <v>8</v>
      </c>
      <c r="B10" s="190" t="s">
        <v>131</v>
      </c>
      <c r="C10" s="111" t="s">
        <v>132</v>
      </c>
      <c r="D10" s="112" t="s">
        <v>133</v>
      </c>
      <c r="E10" s="86">
        <v>647789.93000000005</v>
      </c>
      <c r="F10" s="87">
        <v>679</v>
      </c>
      <c r="G10" s="86">
        <v>954.03524300441836</v>
      </c>
      <c r="H10" s="51">
        <v>1000</v>
      </c>
      <c r="I10" s="85" t="s">
        <v>141</v>
      </c>
      <c r="J10" s="88" t="s">
        <v>3</v>
      </c>
    </row>
    <row r="11" spans="1:13" ht="15.75" customHeight="1" thickBot="1">
      <c r="A11" s="218" t="s">
        <v>70</v>
      </c>
      <c r="B11" s="207"/>
      <c r="C11" s="113" t="s">
        <v>6</v>
      </c>
      <c r="D11" s="113" t="s">
        <v>6</v>
      </c>
      <c r="E11" s="100">
        <f>SUM(E3:E10)</f>
        <v>26046814.910299994</v>
      </c>
      <c r="F11" s="101">
        <f>SUM(F3:F10)</f>
        <v>146466</v>
      </c>
      <c r="G11" s="113" t="s">
        <v>6</v>
      </c>
      <c r="H11" s="113" t="s">
        <v>6</v>
      </c>
      <c r="I11" s="113" t="s">
        <v>6</v>
      </c>
      <c r="J11" s="114" t="s">
        <v>6</v>
      </c>
    </row>
  </sheetData>
  <mergeCells count="2">
    <mergeCell ref="A1:J1"/>
    <mergeCell ref="A11:B11"/>
  </mergeCells>
  <phoneticPr fontId="11" type="noConversion"/>
  <hyperlinks>
    <hyperlink ref="J5" r:id="rId1" display="http://am.concorde.ua/"/>
    <hyperlink ref="J6" r:id="rId2"/>
    <hyperlink ref="J7" r:id="rId3" display="http://otpcapital.com.ua/"/>
    <hyperlink ref="J3" r:id="rId4"/>
    <hyperlink ref="J11" r:id="rId5" display="http://www.sem.biz.ua/"/>
    <hyperlink ref="J4" r:id="rId6" display="http://www.kua-absolut.com/"/>
  </hyperlinks>
  <pageMargins left="0.75" right="0.75" top="1" bottom="1" header="0.5" footer="0.5"/>
  <pageSetup paperSize="9" scale="60" orientation="landscape" verticalDpi="1200" r:id="rId7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K33"/>
  <sheetViews>
    <sheetView zoomScale="85" workbookViewId="0">
      <selection activeCell="I3" sqref="I3"/>
    </sheetView>
  </sheetViews>
  <sheetFormatPr defaultRowHeight="14.25"/>
  <cols>
    <col min="1" max="1" width="4.5703125" style="5" customWidth="1"/>
    <col min="2" max="2" width="48.85546875" style="5" bestFit="1" customWidth="1"/>
    <col min="3" max="4" width="14.7109375" style="45" customWidth="1"/>
    <col min="5" max="8" width="12.7109375" style="5" customWidth="1"/>
    <col min="9" max="9" width="16.140625" style="5" bestFit="1" customWidth="1"/>
    <col min="10" max="10" width="18.28515625" style="5" customWidth="1"/>
    <col min="11" max="11" width="24" style="5" customWidth="1"/>
    <col min="12" max="16384" width="9.140625" style="5"/>
  </cols>
  <sheetData>
    <row r="1" spans="1:11" s="11" customFormat="1" ht="16.5" thickBot="1">
      <c r="A1" s="219" t="s">
        <v>142</v>
      </c>
      <c r="B1" s="219"/>
      <c r="C1" s="219"/>
      <c r="D1" s="219"/>
      <c r="E1" s="219"/>
      <c r="F1" s="219"/>
      <c r="G1" s="219"/>
      <c r="H1" s="219"/>
      <c r="I1" s="219"/>
      <c r="J1" s="219"/>
    </row>
    <row r="2" spans="1:11" customFormat="1" ht="15.75" customHeight="1" thickBot="1">
      <c r="A2" s="211" t="s">
        <v>40</v>
      </c>
      <c r="B2" s="104"/>
      <c r="C2" s="105"/>
      <c r="D2" s="106"/>
      <c r="E2" s="212" t="s">
        <v>86</v>
      </c>
      <c r="F2" s="212"/>
      <c r="G2" s="212"/>
      <c r="H2" s="212"/>
      <c r="I2" s="212"/>
      <c r="J2" s="212"/>
      <c r="K2" s="212"/>
    </row>
    <row r="3" spans="1:11" customFormat="1" ht="64.5" thickBot="1">
      <c r="A3" s="211"/>
      <c r="B3" s="176" t="s">
        <v>87</v>
      </c>
      <c r="C3" s="177" t="s">
        <v>88</v>
      </c>
      <c r="D3" s="177" t="s">
        <v>89</v>
      </c>
      <c r="E3" s="178" t="s">
        <v>90</v>
      </c>
      <c r="F3" s="178" t="s">
        <v>144</v>
      </c>
      <c r="G3" s="178" t="s">
        <v>143</v>
      </c>
      <c r="H3" s="17" t="s">
        <v>93</v>
      </c>
      <c r="I3" s="17" t="s">
        <v>183</v>
      </c>
      <c r="J3" s="179" t="s">
        <v>94</v>
      </c>
      <c r="K3" s="179" t="s">
        <v>95</v>
      </c>
    </row>
    <row r="4" spans="1:11" customFormat="1" collapsed="1">
      <c r="A4" s="21">
        <v>1</v>
      </c>
      <c r="B4" s="73" t="s">
        <v>145</v>
      </c>
      <c r="C4" s="107">
        <v>38441</v>
      </c>
      <c r="D4" s="107">
        <v>38625</v>
      </c>
      <c r="E4" s="102">
        <v>-1.041710299579468E-2</v>
      </c>
      <c r="F4" s="102">
        <v>4.068555801108098E-2</v>
      </c>
      <c r="G4" s="102">
        <v>-4.4984241331604391E-2</v>
      </c>
      <c r="H4" s="102">
        <v>-7.3781968749482618E-2</v>
      </c>
      <c r="I4" s="102">
        <v>-4.7235344645034649E-3</v>
      </c>
      <c r="J4" s="108">
        <v>-4.5964756995581668E-2</v>
      </c>
      <c r="K4" s="161">
        <v>-4.8965047217455204E-3</v>
      </c>
    </row>
    <row r="5" spans="1:11" customFormat="1" collapsed="1">
      <c r="A5" s="21">
        <v>2</v>
      </c>
      <c r="B5" s="25" t="s">
        <v>124</v>
      </c>
      <c r="C5" s="107">
        <v>38862</v>
      </c>
      <c r="D5" s="107">
        <v>38958</v>
      </c>
      <c r="E5" s="102">
        <v>2.2038212037973404E-2</v>
      </c>
      <c r="F5" s="102">
        <v>0.11640499927627368</v>
      </c>
      <c r="G5" s="102">
        <v>0.1475242935605956</v>
      </c>
      <c r="H5" s="102">
        <v>0.28762457705725364</v>
      </c>
      <c r="I5" s="102">
        <v>0.12947731199662527</v>
      </c>
      <c r="J5" s="108">
        <v>2.3905257852317288</v>
      </c>
      <c r="K5" s="162">
        <v>0.15115319980821007</v>
      </c>
    </row>
    <row r="6" spans="1:11" customFormat="1">
      <c r="A6" s="21">
        <v>3</v>
      </c>
      <c r="B6" s="25" t="s">
        <v>146</v>
      </c>
      <c r="C6" s="107">
        <v>38895</v>
      </c>
      <c r="D6" s="107">
        <v>39092</v>
      </c>
      <c r="E6" s="102" t="s">
        <v>96</v>
      </c>
      <c r="F6" s="102" t="s">
        <v>96</v>
      </c>
      <c r="G6" s="102" t="s">
        <v>96</v>
      </c>
      <c r="H6" s="102">
        <v>-2.2913408119586864E-2</v>
      </c>
      <c r="I6" s="102" t="s">
        <v>96</v>
      </c>
      <c r="J6" s="108">
        <v>0.12113415997009747</v>
      </c>
      <c r="K6" s="162">
        <v>1.3859811911280051E-2</v>
      </c>
    </row>
    <row r="7" spans="1:11" customFormat="1">
      <c r="A7" s="21">
        <v>4</v>
      </c>
      <c r="B7" s="25" t="s">
        <v>147</v>
      </c>
      <c r="C7" s="107">
        <v>39048</v>
      </c>
      <c r="D7" s="107">
        <v>39140</v>
      </c>
      <c r="E7" s="102">
        <v>6.0156119387730911E-3</v>
      </c>
      <c r="F7" s="102">
        <v>2.4130860200157311E-2</v>
      </c>
      <c r="G7" s="102">
        <v>-0.11872200774355191</v>
      </c>
      <c r="H7" s="102">
        <v>-0.17050160568347017</v>
      </c>
      <c r="I7" s="102">
        <v>-4.5966260660771252E-2</v>
      </c>
      <c r="J7" s="108">
        <v>-0.51677866701800934</v>
      </c>
      <c r="K7" s="162">
        <v>-8.5118057722348373E-2</v>
      </c>
    </row>
    <row r="8" spans="1:11" customFormat="1">
      <c r="A8" s="21">
        <v>5</v>
      </c>
      <c r="B8" s="192" t="s">
        <v>129</v>
      </c>
      <c r="C8" s="107">
        <v>39100</v>
      </c>
      <c r="D8" s="107">
        <v>39268</v>
      </c>
      <c r="E8" s="102">
        <v>2.5135076737652362E-2</v>
      </c>
      <c r="F8" s="102">
        <v>4.3170159487634363E-2</v>
      </c>
      <c r="G8" s="102" t="s">
        <v>96</v>
      </c>
      <c r="H8" s="102">
        <v>7.092007841220882E-2</v>
      </c>
      <c r="I8" s="102" t="s">
        <v>96</v>
      </c>
      <c r="J8" s="108">
        <v>0.38955491271820186</v>
      </c>
      <c r="K8" s="162">
        <v>4.2940845333970135E-2</v>
      </c>
    </row>
    <row r="9" spans="1:11" customFormat="1">
      <c r="A9" s="21">
        <v>6</v>
      </c>
      <c r="B9" s="73" t="s">
        <v>126</v>
      </c>
      <c r="C9" s="107">
        <v>39269</v>
      </c>
      <c r="D9" s="107">
        <v>39420</v>
      </c>
      <c r="E9" s="102">
        <v>-4.1924112332215602E-3</v>
      </c>
      <c r="F9" s="102" t="s">
        <v>96</v>
      </c>
      <c r="G9" s="102">
        <v>-1.5419237498813243E-2</v>
      </c>
      <c r="H9" s="102">
        <v>-2.6075474245355279E-2</v>
      </c>
      <c r="I9" s="102">
        <v>-1.1589094706419556E-2</v>
      </c>
      <c r="J9" s="108">
        <v>-0.46448820754716902</v>
      </c>
      <c r="K9" s="162">
        <v>-8.0846950232672632E-2</v>
      </c>
    </row>
    <row r="10" spans="1:11" s="20" customFormat="1">
      <c r="A10" s="21">
        <v>7</v>
      </c>
      <c r="B10" s="190" t="s">
        <v>130</v>
      </c>
      <c r="C10" s="107">
        <v>39647</v>
      </c>
      <c r="D10" s="107">
        <v>39861</v>
      </c>
      <c r="E10" s="102">
        <v>-1.134941701491976E-2</v>
      </c>
      <c r="F10" s="102" t="s">
        <v>96</v>
      </c>
      <c r="G10" s="102">
        <v>4.63610935450669E-2</v>
      </c>
      <c r="H10" s="102">
        <v>0.21189735286941525</v>
      </c>
      <c r="I10" s="102">
        <v>7.4666254826525336E-2</v>
      </c>
      <c r="J10" s="108">
        <v>-5.7318692307687824E-2</v>
      </c>
      <c r="K10" s="123">
        <v>-9.4753090236854298E-3</v>
      </c>
    </row>
    <row r="11" spans="1:11" s="20" customFormat="1">
      <c r="A11" s="21">
        <v>8</v>
      </c>
      <c r="B11" s="193" t="s">
        <v>127</v>
      </c>
      <c r="C11" s="107">
        <v>40253</v>
      </c>
      <c r="D11" s="107">
        <v>40445</v>
      </c>
      <c r="E11" s="102">
        <v>2.817709098415877E-2</v>
      </c>
      <c r="F11" s="102">
        <v>6.6194311533802841E-2</v>
      </c>
      <c r="G11" s="102">
        <v>-5.6819537744785764E-2</v>
      </c>
      <c r="H11" s="102">
        <v>-7.0634778918702401E-2</v>
      </c>
      <c r="I11" s="102">
        <v>3.4135225456400464E-2</v>
      </c>
      <c r="J11" s="108">
        <v>-0.62272268323986157</v>
      </c>
      <c r="K11" s="123">
        <v>-0.19096051787997637</v>
      </c>
    </row>
    <row r="12" spans="1:11" ht="15.75" thickBot="1">
      <c r="A12" s="145"/>
      <c r="B12" s="194" t="s">
        <v>102</v>
      </c>
      <c r="C12" s="150" t="s">
        <v>6</v>
      </c>
      <c r="D12" s="150" t="s">
        <v>6</v>
      </c>
      <c r="E12" s="151">
        <f>AVERAGE(E4:E11)</f>
        <v>7.9152943506602316E-3</v>
      </c>
      <c r="F12" s="151">
        <f>AVERAGE(F4:F11)</f>
        <v>5.8117177701789834E-2</v>
      </c>
      <c r="G12" s="151">
        <f>AVERAGE(G4:G11)</f>
        <v>-7.0099395355154677E-3</v>
      </c>
      <c r="H12" s="151">
        <f>AVERAGE(H4:H11)</f>
        <v>2.5816846577785046E-2</v>
      </c>
      <c r="I12" s="151">
        <f>AVERAGE(I4:I11)</f>
        <v>2.93333170746428E-2</v>
      </c>
      <c r="J12" s="150" t="s">
        <v>6</v>
      </c>
      <c r="K12" s="150" t="s">
        <v>6</v>
      </c>
    </row>
    <row r="13" spans="1:11" ht="15" thickBot="1">
      <c r="A13" s="220" t="s">
        <v>97</v>
      </c>
      <c r="B13" s="220"/>
      <c r="C13" s="220"/>
      <c r="D13" s="220"/>
      <c r="E13" s="220"/>
      <c r="F13" s="220"/>
      <c r="G13" s="220"/>
      <c r="H13" s="220"/>
      <c r="I13" s="220"/>
      <c r="J13" s="220"/>
      <c r="K13" s="220"/>
    </row>
    <row r="14" spans="1:11">
      <c r="B14" s="27"/>
      <c r="C14" s="28"/>
      <c r="D14" s="28"/>
      <c r="E14" s="27"/>
      <c r="F14" s="27"/>
      <c r="G14" s="27"/>
      <c r="H14" s="27"/>
      <c r="I14" s="27"/>
    </row>
    <row r="15" spans="1:11">
      <c r="B15" s="27"/>
      <c r="C15" s="28"/>
      <c r="D15" s="28"/>
      <c r="E15" s="27"/>
      <c r="F15" s="27"/>
      <c r="G15" s="27"/>
      <c r="H15" s="27"/>
      <c r="I15" s="27"/>
    </row>
    <row r="16" spans="1:11">
      <c r="B16" s="27"/>
      <c r="C16" s="28"/>
      <c r="D16" s="28"/>
      <c r="E16" s="119"/>
      <c r="F16" s="27"/>
      <c r="G16" s="27"/>
      <c r="H16" s="27"/>
      <c r="I16" s="27"/>
    </row>
    <row r="17" spans="2:9">
      <c r="B17" s="27"/>
      <c r="C17" s="28"/>
      <c r="D17" s="28"/>
      <c r="E17" s="27"/>
      <c r="F17" s="27"/>
      <c r="G17" s="27"/>
      <c r="H17" s="27"/>
      <c r="I17" s="27"/>
    </row>
    <row r="18" spans="2:9">
      <c r="B18" s="27"/>
      <c r="C18" s="28"/>
      <c r="D18" s="28"/>
      <c r="E18" s="27"/>
      <c r="F18" s="27"/>
      <c r="G18" s="27"/>
      <c r="H18" s="27"/>
      <c r="I18" s="27"/>
    </row>
    <row r="19" spans="2:9">
      <c r="B19" s="27"/>
      <c r="C19" s="28"/>
      <c r="D19" s="28"/>
      <c r="E19" s="27"/>
      <c r="F19" s="27"/>
      <c r="G19" s="27"/>
      <c r="H19" s="27"/>
      <c r="I19" s="27"/>
    </row>
    <row r="20" spans="2:9">
      <c r="B20" s="27"/>
      <c r="C20" s="28"/>
      <c r="D20" s="28"/>
      <c r="E20" s="27"/>
      <c r="F20" s="27"/>
      <c r="G20" s="27"/>
      <c r="H20" s="27"/>
      <c r="I20" s="27"/>
    </row>
    <row r="21" spans="2:9">
      <c r="B21" s="27"/>
      <c r="C21" s="28"/>
      <c r="D21" s="28"/>
      <c r="E21" s="27"/>
      <c r="F21" s="27"/>
      <c r="G21" s="27"/>
      <c r="H21" s="27"/>
      <c r="I21" s="27"/>
    </row>
    <row r="22" spans="2:9">
      <c r="B22" s="27"/>
      <c r="C22" s="28"/>
      <c r="D22" s="28"/>
      <c r="E22" s="27"/>
      <c r="F22" s="27"/>
      <c r="G22" s="27"/>
      <c r="H22" s="27"/>
      <c r="I22" s="27"/>
    </row>
    <row r="26" spans="2:9">
      <c r="C26" s="5"/>
    </row>
    <row r="27" spans="2:9">
      <c r="C27" s="5"/>
    </row>
    <row r="28" spans="2:9">
      <c r="C28" s="5"/>
    </row>
    <row r="29" spans="2:9">
      <c r="C29" s="5"/>
    </row>
    <row r="30" spans="2:9">
      <c r="C30" s="5"/>
    </row>
    <row r="31" spans="2:9">
      <c r="C31" s="5"/>
    </row>
    <row r="32" spans="2:9">
      <c r="C32" s="5"/>
    </row>
    <row r="33" spans="3:3">
      <c r="C33" s="5"/>
    </row>
  </sheetData>
  <mergeCells count="4">
    <mergeCell ref="A2:A3"/>
    <mergeCell ref="A1:J1"/>
    <mergeCell ref="E2:K2"/>
    <mergeCell ref="A13:K13"/>
  </mergeCells>
  <phoneticPr fontId="11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I47"/>
  <sheetViews>
    <sheetView zoomScale="85" workbookViewId="0">
      <selection activeCell="B39" sqref="B39:E39"/>
    </sheetView>
  </sheetViews>
  <sheetFormatPr defaultRowHeight="14.25"/>
  <cols>
    <col min="1" max="1" width="4.140625" style="22" customWidth="1"/>
    <col min="2" max="2" width="50.7109375" style="22" customWidth="1"/>
    <col min="3" max="3" width="24.7109375" style="22" customWidth="1"/>
    <col min="4" max="4" width="24.7109375" style="23" customWidth="1"/>
    <col min="5" max="7" width="24.7109375" style="22" customWidth="1"/>
    <col min="8" max="16384" width="9.140625" style="22"/>
  </cols>
  <sheetData>
    <row r="1" spans="1:7" s="29" customFormat="1" ht="16.5" thickBot="1">
      <c r="A1" s="214" t="s">
        <v>148</v>
      </c>
      <c r="B1" s="214"/>
      <c r="C1" s="214"/>
      <c r="D1" s="214"/>
      <c r="E1" s="214"/>
      <c r="F1" s="214"/>
      <c r="G1" s="214"/>
    </row>
    <row r="2" spans="1:7" s="29" customFormat="1" ht="15.75" customHeight="1" thickBot="1">
      <c r="A2" s="221" t="s">
        <v>104</v>
      </c>
      <c r="B2" s="92"/>
      <c r="C2" s="216" t="s">
        <v>105</v>
      </c>
      <c r="D2" s="217"/>
      <c r="E2" s="215" t="s">
        <v>106</v>
      </c>
      <c r="F2" s="215"/>
      <c r="G2" s="93"/>
    </row>
    <row r="3" spans="1:7" s="29" customFormat="1" ht="45.75" thickBot="1">
      <c r="A3" s="222"/>
      <c r="B3" s="33" t="s">
        <v>87</v>
      </c>
      <c r="C3" s="33" t="s">
        <v>107</v>
      </c>
      <c r="D3" s="33" t="s">
        <v>108</v>
      </c>
      <c r="E3" s="33" t="s">
        <v>109</v>
      </c>
      <c r="F3" s="33" t="s">
        <v>108</v>
      </c>
      <c r="G3" s="34" t="s">
        <v>149</v>
      </c>
    </row>
    <row r="4" spans="1:7" s="29" customFormat="1">
      <c r="A4" s="21">
        <v>1</v>
      </c>
      <c r="B4" s="35" t="s">
        <v>150</v>
      </c>
      <c r="C4" s="36">
        <v>63.578799999999816</v>
      </c>
      <c r="D4" s="102">
        <v>3.0532428026714221E-2</v>
      </c>
      <c r="E4" s="37">
        <v>130</v>
      </c>
      <c r="F4" s="102">
        <v>2.2907892650090751E-3</v>
      </c>
      <c r="G4" s="38">
        <v>4.9353694673032917</v>
      </c>
    </row>
    <row r="5" spans="1:7" s="29" customFormat="1">
      <c r="A5" s="21">
        <v>2</v>
      </c>
      <c r="B5" s="35" t="s">
        <v>151</v>
      </c>
      <c r="C5" s="36">
        <v>27.324310000000057</v>
      </c>
      <c r="D5" s="102">
        <v>2.5135076737694335E-2</v>
      </c>
      <c r="E5" s="37">
        <v>0</v>
      </c>
      <c r="F5" s="102">
        <v>0</v>
      </c>
      <c r="G5" s="38">
        <v>0</v>
      </c>
    </row>
    <row r="6" spans="1:7" s="29" customFormat="1">
      <c r="A6" s="21">
        <v>3</v>
      </c>
      <c r="B6" s="73" t="s">
        <v>128</v>
      </c>
      <c r="C6" s="36">
        <v>8.4979899999999908</v>
      </c>
      <c r="D6" s="102">
        <v>6.0156119387705887E-3</v>
      </c>
      <c r="E6" s="37">
        <v>0</v>
      </c>
      <c r="F6" s="102">
        <v>0</v>
      </c>
      <c r="G6" s="38">
        <v>0</v>
      </c>
    </row>
    <row r="7" spans="1:7" s="29" customFormat="1">
      <c r="A7" s="21">
        <v>4</v>
      </c>
      <c r="B7" s="35" t="s">
        <v>145</v>
      </c>
      <c r="C7" s="36">
        <v>-6.8191300000000048</v>
      </c>
      <c r="D7" s="102">
        <v>-1.0417102995794167E-2</v>
      </c>
      <c r="E7" s="37">
        <v>0</v>
      </c>
      <c r="F7" s="102">
        <v>0</v>
      </c>
      <c r="G7" s="38">
        <v>0</v>
      </c>
    </row>
    <row r="8" spans="1:7" s="29" customFormat="1">
      <c r="A8" s="21">
        <v>5</v>
      </c>
      <c r="B8" s="35" t="s">
        <v>152</v>
      </c>
      <c r="C8" s="36">
        <v>-9.8477499999999996</v>
      </c>
      <c r="D8" s="102">
        <v>-1.1349417014927513E-2</v>
      </c>
      <c r="E8" s="37">
        <v>0</v>
      </c>
      <c r="F8" s="102">
        <v>0</v>
      </c>
      <c r="G8" s="38">
        <v>0</v>
      </c>
    </row>
    <row r="9" spans="1:7" s="29" customFormat="1">
      <c r="A9" s="21">
        <v>6</v>
      </c>
      <c r="B9" s="35" t="s">
        <v>126</v>
      </c>
      <c r="C9" s="36">
        <v>-10.180590000000317</v>
      </c>
      <c r="D9" s="102">
        <v>-4.1924112332255067E-3</v>
      </c>
      <c r="E9" s="37">
        <v>0</v>
      </c>
      <c r="F9" s="102">
        <v>0</v>
      </c>
      <c r="G9" s="38">
        <v>0</v>
      </c>
    </row>
    <row r="10" spans="1:7" s="29" customFormat="1">
      <c r="A10" s="21">
        <v>7</v>
      </c>
      <c r="B10" s="195" t="s">
        <v>153</v>
      </c>
      <c r="C10" s="36">
        <v>6.550429999999702</v>
      </c>
      <c r="D10" s="102">
        <v>5.7280052964635839E-4</v>
      </c>
      <c r="E10" s="37">
        <v>-724</v>
      </c>
      <c r="F10" s="102">
        <v>-2.10025527964725E-2</v>
      </c>
      <c r="G10" s="38">
        <v>-240.99788262853079</v>
      </c>
    </row>
    <row r="11" spans="1:7" s="29" customFormat="1">
      <c r="A11" s="21">
        <v>8</v>
      </c>
      <c r="B11" s="35" t="s">
        <v>146</v>
      </c>
      <c r="C11" s="36" t="s">
        <v>96</v>
      </c>
      <c r="D11" s="102" t="s">
        <v>96</v>
      </c>
      <c r="E11" s="37" t="s">
        <v>96</v>
      </c>
      <c r="F11" s="102" t="s">
        <v>96</v>
      </c>
      <c r="G11" s="38" t="s">
        <v>96</v>
      </c>
    </row>
    <row r="12" spans="1:7" s="29" customFormat="1" ht="15.75" thickBot="1">
      <c r="A12" s="115"/>
      <c r="B12" s="94" t="s">
        <v>70</v>
      </c>
      <c r="C12" s="116">
        <v>79.104059999999237</v>
      </c>
      <c r="D12" s="99">
        <v>3.9614379149978318E-3</v>
      </c>
      <c r="E12" s="96">
        <v>-594</v>
      </c>
      <c r="F12" s="99">
        <v>-4.1916886012885561E-3</v>
      </c>
      <c r="G12" s="97">
        <v>-236.06251316122749</v>
      </c>
    </row>
    <row r="13" spans="1:7" s="29" customFormat="1">
      <c r="D13" s="39"/>
    </row>
    <row r="14" spans="1:7" s="29" customFormat="1">
      <c r="D14" s="39"/>
    </row>
    <row r="15" spans="1:7" s="29" customFormat="1">
      <c r="D15" s="39"/>
    </row>
    <row r="16" spans="1:7" s="29" customFormat="1">
      <c r="D16" s="39"/>
    </row>
    <row r="17" spans="4:4" s="29" customFormat="1">
      <c r="D17" s="39"/>
    </row>
    <row r="18" spans="4:4" s="29" customFormat="1">
      <c r="D18" s="39"/>
    </row>
    <row r="19" spans="4:4" s="29" customFormat="1">
      <c r="D19" s="39"/>
    </row>
    <row r="20" spans="4:4" s="29" customFormat="1">
      <c r="D20" s="39"/>
    </row>
    <row r="21" spans="4:4" s="29" customFormat="1">
      <c r="D21" s="39"/>
    </row>
    <row r="22" spans="4:4" s="29" customFormat="1">
      <c r="D22" s="39"/>
    </row>
    <row r="23" spans="4:4" s="29" customFormat="1">
      <c r="D23" s="39"/>
    </row>
    <row r="24" spans="4:4" s="29" customFormat="1">
      <c r="D24" s="39"/>
    </row>
    <row r="25" spans="4:4" s="29" customFormat="1">
      <c r="D25" s="39"/>
    </row>
    <row r="26" spans="4:4" s="29" customFormat="1">
      <c r="D26" s="39"/>
    </row>
    <row r="27" spans="4:4" s="29" customFormat="1">
      <c r="D27" s="39"/>
    </row>
    <row r="28" spans="4:4" s="29" customFormat="1">
      <c r="D28" s="39"/>
    </row>
    <row r="29" spans="4:4" s="29" customFormat="1">
      <c r="D29" s="39"/>
    </row>
    <row r="30" spans="4:4" s="29" customFormat="1">
      <c r="D30" s="39"/>
    </row>
    <row r="31" spans="4:4" s="29" customFormat="1">
      <c r="D31" s="39"/>
    </row>
    <row r="32" spans="4:4" s="29" customFormat="1">
      <c r="D32" s="39"/>
    </row>
    <row r="33" spans="1:9" s="29" customFormat="1">
      <c r="D33" s="39"/>
    </row>
    <row r="34" spans="1:9" s="29" customFormat="1"/>
    <row r="35" spans="1:9" s="29" customFormat="1"/>
    <row r="36" spans="1:9" s="29" customFormat="1">
      <c r="H36" s="22"/>
      <c r="I36" s="22"/>
    </row>
    <row r="39" spans="1:9" ht="30.75" thickBot="1">
      <c r="B39" s="40" t="s">
        <v>87</v>
      </c>
      <c r="C39" s="33" t="s">
        <v>154</v>
      </c>
      <c r="D39" s="33" t="s">
        <v>155</v>
      </c>
      <c r="E39" s="34" t="s">
        <v>156</v>
      </c>
    </row>
    <row r="40" spans="1:9">
      <c r="A40" s="22">
        <v>1</v>
      </c>
      <c r="B40" s="35" t="str">
        <f t="shared" ref="B40:D46" si="0">B4</f>
        <v>Аurum</v>
      </c>
      <c r="C40" s="120">
        <f t="shared" si="0"/>
        <v>63.578799999999816</v>
      </c>
      <c r="D40" s="102">
        <f t="shared" si="0"/>
        <v>3.0532428026714221E-2</v>
      </c>
      <c r="E40" s="121">
        <f t="shared" ref="E40:E46" si="1">G4</f>
        <v>4.9353694673032917</v>
      </c>
    </row>
    <row r="41" spans="1:9">
      <c r="A41" s="22">
        <v>2</v>
      </c>
      <c r="B41" s="35" t="str">
        <f t="shared" si="0"/>
        <v>Zbalansovanyi Fond "Parytet"</v>
      </c>
      <c r="C41" s="120">
        <f t="shared" si="0"/>
        <v>27.324310000000057</v>
      </c>
      <c r="D41" s="102">
        <f t="shared" si="0"/>
        <v>2.5135076737694335E-2</v>
      </c>
      <c r="E41" s="121">
        <f t="shared" si="1"/>
        <v>0</v>
      </c>
    </row>
    <row r="42" spans="1:9">
      <c r="A42" s="22">
        <v>3</v>
      </c>
      <c r="B42" s="35" t="str">
        <f t="shared" si="0"/>
        <v>TASK Ukrainskyi Kapital</v>
      </c>
      <c r="C42" s="120">
        <f t="shared" si="0"/>
        <v>8.4979899999999908</v>
      </c>
      <c r="D42" s="102">
        <f t="shared" si="0"/>
        <v>6.0156119387705887E-3</v>
      </c>
      <c r="E42" s="121">
        <f t="shared" si="1"/>
        <v>0</v>
      </c>
    </row>
    <row r="43" spans="1:9">
      <c r="A43" s="22">
        <v>4</v>
      </c>
      <c r="B43" s="35" t="str">
        <f t="shared" si="0"/>
        <v>Optimum</v>
      </c>
      <c r="C43" s="120">
        <f t="shared" si="0"/>
        <v>-6.8191300000000048</v>
      </c>
      <c r="D43" s="102">
        <f t="shared" si="0"/>
        <v>-1.0417102995794167E-2</v>
      </c>
      <c r="E43" s="121">
        <f t="shared" si="1"/>
        <v>0</v>
      </c>
    </row>
    <row r="44" spans="1:9">
      <c r="A44" s="22">
        <v>5</v>
      </c>
      <c r="B44" s="35" t="str">
        <f t="shared" si="0"/>
        <v>"UNIVER.UA/Otaman: Fond Perspectyvnyh Aktsii"</v>
      </c>
      <c r="C44" s="120">
        <f t="shared" si="0"/>
        <v>-9.8477499999999996</v>
      </c>
      <c r="D44" s="102">
        <f t="shared" si="0"/>
        <v>-1.1349417014927513E-2</v>
      </c>
      <c r="E44" s="121">
        <f t="shared" si="1"/>
        <v>0</v>
      </c>
    </row>
    <row r="45" spans="1:9">
      <c r="A45" s="22">
        <v>6</v>
      </c>
      <c r="B45" s="35" t="str">
        <f t="shared" si="0"/>
        <v>Konkord Perspectiva</v>
      </c>
      <c r="C45" s="120">
        <f t="shared" si="0"/>
        <v>-10.180590000000317</v>
      </c>
      <c r="D45" s="102">
        <f t="shared" si="0"/>
        <v>-4.1924112332255067E-3</v>
      </c>
      <c r="E45" s="121">
        <f t="shared" si="1"/>
        <v>0</v>
      </c>
    </row>
    <row r="46" spans="1:9">
      <c r="A46" s="22">
        <v>7</v>
      </c>
      <c r="B46" s="35" t="str">
        <f t="shared" si="0"/>
        <v xml:space="preserve">Platynum </v>
      </c>
      <c r="C46" s="120">
        <f t="shared" si="0"/>
        <v>6.550429999999702</v>
      </c>
      <c r="D46" s="102">
        <f t="shared" si="0"/>
        <v>5.7280052964635839E-4</v>
      </c>
      <c r="E46" s="121">
        <f t="shared" si="1"/>
        <v>-240.99788262853079</v>
      </c>
    </row>
    <row r="47" spans="1:9">
      <c r="B47" s="35"/>
      <c r="C47" s="120"/>
      <c r="D47" s="102"/>
      <c r="E47" s="121"/>
    </row>
  </sheetData>
  <mergeCells count="4">
    <mergeCell ref="A2:A3"/>
    <mergeCell ref="A1:G1"/>
    <mergeCell ref="C2:D2"/>
    <mergeCell ref="E2:F2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D28"/>
  <sheetViews>
    <sheetView zoomScale="85" workbookViewId="0">
      <selection activeCell="A9" sqref="A9:A15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5" t="s">
        <v>87</v>
      </c>
      <c r="B1" s="66" t="s">
        <v>115</v>
      </c>
      <c r="C1" s="10"/>
      <c r="D1" s="10"/>
    </row>
    <row r="2" spans="1:4" ht="14.25">
      <c r="A2" s="35" t="s">
        <v>152</v>
      </c>
      <c r="B2" s="138">
        <v>-1.134941701491976E-2</v>
      </c>
      <c r="C2" s="10"/>
      <c r="D2" s="10"/>
    </row>
    <row r="3" spans="1:4" ht="14.25">
      <c r="A3" s="77" t="s">
        <v>145</v>
      </c>
      <c r="B3" s="138">
        <v>-1.041710299579468E-2</v>
      </c>
      <c r="C3" s="10"/>
      <c r="D3" s="10"/>
    </row>
    <row r="4" spans="1:4" ht="14.25">
      <c r="A4" s="35" t="s">
        <v>126</v>
      </c>
      <c r="B4" s="138">
        <v>-4.1924112332215602E-3</v>
      </c>
      <c r="C4" s="10"/>
      <c r="D4" s="10"/>
    </row>
    <row r="5" spans="1:4" ht="14.25">
      <c r="A5" s="73" t="s">
        <v>128</v>
      </c>
      <c r="B5" s="138">
        <v>6.0156119387730911E-3</v>
      </c>
      <c r="C5" s="10"/>
      <c r="D5" s="10"/>
    </row>
    <row r="6" spans="1:4" ht="14.25">
      <c r="A6" s="196" t="s">
        <v>124</v>
      </c>
      <c r="B6" s="138">
        <v>2.2038212037973404E-2</v>
      </c>
      <c r="C6" s="10"/>
      <c r="D6" s="10"/>
    </row>
    <row r="7" spans="1:4" ht="14.25">
      <c r="A7" s="192" t="s">
        <v>151</v>
      </c>
      <c r="B7" s="138">
        <v>2.5135076737652362E-2</v>
      </c>
      <c r="C7" s="10"/>
      <c r="D7" s="10"/>
    </row>
    <row r="8" spans="1:4" ht="14.25">
      <c r="A8" s="197" t="s">
        <v>127</v>
      </c>
      <c r="B8" s="138">
        <v>2.817709098415877E-2</v>
      </c>
      <c r="C8" s="10"/>
      <c r="D8" s="10"/>
    </row>
    <row r="9" spans="1:4" ht="14.25">
      <c r="A9" s="25" t="s">
        <v>116</v>
      </c>
      <c r="B9" s="139">
        <v>7.9152943506602316E-3</v>
      </c>
      <c r="C9" s="10"/>
      <c r="D9" s="10"/>
    </row>
    <row r="10" spans="1:4" ht="14.25">
      <c r="A10" s="25" t="s">
        <v>35</v>
      </c>
      <c r="B10" s="139">
        <v>5.3557810758491087E-2</v>
      </c>
      <c r="C10" s="10"/>
      <c r="D10" s="10"/>
    </row>
    <row r="11" spans="1:4" ht="14.25">
      <c r="A11" s="25" t="s">
        <v>18</v>
      </c>
      <c r="B11" s="139">
        <v>-0.103155809008312</v>
      </c>
      <c r="C11" s="10"/>
      <c r="D11" s="10"/>
    </row>
    <row r="12" spans="1:4" ht="14.25">
      <c r="A12" s="25" t="s">
        <v>157</v>
      </c>
      <c r="B12" s="139">
        <v>-8.2645370032478627E-2</v>
      </c>
      <c r="C12" s="10"/>
      <c r="D12" s="10"/>
    </row>
    <row r="13" spans="1:4" ht="14.25">
      <c r="A13" s="25" t="s">
        <v>158</v>
      </c>
      <c r="B13" s="139">
        <v>-9.518792041163171E-2</v>
      </c>
      <c r="C13" s="10"/>
      <c r="D13" s="10"/>
    </row>
    <row r="14" spans="1:4" ht="14.25">
      <c r="A14" s="25" t="s">
        <v>159</v>
      </c>
      <c r="B14" s="139">
        <v>1.8904109589041096E-2</v>
      </c>
      <c r="C14" s="10"/>
      <c r="D14" s="10"/>
    </row>
    <row r="15" spans="1:4" ht="15" thickBot="1">
      <c r="A15" s="78" t="s">
        <v>160</v>
      </c>
      <c r="B15" s="140">
        <v>-8.4128753797968803E-2</v>
      </c>
      <c r="C15" s="10"/>
      <c r="D15" s="10"/>
    </row>
    <row r="16" spans="1:4">
      <c r="B16" s="10"/>
      <c r="C16" s="10"/>
      <c r="D16" s="10"/>
    </row>
    <row r="17" spans="1:4" ht="14.25">
      <c r="A17" s="53"/>
      <c r="B17" s="54"/>
      <c r="C17" s="10"/>
      <c r="D17" s="10"/>
    </row>
    <row r="18" spans="1:4" ht="14.25">
      <c r="A18" s="53"/>
      <c r="B18" s="54"/>
      <c r="C18" s="10"/>
      <c r="D18" s="10"/>
    </row>
    <row r="19" spans="1:4" ht="14.25">
      <c r="A19" s="53"/>
      <c r="B19" s="54"/>
      <c r="C19" s="10"/>
      <c r="D19" s="10"/>
    </row>
    <row r="20" spans="1:4" ht="14.25">
      <c r="A20" s="53"/>
      <c r="B20" s="54"/>
      <c r="C20" s="10"/>
      <c r="D20" s="10"/>
    </row>
    <row r="21" spans="1:4" ht="14.25">
      <c r="A21" s="53"/>
      <c r="B21" s="54"/>
      <c r="C21" s="10"/>
      <c r="D21" s="10"/>
    </row>
    <row r="22" spans="1:4">
      <c r="B22" s="10"/>
    </row>
    <row r="26" spans="1:4">
      <c r="A26" s="7"/>
      <c r="B26" s="8"/>
    </row>
    <row r="27" spans="1:4">
      <c r="B27" s="8"/>
    </row>
    <row r="28" spans="1:4">
      <c r="B28" s="8"/>
    </row>
  </sheetData>
  <autoFilter ref="A1:B1"/>
  <phoneticPr fontId="1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інд+дох</vt:lpstr>
      <vt:lpstr>В_ВЧА</vt:lpstr>
      <vt:lpstr>В_дох</vt:lpstr>
      <vt:lpstr>В_динаміка ВЧА</vt:lpstr>
      <vt:lpstr>В_діаграма(дох)</vt:lpstr>
      <vt:lpstr>І_ВЧА</vt:lpstr>
      <vt:lpstr>І_дох</vt:lpstr>
      <vt:lpstr>І_динаміка ВЧА</vt:lpstr>
      <vt:lpstr>І_діаграма(дох)</vt:lpstr>
      <vt:lpstr>3_ВЧА</vt:lpstr>
      <vt:lpstr>З_дох</vt:lpstr>
      <vt:lpstr>3_динаміка ВЧА</vt:lpstr>
      <vt:lpstr>З_діаграма(дох)</vt:lpstr>
    </vt:vector>
  </TitlesOfParts>
  <Company>UAIB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Admin</cp:lastModifiedBy>
  <cp:lastPrinted>2015-05-16T11:05:01Z</cp:lastPrinted>
  <dcterms:created xsi:type="dcterms:W3CDTF">2010-05-19T12:57:40Z</dcterms:created>
  <dcterms:modified xsi:type="dcterms:W3CDTF">2015-05-18T13:52:19Z</dcterms:modified>
</cp:coreProperties>
</file>