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4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ВЧА'!$B$34:$E$34</definedName>
    <definedName name="_xlnm._FilterDatabase" localSheetId="1" hidden="1">В_ВЧА!#REF!</definedName>
    <definedName name="_xlnm._FilterDatabase" localSheetId="3" hidden="1">'В_динаміка ВЧА'!$B$3:$G$25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ВЧА'!$B$37:$E$37</definedName>
    <definedName name="_xlnm._FilterDatabase" localSheetId="8" hidden="1">'І_діаграма(дох)'!$A$1:$B$1</definedName>
    <definedName name="_xlnm._FilterDatabase" localSheetId="6" hidden="1">І_дох!$B$3:$H$3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37" i="20"/>
  <c r="E36"/>
  <c r="D37"/>
  <c r="D36"/>
  <c r="C37"/>
  <c r="C36"/>
  <c r="B37"/>
  <c r="B36"/>
  <c r="E40" i="17"/>
  <c r="E41"/>
  <c r="E42"/>
  <c r="D40"/>
  <c r="D41"/>
  <c r="D42"/>
  <c r="C40"/>
  <c r="C41"/>
  <c r="C42"/>
  <c r="B40"/>
  <c r="B41"/>
  <c r="B42"/>
  <c r="B64" i="14"/>
  <c r="C64"/>
  <c r="D64"/>
  <c r="E64"/>
  <c r="B65"/>
  <c r="C65"/>
  <c r="D65"/>
  <c r="E65"/>
  <c r="B66"/>
  <c r="C66"/>
  <c r="D66"/>
  <c r="E66"/>
  <c r="B67"/>
  <c r="C67"/>
  <c r="D67"/>
  <c r="E67"/>
  <c r="B68"/>
  <c r="C68"/>
  <c r="D68"/>
  <c r="E68"/>
  <c r="B69"/>
  <c r="C69"/>
  <c r="D69"/>
  <c r="E69"/>
  <c r="B70"/>
  <c r="C70"/>
  <c r="D70"/>
  <c r="E70"/>
  <c r="B71"/>
  <c r="C71"/>
  <c r="D71"/>
  <c r="E71"/>
  <c r="E39" i="17"/>
  <c r="D39"/>
  <c r="C39"/>
  <c r="B39"/>
  <c r="E38"/>
  <c r="D38"/>
  <c r="C38"/>
  <c r="B38"/>
  <c r="E63" i="14"/>
  <c r="E62"/>
  <c r="E61"/>
  <c r="D63"/>
  <c r="D62"/>
  <c r="D61"/>
  <c r="C63"/>
  <c r="C62"/>
  <c r="C61"/>
  <c r="B63"/>
  <c r="B62"/>
  <c r="B61"/>
  <c r="C38" i="12"/>
  <c r="C37"/>
  <c r="C36"/>
  <c r="C35"/>
  <c r="C34"/>
  <c r="C33"/>
  <c r="C32"/>
  <c r="C31"/>
  <c r="C30"/>
  <c r="B38"/>
  <c r="B37"/>
  <c r="B36"/>
  <c r="B35"/>
  <c r="B34"/>
  <c r="B33"/>
  <c r="B32"/>
  <c r="B31"/>
  <c r="B30"/>
  <c r="C29"/>
  <c r="B29"/>
  <c r="E35" i="20"/>
  <c r="D35"/>
  <c r="C35"/>
  <c r="B35"/>
  <c r="H8" i="24"/>
  <c r="G8"/>
  <c r="F8"/>
  <c r="E8"/>
  <c r="H10" i="16"/>
  <c r="G10"/>
  <c r="F10"/>
  <c r="E10"/>
  <c r="H26" i="21"/>
  <c r="G26"/>
  <c r="F26"/>
  <c r="E26"/>
  <c r="E72" i="14"/>
  <c r="C72"/>
  <c r="C25" i="12"/>
  <c r="C28" s="1"/>
  <c r="D28" s="1"/>
  <c r="D30"/>
  <c r="D31"/>
  <c r="D32"/>
  <c r="D33"/>
  <c r="D34"/>
  <c r="D35"/>
  <c r="D36"/>
  <c r="D37"/>
  <c r="D38"/>
  <c r="D29"/>
  <c r="F7" i="23"/>
  <c r="E7"/>
  <c r="F9" i="22"/>
  <c r="E9"/>
  <c r="D25" i="12"/>
</calcChain>
</file>

<file path=xl/sharedStrings.xml><?xml version="1.0" encoding="utf-8"?>
<sst xmlns="http://schemas.openxmlformats.org/spreadsheetml/2006/main" count="447" uniqueCount="178">
  <si>
    <t>http://www.task.ua/</t>
  </si>
  <si>
    <t>http://www.dragon-am.com/</t>
  </si>
  <si>
    <t>http://www.sem.biz.ua/</t>
  </si>
  <si>
    <t>Разом</t>
  </si>
  <si>
    <t>х</t>
  </si>
  <si>
    <t>АнтиБанк</t>
  </si>
  <si>
    <t>http://dragon-am.com/</t>
  </si>
  <si>
    <t>http://www.altus.ua/</t>
  </si>
  <si>
    <t>Доходність інвестиційних сертифікатів</t>
  </si>
  <si>
    <t>http://www.vseswit.com.ua/</t>
  </si>
  <si>
    <t>http://www.kinto.com/</t>
  </si>
  <si>
    <t>http://bonum-group.com/</t>
  </si>
  <si>
    <t>http://am.artcapital.ua/</t>
  </si>
  <si>
    <t>http://univer.ua/</t>
  </si>
  <si>
    <t>http://www.am.eavex.com.ua/</t>
  </si>
  <si>
    <t>http://otpcapital.com.ua/</t>
  </si>
  <si>
    <t>http://pioglobal.ua/</t>
  </si>
  <si>
    <t>Rate of Return</t>
  </si>
  <si>
    <t>Period</t>
  </si>
  <si>
    <t>PFTS Index</t>
  </si>
  <si>
    <t>UX Index</t>
  </si>
  <si>
    <t>Open-ended CII</t>
  </si>
  <si>
    <t>Interval CII</t>
  </si>
  <si>
    <t>Closed-end CII</t>
  </si>
  <si>
    <t>December `15</t>
  </si>
  <si>
    <t>January `16</t>
  </si>
  <si>
    <t>Since the beginning of 2016</t>
  </si>
  <si>
    <t>Index</t>
  </si>
  <si>
    <t>Monthly change</t>
  </si>
  <si>
    <t>YTD change</t>
  </si>
  <si>
    <t>SHANGHAI SE COMPOSITE (China)</t>
  </si>
  <si>
    <t>HANG SENG (Hong Kong)</t>
  </si>
  <si>
    <t>DAX (Germany)</t>
  </si>
  <si>
    <t>NIKKEI 225 (Japan)</t>
  </si>
  <si>
    <t>DJIA (USA)</t>
  </si>
  <si>
    <t>S&amp;P 500 (USA)</t>
  </si>
  <si>
    <t>CAC 40 (France)</t>
  </si>
  <si>
    <t>WIG20 (Poland)</t>
  </si>
  <si>
    <t>FTSE 100 (Great Britain)</t>
  </si>
  <si>
    <t>RTSI (Russia)</t>
  </si>
  <si>
    <t>MICEX (Russia)</t>
  </si>
  <si>
    <t>No.</t>
  </si>
  <si>
    <t>Fund*</t>
  </si>
  <si>
    <t>NAV, UAH</t>
  </si>
  <si>
    <t>Number of IC in circulation, items</t>
  </si>
  <si>
    <t>NAV per one IC, UAH</t>
  </si>
  <si>
    <t>IC nominal, UAH</t>
  </si>
  <si>
    <t>AMC</t>
  </si>
  <si>
    <t>AMC official site</t>
  </si>
  <si>
    <t>Open-Ended Funds. Ranking by NAV</t>
  </si>
  <si>
    <t>KINTO-Klasychnyi</t>
  </si>
  <si>
    <t>UNIVER.UA/Myhailo Grushevskyi: Fond Derzhavnyh Paperiv</t>
  </si>
  <si>
    <t>KINTO-Ekviti</t>
  </si>
  <si>
    <t>UNIVER.UA/Taras Shevchenko: Fond Zaoshchadzhen</t>
  </si>
  <si>
    <t>Altus – Depozyt</t>
  </si>
  <si>
    <t>Sofiivskyi</t>
  </si>
  <si>
    <t>Altus – Zbalansovanyi</t>
  </si>
  <si>
    <t>KINTO-Kaznacheyskyi</t>
  </si>
  <si>
    <t>OTP Fond Aktsii</t>
  </si>
  <si>
    <t>VSI</t>
  </si>
  <si>
    <t>Konkord Dostatok</t>
  </si>
  <si>
    <t>UNIVER.UA/Volodymyr Velykyi: Fond Zbalansovanyi</t>
  </si>
  <si>
    <t>Argentum</t>
  </si>
  <si>
    <t>TASK Resurs</t>
  </si>
  <si>
    <t xml:space="preserve">OTP Klasychnyi </t>
  </si>
  <si>
    <t>Bonum Optimum</t>
  </si>
  <si>
    <t>Nadbannia</t>
  </si>
  <si>
    <t>UNIVER.UA/Iaroslav Mudryi: Fond Aktsii</t>
  </si>
  <si>
    <t>Altus-Strategichnyi</t>
  </si>
  <si>
    <t>SEM Azhio</t>
  </si>
  <si>
    <t>Premium – Fond Zbalansovanyi</t>
  </si>
  <si>
    <t>Premium – Fond Indeksnyi</t>
  </si>
  <si>
    <t>Total</t>
  </si>
  <si>
    <t>(*)  All funds are diversified unit funds.</t>
  </si>
  <si>
    <t>Others</t>
  </si>
  <si>
    <t>PrJSC “KINTO”</t>
  </si>
  <si>
    <t>LLC AMC “Univer Menedzhment”</t>
  </si>
  <si>
    <t>LLC AMC "Altus Assets Activitis"</t>
  </si>
  <si>
    <t>LLC AMC  "IVEKS ESSET MENEDZHMENT"</t>
  </si>
  <si>
    <t>LLC AMC "Altus Essets Activitis"</t>
  </si>
  <si>
    <t xml:space="preserve">LLC "AMC  "OTP Кapital" </t>
  </si>
  <si>
    <t>LLC AMC "Vsesvit"</t>
  </si>
  <si>
    <t>LLC "AMC "PIOGLOBAL Ukraina"</t>
  </si>
  <si>
    <t>AMC “Dragon Eset Menedzhment”</t>
  </si>
  <si>
    <t xml:space="preserve">LLC "AMC "ТАSK-Invest" </t>
  </si>
  <si>
    <t>LLC AMC "Bonum Grup"</t>
  </si>
  <si>
    <t>LLC AMC "ART-KAPITAL Menedzhment"</t>
  </si>
  <si>
    <t>LLC AMC “Spivdruzhnist Esset Menedzhment”</t>
  </si>
  <si>
    <t>Open-Ended Funds' Rates of Return. Sorting by the Date of Reaching Compliance with the Standards**</t>
  </si>
  <si>
    <t>Fund</t>
  </si>
  <si>
    <t>Registration date</t>
  </si>
  <si>
    <t>Date of reaching compliance with the standards</t>
  </si>
  <si>
    <t xml:space="preserve">3 months </t>
  </si>
  <si>
    <t xml:space="preserve">6 months </t>
  </si>
  <si>
    <t>1 month (YTD)</t>
  </si>
  <si>
    <t>1 year</t>
  </si>
  <si>
    <t>since the fund's inception</t>
  </si>
  <si>
    <t>since the fund's inception, % per annum (average)*</t>
  </si>
  <si>
    <t xml:space="preserve">UNIVER.UA/Myhailo Grushevskyi: Fond Derzhavnyh Paperiv   </t>
  </si>
  <si>
    <t>Average</t>
  </si>
  <si>
    <t>* The indicator "since the fund's inception, % per annum (average)" is calculated based on compound interest formula.</t>
  </si>
  <si>
    <t>no data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</si>
  <si>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</si>
  <si>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</si>
  <si>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</si>
  <si>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</si>
  <si>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</si>
  <si>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</si>
  <si>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items</t>
  </si>
  <si>
    <t>Net inflow/outflow of capital over the month, UAH thsd.</t>
  </si>
  <si>
    <r>
      <t xml:space="preserve">UNIVER.UA/Taras Shevchenko: </t>
    </r>
    <r>
      <rPr>
        <sz val="12"/>
        <rFont val="Calibri"/>
        <family val="2"/>
        <charset val="204"/>
      </rPr>
      <t>Fond Zaoshchadzhen</t>
    </r>
  </si>
  <si>
    <t>no data**</t>
  </si>
  <si>
    <t xml:space="preserve">** Based on provided data net inflow/outflow amounted to -UAH 119.27 thsd., but taking into account  data of funds, information for which is not enough for comparing with the previous period, net inflow/outflow </t>
  </si>
  <si>
    <t>amounted to UAH +37.40 thsd.</t>
  </si>
  <si>
    <t>NAV change, UAH thsd.</t>
  </si>
  <si>
    <t>NAV change, %</t>
  </si>
  <si>
    <t>Net inflow/ outflow of capital, UAH thsd.</t>
  </si>
  <si>
    <t>1 month*</t>
  </si>
  <si>
    <t>КІNTO-Кlasychnyi</t>
  </si>
  <si>
    <t>Коnkord Dostatok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</si>
  <si>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</si>
  <si>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</si>
  <si>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</si>
  <si>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</si>
  <si>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</si>
  <si>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</si>
  <si>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</si>
  <si>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</si>
  <si>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</si>
  <si>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Platynum</t>
  </si>
  <si>
    <t>Aurum</t>
  </si>
  <si>
    <t>TASK Ukrainskyi Kapital</t>
  </si>
  <si>
    <t>"Zbalansovanyi Fond "Parytet'</t>
  </si>
  <si>
    <t>UNIVER.UA/Otaman: Fond Perspectyvnyh Aktsii</t>
  </si>
  <si>
    <t xml:space="preserve">Optimum </t>
  </si>
  <si>
    <t>unit</t>
  </si>
  <si>
    <t>diversified</t>
  </si>
  <si>
    <t>specialized</t>
  </si>
  <si>
    <t>LLC  “Dragon Eset Menedzhment”</t>
  </si>
  <si>
    <t>AMC  “Dragon Eset Menedzhment”</t>
  </si>
  <si>
    <t>LLC AMC "TASK Invest"</t>
  </si>
  <si>
    <t>LLC AMC  “Univer Menedzhment”</t>
  </si>
  <si>
    <t>LLC AMC "SЕМ"</t>
  </si>
  <si>
    <t>Interval Funds' Rates of Return. Sorting by the Date of Reaching Compliance with the Standards</t>
  </si>
  <si>
    <t>Rates of Return on Investment Certificates</t>
  </si>
  <si>
    <t xml:space="preserve">6 month </t>
  </si>
  <si>
    <t>Optimum</t>
  </si>
  <si>
    <t>TASK Ukrainskyi Capital</t>
  </si>
  <si>
    <t xml:space="preserve">Net inflow/outflow of capital over the month, UAH thsd </t>
  </si>
  <si>
    <t>Interval Funds' Dynamics.  Ranking by Net Inflow</t>
  </si>
  <si>
    <t>Аurum</t>
  </si>
  <si>
    <t>"UNIVER.UA/Otaman: Fond Perspectyvnyh Aktsii"</t>
  </si>
  <si>
    <t xml:space="preserve">Platynum </t>
  </si>
  <si>
    <t>NAV Change, UAH thsd.</t>
  </si>
  <si>
    <t>NAV Change, %</t>
  </si>
  <si>
    <t>Net inflow-outflow,   UAH thsd.</t>
  </si>
  <si>
    <t>EURO deposits</t>
  </si>
  <si>
    <t>USD deposits</t>
  </si>
  <si>
    <t>UAH deposits</t>
  </si>
  <si>
    <t>Gold deposit (at official rate of gold)</t>
  </si>
  <si>
    <t>Closed-End Funds. Ranking by NAV*</t>
  </si>
  <si>
    <t>Number of securities in circulation, items</t>
  </si>
  <si>
    <t>NAV per one security, UAH</t>
  </si>
  <si>
    <t>Security nominal, UAH</t>
  </si>
  <si>
    <t>Indeks Ukrainskoi Birzhi”</t>
  </si>
  <si>
    <t>AntyBank</t>
  </si>
  <si>
    <t>UNIVER.UA/Skif: Fond Neruhomosti</t>
  </si>
  <si>
    <t>“TASK  Universal”</t>
  </si>
  <si>
    <t>non-diversified</t>
  </si>
  <si>
    <t>PrJSC "Kinto"</t>
  </si>
  <si>
    <t>Closed-End Funds' Rates of Return. Sorting by the Date of Reaching Compliance with the Standards</t>
  </si>
  <si>
    <t>Rates of Return of Investment Certificates</t>
  </si>
  <si>
    <t>Closed-End Funds' Rates of Return. Sorting by the Date of Reaching Compliance with the Standards*</t>
  </si>
  <si>
    <t>Number of Securities in Circulation</t>
  </si>
  <si>
    <t>Net inflow/ outflow of capital during month, UAH thsd.</t>
  </si>
  <si>
    <t>1 Month*</t>
  </si>
  <si>
    <t>Indeks Ukrainskoi Birzhi</t>
  </si>
  <si>
    <t>TASK  Universal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</si>
</sst>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7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color indexed="8"/>
      <name val="Arial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8080"/>
      <name val="Arial"/>
      <family val="2"/>
      <charset val="204"/>
    </font>
    <font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/>
      <right/>
      <top/>
      <bottom style="thin">
        <color indexed="10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/>
      <right/>
      <top style="dotted">
        <color indexed="23"/>
      </top>
      <bottom/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/>
      <top/>
      <bottom style="medium">
        <color rgb="FF008080"/>
      </bottom>
      <diagonal/>
    </border>
    <border>
      <left style="thin">
        <color indexed="64"/>
      </left>
      <right style="thin">
        <color indexed="64"/>
      </right>
      <top style="medium">
        <color rgb="FF008080"/>
      </top>
      <bottom style="medium">
        <color rgb="FF008080"/>
      </bottom>
      <diagonal/>
    </border>
    <border>
      <left/>
      <right style="dotted">
        <color indexed="55"/>
      </right>
      <top style="dotted">
        <color indexed="55"/>
      </top>
      <bottom style="medium">
        <color rgb="FF008080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/>
      <right style="dotted">
        <color indexed="55"/>
      </right>
      <top/>
      <bottom style="hair">
        <color indexed="64"/>
      </bottom>
      <diagonal/>
    </border>
    <border>
      <left/>
      <right style="dotted">
        <color indexed="55"/>
      </right>
      <top style="hair">
        <color indexed="64"/>
      </top>
      <bottom/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/>
      <right/>
      <top style="dotted">
        <color indexed="64"/>
      </top>
      <bottom style="medium">
        <color indexed="21"/>
      </bottom>
      <diagonal/>
    </border>
    <border>
      <left/>
      <right style="dotted">
        <color indexed="55"/>
      </right>
      <top style="dotted">
        <color indexed="64"/>
      </top>
      <bottom style="medium">
        <color indexed="21"/>
      </bottom>
      <diagonal/>
    </border>
    <border>
      <left/>
      <right style="dotted">
        <color indexed="55"/>
      </right>
      <top style="dotted">
        <color indexed="64"/>
      </top>
      <bottom style="dotted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4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0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4" fontId="17" fillId="0" borderId="0" xfId="0" applyNumberFormat="1" applyFont="1" applyFill="1" applyBorder="1" applyAlignment="1">
      <alignment horizontal="right" vertical="center" indent="1"/>
    </xf>
    <xf numFmtId="10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1" xfId="4" applyFont="1" applyFill="1" applyBorder="1" applyAlignment="1">
      <alignment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0" xfId="1" applyFont="1" applyFill="1" applyBorder="1" applyAlignment="1" applyProtection="1">
      <alignment vertical="center" wrapText="1"/>
    </xf>
    <xf numFmtId="0" fontId="14" fillId="0" borderId="24" xfId="4" applyFont="1" applyFill="1" applyBorder="1" applyAlignment="1">
      <alignment vertical="center" wrapText="1"/>
    </xf>
    <xf numFmtId="10" fontId="14" fillId="0" borderId="25" xfId="5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0" fillId="0" borderId="28" xfId="0" applyBorder="1"/>
    <xf numFmtId="0" fontId="10" fillId="0" borderId="29" xfId="0" applyFont="1" applyFill="1" applyBorder="1" applyAlignment="1">
      <alignment horizontal="center" vertical="center" wrapText="1" shrinkToFit="1"/>
    </xf>
    <xf numFmtId="4" fontId="10" fillId="0" borderId="30" xfId="0" applyNumberFormat="1" applyFont="1" applyFill="1" applyBorder="1" applyAlignment="1">
      <alignment horizontal="right" vertical="center" indent="1"/>
    </xf>
    <xf numFmtId="3" fontId="10" fillId="0" borderId="31" xfId="0" applyNumberFormat="1" applyFont="1" applyFill="1" applyBorder="1" applyAlignment="1">
      <alignment horizontal="right" vertical="center" indent="1"/>
    </xf>
    <xf numFmtId="4" fontId="10" fillId="0" borderId="32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3" xfId="0" applyFont="1" applyBorder="1" applyAlignment="1">
      <alignment vertical="center"/>
    </xf>
    <xf numFmtId="14" fontId="9" fillId="0" borderId="33" xfId="0" applyNumberFormat="1" applyFont="1" applyBorder="1" applyAlignment="1">
      <alignment horizontal="center" vertical="center"/>
    </xf>
    <xf numFmtId="14" fontId="9" fillId="0" borderId="34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5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4" fontId="14" fillId="0" borderId="8" xfId="3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36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4" fontId="10" fillId="0" borderId="31" xfId="0" applyNumberFormat="1" applyFont="1" applyFill="1" applyBorder="1" applyAlignment="1">
      <alignment horizontal="right" vertical="center" indent="1"/>
    </xf>
    <xf numFmtId="0" fontId="9" fillId="0" borderId="37" xfId="0" applyFont="1" applyFill="1" applyBorder="1" applyAlignment="1">
      <alignment vertical="center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10" fontId="9" fillId="0" borderId="38" xfId="0" applyNumberFormat="1" applyFont="1" applyBorder="1" applyAlignment="1">
      <alignment horizontal="right" vertical="center" indent="1"/>
    </xf>
    <xf numFmtId="10" fontId="9" fillId="0" borderId="20" xfId="0" applyNumberFormat="1" applyFont="1" applyBorder="1" applyAlignment="1">
      <alignment horizontal="right" vertical="center" indent="1"/>
    </xf>
    <xf numFmtId="10" fontId="0" fillId="0" borderId="20" xfId="0" applyNumberFormat="1" applyBorder="1" applyAlignment="1">
      <alignment horizontal="right" vertical="center" indent="1"/>
    </xf>
    <xf numFmtId="10" fontId="0" fillId="0" borderId="38" xfId="0" applyNumberFormat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2" fontId="9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horizontal="right" vertical="center" indent="1"/>
    </xf>
    <xf numFmtId="2" fontId="9" fillId="0" borderId="0" xfId="0" applyNumberFormat="1" applyFont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0" xfId="5" applyNumberFormat="1" applyFont="1" applyFill="1" applyBorder="1" applyAlignment="1">
      <alignment horizontal="right" vertical="center" indent="1"/>
    </xf>
    <xf numFmtId="10" fontId="14" fillId="0" borderId="23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39" xfId="5" applyNumberFormat="1" applyFont="1" applyFill="1" applyBorder="1" applyAlignment="1">
      <alignment horizontal="right" vertical="center" indent="1"/>
    </xf>
    <xf numFmtId="10" fontId="19" fillId="0" borderId="39" xfId="0" applyNumberFormat="1" applyFont="1" applyBorder="1" applyAlignment="1">
      <alignment horizontal="right" vertical="center" indent="1"/>
    </xf>
    <xf numFmtId="10" fontId="14" fillId="0" borderId="32" xfId="5" applyNumberFormat="1" applyFont="1" applyFill="1" applyBorder="1" applyAlignment="1">
      <alignment horizontal="right" vertical="center" indent="1"/>
    </xf>
    <xf numFmtId="14" fontId="20" fillId="0" borderId="8" xfId="4" applyNumberFormat="1" applyFont="1" applyFill="1" applyBorder="1" applyAlignment="1">
      <alignment horizontal="center" vertical="center" wrapText="1"/>
    </xf>
    <xf numFmtId="10" fontId="20" fillId="0" borderId="8" xfId="5" applyNumberFormat="1" applyFont="1" applyFill="1" applyBorder="1" applyAlignment="1">
      <alignment horizontal="right" vertical="center" wrapText="1" indent="1"/>
    </xf>
    <xf numFmtId="10" fontId="14" fillId="0" borderId="40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10" fontId="20" fillId="0" borderId="8" xfId="5" applyNumberFormat="1" applyFont="1" applyFill="1" applyBorder="1" applyAlignment="1">
      <alignment horizontal="center" vertical="center" wrapText="1"/>
    </xf>
    <xf numFmtId="0" fontId="14" fillId="0" borderId="41" xfId="3" applyFont="1" applyFill="1" applyBorder="1" applyAlignment="1">
      <alignment vertical="center" wrapText="1"/>
    </xf>
    <xf numFmtId="4" fontId="14" fillId="0" borderId="41" xfId="3" applyNumberFormat="1" applyFont="1" applyFill="1" applyBorder="1" applyAlignment="1">
      <alignment horizontal="right" vertical="center" wrapText="1" indent="1"/>
    </xf>
    <xf numFmtId="4" fontId="9" fillId="0" borderId="42" xfId="0" applyNumberFormat="1" applyFont="1" applyBorder="1" applyAlignment="1">
      <alignment horizontal="right" vertical="center" indent="1"/>
    </xf>
    <xf numFmtId="10" fontId="9" fillId="0" borderId="42" xfId="0" applyNumberFormat="1" applyFont="1" applyBorder="1" applyAlignment="1">
      <alignment horizontal="right" vertical="center" indent="1"/>
    </xf>
    <xf numFmtId="10" fontId="9" fillId="0" borderId="49" xfId="0" applyNumberFormat="1" applyFont="1" applyBorder="1" applyAlignment="1">
      <alignment horizontal="right" vertical="center" indent="1"/>
    </xf>
    <xf numFmtId="0" fontId="9" fillId="0" borderId="45" xfId="0" applyFont="1" applyFill="1" applyBorder="1" applyAlignment="1">
      <alignment horizontal="left" vertical="center" wrapText="1" shrinkToFit="1"/>
    </xf>
    <xf numFmtId="4" fontId="9" fillId="0" borderId="33" xfId="0" applyNumberFormat="1" applyFont="1" applyFill="1" applyBorder="1" applyAlignment="1">
      <alignment horizontal="right" vertical="center" indent="1"/>
    </xf>
    <xf numFmtId="10" fontId="14" fillId="0" borderId="50" xfId="5" applyNumberFormat="1" applyFont="1" applyFill="1" applyBorder="1" applyAlignment="1">
      <alignment horizontal="right" vertical="center" wrapText="1" indent="1"/>
    </xf>
    <xf numFmtId="4" fontId="9" fillId="0" borderId="34" xfId="0" applyNumberFormat="1" applyFont="1" applyFill="1" applyBorder="1" applyAlignment="1">
      <alignment horizontal="right" vertical="center" indent="1"/>
    </xf>
    <xf numFmtId="0" fontId="9" fillId="0" borderId="17" xfId="0" applyFont="1" applyFill="1" applyBorder="1" applyAlignment="1">
      <alignment horizontal="left" vertical="center" wrapText="1" shrinkToFit="1"/>
    </xf>
    <xf numFmtId="4" fontId="9" fillId="0" borderId="18" xfId="0" applyNumberFormat="1" applyFont="1" applyFill="1" applyBorder="1" applyAlignment="1">
      <alignment horizontal="right" vertical="center" indent="1"/>
    </xf>
    <xf numFmtId="10" fontId="14" fillId="0" borderId="51" xfId="5" applyNumberFormat="1" applyFont="1" applyFill="1" applyBorder="1" applyAlignment="1">
      <alignment horizontal="right" vertical="center" wrapText="1" indent="1"/>
    </xf>
    <xf numFmtId="4" fontId="9" fillId="0" borderId="19" xfId="0" applyNumberFormat="1" applyFont="1" applyFill="1" applyBorder="1" applyAlignment="1">
      <alignment horizontal="right" vertical="center" indent="1"/>
    </xf>
    <xf numFmtId="0" fontId="9" fillId="0" borderId="52" xfId="0" applyFont="1" applyFill="1" applyBorder="1" applyAlignment="1">
      <alignment horizontal="left" vertical="center" wrapText="1" shrinkToFit="1"/>
    </xf>
    <xf numFmtId="4" fontId="9" fillId="0" borderId="53" xfId="0" applyNumberFormat="1" applyFont="1" applyFill="1" applyBorder="1" applyAlignment="1">
      <alignment horizontal="right" vertical="center" indent="1"/>
    </xf>
    <xf numFmtId="10" fontId="14" fillId="0" borderId="41" xfId="5" applyNumberFormat="1" applyFont="1" applyFill="1" applyBorder="1" applyAlignment="1">
      <alignment horizontal="right" vertical="center" wrapText="1" indent="1"/>
    </xf>
    <xf numFmtId="4" fontId="9" fillId="0" borderId="54" xfId="0" applyNumberFormat="1" applyFont="1" applyFill="1" applyBorder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/>
    </xf>
    <xf numFmtId="0" fontId="20" fillId="0" borderId="43" xfId="6" applyFont="1" applyFill="1" applyBorder="1" applyAlignment="1">
      <alignment horizontal="center" vertical="center" wrapText="1"/>
    </xf>
    <xf numFmtId="0" fontId="20" fillId="0" borderId="44" xfId="6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4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4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47" xfId="0" applyBorder="1" applyAlignment="1"/>
    <xf numFmtId="0" fontId="8" fillId="0" borderId="46" xfId="0" applyFont="1" applyFill="1" applyBorder="1" applyAlignment="1">
      <alignment horizontal="left" vertical="center"/>
    </xf>
    <xf numFmtId="0" fontId="10" fillId="0" borderId="48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9" fillId="0" borderId="55" xfId="0" applyFont="1" applyBorder="1" applyAlignment="1">
      <alignment vertical="center"/>
    </xf>
    <xf numFmtId="0" fontId="22" fillId="0" borderId="0" xfId="4" applyFont="1" applyFill="1" applyBorder="1" applyAlignment="1">
      <alignment vertical="center" wrapText="1"/>
    </xf>
    <xf numFmtId="0" fontId="9" fillId="0" borderId="56" xfId="0" applyFont="1" applyBorder="1" applyAlignment="1">
      <alignment vertical="center"/>
    </xf>
    <xf numFmtId="0" fontId="22" fillId="0" borderId="24" xfId="4" applyFont="1" applyFill="1" applyBorder="1" applyAlignment="1">
      <alignment vertical="center" wrapText="1"/>
    </xf>
    <xf numFmtId="0" fontId="22" fillId="0" borderId="57" xfId="4" applyFont="1" applyFill="1" applyBorder="1" applyAlignment="1">
      <alignment vertical="center" wrapText="1"/>
    </xf>
    <xf numFmtId="10" fontId="14" fillId="0" borderId="5" xfId="5" applyNumberFormat="1" applyFont="1" applyFill="1" applyBorder="1" applyAlignment="1">
      <alignment horizontal="center" vertical="center" wrapText="1"/>
    </xf>
    <xf numFmtId="0" fontId="9" fillId="0" borderId="58" xfId="0" applyFont="1" applyBorder="1" applyAlignment="1">
      <alignment horizontal="left"/>
    </xf>
    <xf numFmtId="0" fontId="10" fillId="0" borderId="59" xfId="0" applyFont="1" applyBorder="1" applyAlignment="1">
      <alignment horizontal="center" vertical="center" wrapText="1"/>
    </xf>
    <xf numFmtId="0" fontId="9" fillId="0" borderId="60" xfId="0" applyFont="1" applyBorder="1" applyAlignment="1">
      <alignment vertical="center"/>
    </xf>
    <xf numFmtId="0" fontId="22" fillId="0" borderId="8" xfId="3" applyFont="1" applyFill="1" applyBorder="1" applyAlignment="1">
      <alignment vertical="center" wrapText="1"/>
    </xf>
    <xf numFmtId="0" fontId="22" fillId="0" borderId="51" xfId="3" applyFont="1" applyFill="1" applyBorder="1" applyAlignment="1">
      <alignment vertical="center" wrapText="1"/>
    </xf>
    <xf numFmtId="0" fontId="22" fillId="0" borderId="61" xfId="3" applyFont="1" applyFill="1" applyBorder="1" applyAlignment="1">
      <alignment vertical="center" wrapText="1"/>
    </xf>
    <xf numFmtId="0" fontId="22" fillId="0" borderId="51" xfId="0" applyFont="1" applyBorder="1"/>
    <xf numFmtId="0" fontId="22" fillId="0" borderId="0" xfId="0" applyFont="1"/>
    <xf numFmtId="0" fontId="9" fillId="0" borderId="0" xfId="0" applyFont="1" applyBorder="1" applyAlignment="1">
      <alignment vertical="top" wrapText="1"/>
    </xf>
    <xf numFmtId="0" fontId="10" fillId="0" borderId="1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2" fillId="0" borderId="5" xfId="4" applyFont="1" applyFill="1" applyBorder="1" applyAlignment="1">
      <alignment vertical="center" wrapText="1"/>
    </xf>
    <xf numFmtId="0" fontId="9" fillId="0" borderId="62" xfId="0" applyFont="1" applyBorder="1"/>
    <xf numFmtId="0" fontId="20" fillId="0" borderId="0" xfId="4" applyFont="1" applyFill="1" applyBorder="1" applyAlignment="1">
      <alignment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shrinkToFit="1"/>
    </xf>
    <xf numFmtId="0" fontId="6" fillId="0" borderId="53" xfId="0" applyFont="1" applyBorder="1" applyAlignment="1">
      <alignment vertical="top" wrapText="1"/>
    </xf>
    <xf numFmtId="0" fontId="9" fillId="0" borderId="65" xfId="0" applyFont="1" applyBorder="1"/>
    <xf numFmtId="0" fontId="9" fillId="0" borderId="66" xfId="0" applyFont="1" applyBorder="1"/>
    <xf numFmtId="0" fontId="22" fillId="0" borderId="10" xfId="4" applyFont="1" applyFill="1" applyBorder="1" applyAlignment="1">
      <alignment horizontal="left" vertical="center" wrapText="1"/>
    </xf>
    <xf numFmtId="0" fontId="9" fillId="0" borderId="53" xfId="0" applyFont="1" applyBorder="1" applyAlignment="1">
      <alignment vertical="top" wrapText="1"/>
    </xf>
    <xf numFmtId="10" fontId="22" fillId="0" borderId="23" xfId="5" applyNumberFormat="1" applyFont="1" applyFill="1" applyBorder="1" applyAlignment="1">
      <alignment horizontal="left" vertical="center" wrapText="1"/>
    </xf>
    <xf numFmtId="0" fontId="9" fillId="0" borderId="67" xfId="0" applyFont="1" applyBorder="1"/>
    <xf numFmtId="4" fontId="22" fillId="0" borderId="8" xfId="3" applyNumberFormat="1" applyFont="1" applyFill="1" applyBorder="1" applyAlignment="1">
      <alignment horizontal="center" vertical="center" wrapText="1"/>
    </xf>
    <xf numFmtId="3" fontId="22" fillId="0" borderId="8" xfId="3" applyNumberFormat="1" applyFont="1" applyFill="1" applyBorder="1" applyAlignment="1">
      <alignment horizontal="center" vertical="center" wrapText="1"/>
    </xf>
    <xf numFmtId="0" fontId="22" fillId="0" borderId="67" xfId="0" applyFont="1" applyBorder="1"/>
    <xf numFmtId="0" fontId="20" fillId="0" borderId="5" xfId="4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68" xfId="0" applyFont="1" applyBorder="1"/>
    <xf numFmtId="0" fontId="9" fillId="0" borderId="69" xfId="0" applyFont="1" applyBorder="1"/>
    <xf numFmtId="0" fontId="22" fillId="0" borderId="21" xfId="4" applyFont="1" applyFill="1" applyBorder="1" applyAlignment="1">
      <alignment vertical="center" wrapText="1"/>
    </xf>
    <xf numFmtId="0" fontId="25" fillId="0" borderId="70" xfId="0" applyFont="1" applyBorder="1" applyAlignment="1">
      <alignment horizontal="center" vertical="center" wrapText="1"/>
    </xf>
    <xf numFmtId="0" fontId="9" fillId="0" borderId="51" xfId="0" applyFont="1" applyBorder="1"/>
    <xf numFmtId="0" fontId="20" fillId="0" borderId="71" xfId="6" applyFont="1" applyFill="1" applyBorder="1" applyAlignment="1">
      <alignment horizontal="center" vertical="center" wrapText="1"/>
    </xf>
    <xf numFmtId="0" fontId="20" fillId="0" borderId="72" xfId="6" applyFont="1" applyFill="1" applyBorder="1" applyAlignment="1">
      <alignment horizontal="center" vertical="center" wrapText="1"/>
    </xf>
    <xf numFmtId="3" fontId="26" fillId="0" borderId="8" xfId="3" applyNumberFormat="1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9" fillId="0" borderId="73" xfId="0" applyFont="1" applyBorder="1"/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 Ukrainian Equity Indexes and Rates of Return of Public Funds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27948741276660388"/>
          <c:y val="1.91571598013941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333361155650006E-2"/>
          <c:y val="0.33333458054425802"/>
          <c:w val="0.94615463587960391"/>
          <c:h val="0.23754878153728728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1.3270938455081981E-3"/>
                  <c:y val="1.7126372777179294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December `15</c:v>
                </c:pt>
                <c:pt idx="1">
                  <c:v>January `16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-2.8887275074639063E-2</c:v>
                </c:pt>
                <c:pt idx="1">
                  <c:v>-1.2131283755712485E-2</c:v>
                </c:pt>
                <c:pt idx="2">
                  <c:v>-1.2131283755712485E-2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7.9201263574219284E-3"/>
                  <c:y val="1.4356154283776529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December `15</c:v>
                </c:pt>
                <c:pt idx="1">
                  <c:v>January `16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-4.2349097306580763E-2</c:v>
                </c:pt>
                <c:pt idx="1">
                  <c:v>-4.9441576998221159E-2</c:v>
                </c:pt>
                <c:pt idx="2">
                  <c:v>-4.9441576998221159E-2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9.6854964691137253E-4"/>
                  <c:y val="-2.2009433249287131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8232668804328282E-3"/>
                  <c:y val="-2.4057711909514876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8232825458606716E-3"/>
                  <c:y val="-1.2563416028678423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December `15</c:v>
                </c:pt>
                <c:pt idx="1">
                  <c:v>January `16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1.585304318226476E-3</c:v>
                </c:pt>
                <c:pt idx="1">
                  <c:v>2.4861378744480901E-3</c:v>
                </c:pt>
                <c:pt idx="2">
                  <c:v>2.4861378744480901E-3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2.0361789293312214E-3"/>
                  <c:y val="-1.1001537718604775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1387046299040351E-3"/>
                  <c:y val="2.0948225181885377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December `15</c:v>
                </c:pt>
                <c:pt idx="1">
                  <c:v>January `16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8.7649024064968915E-3</c:v>
                </c:pt>
                <c:pt idx="1">
                  <c:v>-3.744120886631519E-2</c:v>
                </c:pt>
                <c:pt idx="2">
                  <c:v>-3.744120886631519E-2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December `15</c:v>
                </c:pt>
                <c:pt idx="1">
                  <c:v>January `16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-1.7301995130840114E-2</c:v>
                </c:pt>
                <c:pt idx="1">
                  <c:v>-3.2870316440984815E-2</c:v>
                </c:pt>
                <c:pt idx="2">
                  <c:v>-3.2870316440984815E-2</c:v>
                </c:pt>
              </c:numCache>
            </c:numRef>
          </c:val>
        </c:ser>
        <c:dLbls>
          <c:showVal val="1"/>
        </c:dLbls>
        <c:gapWidth val="400"/>
        <c:overlap val="-10"/>
        <c:axId val="62284160"/>
        <c:axId val="62285696"/>
      </c:barChart>
      <c:catAx>
        <c:axId val="62284160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285696"/>
        <c:crosses val="autoZero"/>
        <c:auto val="1"/>
        <c:lblAlgn val="ctr"/>
        <c:lblOffset val="0"/>
        <c:tickLblSkip val="1"/>
        <c:tickMarkSkip val="1"/>
      </c:catAx>
      <c:valAx>
        <c:axId val="62285696"/>
        <c:scaling>
          <c:orientation val="minMax"/>
          <c:max val="7.0000000000000021E-2"/>
          <c:min val="-0.05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2841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017114063429873"/>
          <c:y val="0.85440932714217843"/>
          <c:w val="0.46495765304291287"/>
          <c:h val="9.9617230967249518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Ukrainian and Global Equity Indexes over the Month</a:t>
            </a:r>
            <a:endParaRPr lang="ru-RU" sz="1200"/>
          </a:p>
        </c:rich>
      </c:tx>
      <c:layout>
        <c:manualLayout>
          <c:xMode val="edge"/>
          <c:yMode val="edge"/>
          <c:x val="0.17021276595744683"/>
          <c:y val="1.228501228501228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46"/>
          <c:y val="0.1793611793611794"/>
          <c:w val="0.53846153846153844"/>
          <c:h val="0.58722358722358725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SHANGHAI SE COMPOSITE (China)</c:v>
                </c:pt>
                <c:pt idx="1">
                  <c:v>HANG SENG (Hong Kong)</c:v>
                </c:pt>
                <c:pt idx="2">
                  <c:v>DAX (Germany)</c:v>
                </c:pt>
                <c:pt idx="3">
                  <c:v>NIKKEI 225 (Japan)</c:v>
                </c:pt>
                <c:pt idx="4">
                  <c:v>DJIA (USA)</c:v>
                </c:pt>
                <c:pt idx="5">
                  <c:v>S&amp;P 500 (USA)</c:v>
                </c:pt>
                <c:pt idx="6">
                  <c:v>CAC 40 (France)</c:v>
                </c:pt>
                <c:pt idx="7">
                  <c:v>UX Index</c:v>
                </c:pt>
                <c:pt idx="8">
                  <c:v>WIG20 (Poland)</c:v>
                </c:pt>
                <c:pt idx="9">
                  <c:v>FTSE 100 (Great Britain)</c:v>
                </c:pt>
                <c:pt idx="10">
                  <c:v>RTSI (Russia)</c:v>
                </c:pt>
                <c:pt idx="11">
                  <c:v>PFTS Index</c:v>
                </c:pt>
                <c:pt idx="12">
                  <c:v>MICEX (Russia)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-0.23378253261518178</c:v>
                </c:pt>
                <c:pt idx="1">
                  <c:v>-0.1004946954481164</c:v>
                </c:pt>
                <c:pt idx="2">
                  <c:v>-8.7954865535822768E-2</c:v>
                </c:pt>
                <c:pt idx="3">
                  <c:v>-7.9617163443175265E-2</c:v>
                </c:pt>
                <c:pt idx="4">
                  <c:v>-6.4620449935156254E-2</c:v>
                </c:pt>
                <c:pt idx="5">
                  <c:v>-5.9669665012407003E-2</c:v>
                </c:pt>
                <c:pt idx="6">
                  <c:v>-5.5615183637864107E-2</c:v>
                </c:pt>
                <c:pt idx="7">
                  <c:v>-4.9441576998221159E-2</c:v>
                </c:pt>
                <c:pt idx="8">
                  <c:v>-4.2438748890622158E-2</c:v>
                </c:pt>
                <c:pt idx="9">
                  <c:v>-3.0324909747292406E-2</c:v>
                </c:pt>
                <c:pt idx="10">
                  <c:v>-1.5507767092888147E-2</c:v>
                </c:pt>
                <c:pt idx="11">
                  <c:v>-1.2131283755712485E-2</c:v>
                </c:pt>
                <c:pt idx="12">
                  <c:v>1.3376027615024766E-2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SHANGHAI SE COMPOSITE (China)</c:v>
                </c:pt>
                <c:pt idx="1">
                  <c:v>HANG SENG (Hong Kong)</c:v>
                </c:pt>
                <c:pt idx="2">
                  <c:v>DAX (Germany)</c:v>
                </c:pt>
                <c:pt idx="3">
                  <c:v>NIKKEI 225 (Japan)</c:v>
                </c:pt>
                <c:pt idx="4">
                  <c:v>DJIA (USA)</c:v>
                </c:pt>
                <c:pt idx="5">
                  <c:v>S&amp;P 500 (USA)</c:v>
                </c:pt>
                <c:pt idx="6">
                  <c:v>CAC 40 (France)</c:v>
                </c:pt>
                <c:pt idx="7">
                  <c:v>UX Index</c:v>
                </c:pt>
                <c:pt idx="8">
                  <c:v>WIG20 (Poland)</c:v>
                </c:pt>
                <c:pt idx="9">
                  <c:v>FTSE 100 (Great Britain)</c:v>
                </c:pt>
                <c:pt idx="10">
                  <c:v>RTSI (Russia)</c:v>
                </c:pt>
                <c:pt idx="11">
                  <c:v>PFTS Index</c:v>
                </c:pt>
                <c:pt idx="12">
                  <c:v>MICEX (Russia)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-0.23378253261518178</c:v>
                </c:pt>
                <c:pt idx="1">
                  <c:v>-0.1004946954481164</c:v>
                </c:pt>
                <c:pt idx="2">
                  <c:v>-8.7954865535822768E-2</c:v>
                </c:pt>
                <c:pt idx="3">
                  <c:v>-7.9617163443175265E-2</c:v>
                </c:pt>
                <c:pt idx="4">
                  <c:v>-6.4620449935156254E-2</c:v>
                </c:pt>
                <c:pt idx="5">
                  <c:v>-5.9669665012407003E-2</c:v>
                </c:pt>
                <c:pt idx="6">
                  <c:v>-5.5615183637864107E-2</c:v>
                </c:pt>
                <c:pt idx="7">
                  <c:v>-4.9441576998221159E-2</c:v>
                </c:pt>
                <c:pt idx="8">
                  <c:v>-4.2438748890622158E-2</c:v>
                </c:pt>
                <c:pt idx="9">
                  <c:v>-3.0324909747292406E-2</c:v>
                </c:pt>
                <c:pt idx="10">
                  <c:v>-1.5507767092888147E-2</c:v>
                </c:pt>
                <c:pt idx="11">
                  <c:v>-1.2131283755712485E-2</c:v>
                </c:pt>
                <c:pt idx="12">
                  <c:v>1.3376027615024766E-2</c:v>
                </c:pt>
              </c:numCache>
            </c:numRef>
          </c:val>
        </c:ser>
        <c:dLbls>
          <c:showVal val="1"/>
        </c:dLbls>
        <c:gapWidth val="100"/>
        <c:overlap val="-20"/>
        <c:axId val="62306944"/>
        <c:axId val="62316928"/>
      </c:barChart>
      <c:catAx>
        <c:axId val="62306944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316928"/>
        <c:crosses val="autoZero"/>
        <c:lblAlgn val="ctr"/>
        <c:lblOffset val="100"/>
        <c:tickLblSkip val="1"/>
        <c:tickMarkSkip val="1"/>
      </c:catAx>
      <c:valAx>
        <c:axId val="62316928"/>
        <c:scaling>
          <c:orientation val="minMax"/>
          <c:max val="0.05"/>
          <c:min val="-0.30000000000000004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3069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0801963993453356"/>
          <c:y val="0.85749385749385776"/>
          <c:w val="0.58428805237315873"/>
          <c:h val="5.896805896805896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Funds' Shares within  Aggregate NAV of Open-Ended CII</a:t>
            </a:r>
            <a:endParaRPr lang="ru-RU" sz="1200" b="1" i="0" baseline="0"/>
          </a:p>
        </c:rich>
      </c:tx>
      <c:layout>
        <c:manualLayout>
          <c:xMode val="edge"/>
          <c:yMode val="edge"/>
          <c:x val="0.24209094664163691"/>
          <c:y val="7.2368576036047252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28335644891009781"/>
          <c:y val="0.2587724840076841"/>
          <c:w val="0.39477330503494212"/>
          <c:h val="0.3969306746219561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745024047060664E-2"/>
                  <c:y val="-4.7118415385861985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6.5884546429735957E-2"/>
                  <c:y val="-1.7054665097394606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4.8494145787968436E-2"/>
                  <c:y val="-4.1798486655521203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0581203328422385"/>
                  <c:y val="-4.5927284203746192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0.1736746414265524"/>
                  <c:y val="-0.15144501021603846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0.12048952138689906"/>
                  <c:y val="6.253801075335734E-3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3.6050173227489782E-2"/>
                  <c:y val="0.11095761463337526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0.10960762586854295"/>
                  <c:y val="0.10971610018798604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9.5063003859709977E-2"/>
                  <c:y val="-2.8690439317772226E-3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0.10976327695530651"/>
                  <c:y val="-5.9458466398037653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6.4742806093501498E-2"/>
                  <c:y val="-0.16690481854412123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В_ВЧА!$B$28:$B$38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Grushevskyi: Fond Derzhavnyh Paperiv</c:v>
                </c:pt>
                <c:pt idx="3">
                  <c:v>KINTO-Ekviti</c:v>
                </c:pt>
                <c:pt idx="4">
                  <c:v>UNIVER.UA/Taras Shevchenko: Fond Zaoshchadzhen</c:v>
                </c:pt>
                <c:pt idx="5">
                  <c:v>Altus – Depozyt</c:v>
                </c:pt>
                <c:pt idx="6">
                  <c:v>Sofiivskyi</c:v>
                </c:pt>
                <c:pt idx="7">
                  <c:v>Altus – Zbalansovanyi</c:v>
                </c:pt>
                <c:pt idx="8">
                  <c:v>KINTO-Kaznacheyskyi</c:v>
                </c:pt>
                <c:pt idx="9">
                  <c:v>OTP Fond Aktsii</c:v>
                </c:pt>
                <c:pt idx="10">
                  <c:v>VSI</c:v>
                </c:pt>
              </c:strCache>
            </c:strRef>
          </c:cat>
          <c:val>
            <c:numRef>
              <c:f>В_ВЧА!$C$28:$C$38</c:f>
              <c:numCache>
                <c:formatCode>#,##0.00</c:formatCode>
                <c:ptCount val="11"/>
                <c:pt idx="0">
                  <c:v>8459743.9342999905</c:v>
                </c:pt>
                <c:pt idx="1">
                  <c:v>21052724.162999999</c:v>
                </c:pt>
                <c:pt idx="2">
                  <c:v>5609601.9299999997</c:v>
                </c:pt>
                <c:pt idx="3">
                  <c:v>3221465.79</c:v>
                </c:pt>
                <c:pt idx="4">
                  <c:v>3207939.01</c:v>
                </c:pt>
                <c:pt idx="5">
                  <c:v>3144686.19</c:v>
                </c:pt>
                <c:pt idx="6">
                  <c:v>2802261.0410000002</c:v>
                </c:pt>
                <c:pt idx="7">
                  <c:v>2539008.25</c:v>
                </c:pt>
                <c:pt idx="8">
                  <c:v>1952518.43</c:v>
                </c:pt>
                <c:pt idx="9">
                  <c:v>1821632.96</c:v>
                </c:pt>
                <c:pt idx="10">
                  <c:v>1377558.46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В_ВЧА!$B$28:$B$38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Grushevskyi: Fond Derzhavnyh Paperiv</c:v>
                </c:pt>
                <c:pt idx="3">
                  <c:v>KINTO-Ekviti</c:v>
                </c:pt>
                <c:pt idx="4">
                  <c:v>UNIVER.UA/Taras Shevchenko: Fond Zaoshchadzhen</c:v>
                </c:pt>
                <c:pt idx="5">
                  <c:v>Altus – Depozyt</c:v>
                </c:pt>
                <c:pt idx="6">
                  <c:v>Sofiivskyi</c:v>
                </c:pt>
                <c:pt idx="7">
                  <c:v>Altus – Zbalansovanyi</c:v>
                </c:pt>
                <c:pt idx="8">
                  <c:v>KINTO-Kaznacheyskyi</c:v>
                </c:pt>
                <c:pt idx="9">
                  <c:v>OTP Fond Aktsii</c:v>
                </c:pt>
                <c:pt idx="10">
                  <c:v>VSI</c:v>
                </c:pt>
              </c:strCache>
            </c:strRef>
          </c:cat>
          <c:val>
            <c:numRef>
              <c:f>В_ВЧА!$D$28:$D$38</c:f>
              <c:numCache>
                <c:formatCode>0.00%</c:formatCode>
                <c:ptCount val="11"/>
                <c:pt idx="0">
                  <c:v>0.15328638768487346</c:v>
                </c:pt>
                <c:pt idx="1">
                  <c:v>0.38146497848334104</c:v>
                </c:pt>
                <c:pt idx="2">
                  <c:v>0.10164322027684937</c:v>
                </c:pt>
                <c:pt idx="3">
                  <c:v>5.837137126543035E-2</c:v>
                </c:pt>
                <c:pt idx="4">
                  <c:v>5.8126272683332474E-2</c:v>
                </c:pt>
                <c:pt idx="5">
                  <c:v>5.6980162781663943E-2</c:v>
                </c:pt>
                <c:pt idx="6">
                  <c:v>5.0775587968252905E-2</c:v>
                </c:pt>
                <c:pt idx="7">
                  <c:v>4.6005577233443347E-2</c:v>
                </c:pt>
                <c:pt idx="8">
                  <c:v>3.5378670955908291E-2</c:v>
                </c:pt>
                <c:pt idx="9">
                  <c:v>3.3007090793133902E-2</c:v>
                </c:pt>
                <c:pt idx="10">
                  <c:v>2.4960679873770902E-2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1" baseline="0"/>
              <a:t>Open-Ended CII NAV Dynamics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39787261599111823"/>
          <c:y val="0.1026695074570748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9787254673131838E-2"/>
          <c:y val="0.41273141997744084"/>
          <c:w val="0.90496516578371955"/>
          <c:h val="0.29979496177465859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ВЧА'!$C$60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2.7566888945162746E-3"/>
                  <c:y val="-9.7749836647965959E-4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ВЧА'!$B$61:$B$71</c:f>
              <c:strCache>
                <c:ptCount val="11"/>
                <c:pt idx="0">
                  <c:v>UNIVER.UA/Myhailo Grushevskyi: Fond Derzhavnyh Paperiv   </c:v>
                </c:pt>
                <c:pt idx="1">
                  <c:v>UNIVER.UA/Taras Shevchenko: Fond Zaoshchadzhen</c:v>
                </c:pt>
                <c:pt idx="2">
                  <c:v>Altus – Depozyt</c:v>
                </c:pt>
                <c:pt idx="3">
                  <c:v>Altus – Zbalansovanyi</c:v>
                </c:pt>
                <c:pt idx="4">
                  <c:v>OTP Fond Aktsii</c:v>
                </c:pt>
                <c:pt idx="5">
                  <c:v>KINTO-Ekviti</c:v>
                </c:pt>
                <c:pt idx="6">
                  <c:v>OTP Klasychnyi </c:v>
                </c:pt>
                <c:pt idx="7">
                  <c:v>UNIVER.UA/Volodymyr Velykyi: Fond Zbalansovanyi</c:v>
                </c:pt>
                <c:pt idx="8">
                  <c:v>KINTO-Klasychnyi</c:v>
                </c:pt>
                <c:pt idx="9">
                  <c:v>Argentum</c:v>
                </c:pt>
                <c:pt idx="10">
                  <c:v>VSI</c:v>
                </c:pt>
              </c:strCache>
            </c:strRef>
          </c:cat>
          <c:val>
            <c:numRef>
              <c:f>'В_динаміка ВЧА'!$C$61:$C$71</c:f>
              <c:numCache>
                <c:formatCode>#,##0.00</c:formatCode>
                <c:ptCount val="11"/>
                <c:pt idx="0">
                  <c:v>492.22029999999978</c:v>
                </c:pt>
                <c:pt idx="1">
                  <c:v>159.62812999999989</c:v>
                </c:pt>
                <c:pt idx="2">
                  <c:v>86.27623999999976</c:v>
                </c:pt>
                <c:pt idx="3">
                  <c:v>65.108240000000222</c:v>
                </c:pt>
                <c:pt idx="4">
                  <c:v>25.713429999999935</c:v>
                </c:pt>
                <c:pt idx="5">
                  <c:v>-74.804290000000037</c:v>
                </c:pt>
                <c:pt idx="6">
                  <c:v>0.40205999999993947</c:v>
                </c:pt>
                <c:pt idx="7">
                  <c:v>12.222809999999939</c:v>
                </c:pt>
                <c:pt idx="8">
                  <c:v>-160.20123000000044</c:v>
                </c:pt>
                <c:pt idx="9">
                  <c:v>-192.33765000000017</c:v>
                </c:pt>
                <c:pt idx="10">
                  <c:v>-221.80122999999998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ВЧА'!$E$60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7955841553947555E-3"/>
                  <c:y val="-7.55644530853710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0206654210692425E-3"/>
                  <c:y val="-5.332744644047311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311410035583279E-3"/>
                  <c:y val="3.1628278040499509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3114495640007128E-3"/>
                  <c:y val="-3.2793544949059018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0702617084563492E-4"/>
                  <c:y val="-5.3327446440473115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1.7615350606683855E-3"/>
                  <c:y val="7.0824141842079948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3.7720227634639828E-4"/>
                  <c:y val="4.7246175258128581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3.3197854459671866E-4"/>
                  <c:y val="4.8064311422096996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1.9513580722470899E-5"/>
                  <c:y val="-5.236833419734196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9474052305203527E-5"/>
                  <c:y val="7.2386604776377064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1.8234842469093729E-3"/>
                  <c:y val="-3.2746599944162208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4255356726061543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8723444927031332"/>
                  <c:y val="0.34907632535405453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3120611093065071"/>
                  <c:y val="0.38398395788945999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58869929403486"/>
                  <c:y val="0.34702293520491301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2127709529940665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6312109591166333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0567431687328039"/>
                  <c:y val="0.3572898859506205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4184455469065478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78156082499503055"/>
                  <c:y val="0.4640661737059783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1418496106560356"/>
                  <c:y val="0.66324501817270354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86312116517146298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ВЧА'!$B$61:$B$71</c:f>
              <c:strCache>
                <c:ptCount val="11"/>
                <c:pt idx="0">
                  <c:v>UNIVER.UA/Myhailo Grushevskyi: Fond Derzhavnyh Paperiv   </c:v>
                </c:pt>
                <c:pt idx="1">
                  <c:v>UNIVER.UA/Taras Shevchenko: Fond Zaoshchadzhen</c:v>
                </c:pt>
                <c:pt idx="2">
                  <c:v>Altus – Depozyt</c:v>
                </c:pt>
                <c:pt idx="3">
                  <c:v>Altus – Zbalansovanyi</c:v>
                </c:pt>
                <c:pt idx="4">
                  <c:v>OTP Fond Aktsii</c:v>
                </c:pt>
                <c:pt idx="5">
                  <c:v>KINTO-Ekviti</c:v>
                </c:pt>
                <c:pt idx="6">
                  <c:v>OTP Klasychnyi </c:v>
                </c:pt>
                <c:pt idx="7">
                  <c:v>UNIVER.UA/Volodymyr Velykyi: Fond Zbalansovanyi</c:v>
                </c:pt>
                <c:pt idx="8">
                  <c:v>KINTO-Klasychnyi</c:v>
                </c:pt>
                <c:pt idx="9">
                  <c:v>Argentum</c:v>
                </c:pt>
                <c:pt idx="10">
                  <c:v>VSI</c:v>
                </c:pt>
              </c:strCache>
            </c:strRef>
          </c:cat>
          <c:val>
            <c:numRef>
              <c:f>'В_динаміка ВЧА'!$E$61:$E$71</c:f>
              <c:numCache>
                <c:formatCode>#,##0.00</c:formatCode>
                <c:ptCount val="11"/>
                <c:pt idx="0">
                  <c:v>317.35347068618523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-6.3665361878097686</c:v>
                </c:pt>
                <c:pt idx="6">
                  <c:v>-11.033651540284318</c:v>
                </c:pt>
                <c:pt idx="7">
                  <c:v>-11.251598618968375</c:v>
                </c:pt>
                <c:pt idx="8">
                  <c:v>-33.766656529550595</c:v>
                </c:pt>
                <c:pt idx="9">
                  <c:v>-94.454648433384619</c:v>
                </c:pt>
                <c:pt idx="10">
                  <c:v>-278.16508439645395</c:v>
                </c:pt>
              </c:numCache>
            </c:numRef>
          </c:val>
        </c:ser>
        <c:dLbls>
          <c:showVal val="1"/>
        </c:dLbls>
        <c:overlap val="-30"/>
        <c:axId val="64287104"/>
        <c:axId val="64288640"/>
      </c:barChart>
      <c:lineChart>
        <c:grouping val="standard"/>
        <c:ser>
          <c:idx val="2"/>
          <c:order val="2"/>
          <c:tx>
            <c:strRef>
              <c:f>'В_динаміка ВЧА'!$D$60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958990992759145E-2"/>
                  <c:y val="-8.142955336818066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703629368180074E-2"/>
                  <c:y val="-5.130932613475047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483799862622155E-2"/>
                  <c:y val="4.327173142748384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285184177167811E-2"/>
                  <c:y val="4.074595467941280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540541309455195E-2"/>
                  <c:y val="3.774779026363600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540576345580977E-2"/>
                  <c:y val="9.831659355576669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540536817163618E-2"/>
                  <c:y val="8.561395128211472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703690455847883E-2"/>
                  <c:y val="9.278156174490394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249752674232016E-2"/>
                  <c:y val="8.9779044472245037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668228409078442E-2"/>
                  <c:y val="4.776840628945885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695397478528"/>
                  <c:y val="1.0266950745707486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595783878950501"/>
                  <c:y val="8.2135605965659875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4184448543085491"/>
                  <c:y val="8.2135605965659875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78652536744055268"/>
                  <c:y val="8.2135605965659875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3120624945025023"/>
                  <c:y val="8.2135605965659875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ВЧА'!$B$61:$B$70</c:f>
              <c:strCache>
                <c:ptCount val="10"/>
                <c:pt idx="0">
                  <c:v>UNIVER.UA/Myhailo Grushevskyi: Fond Derzhavnyh Paperiv   </c:v>
                </c:pt>
                <c:pt idx="1">
                  <c:v>UNIVER.UA/Taras Shevchenko: Fond Zaoshchadzhen</c:v>
                </c:pt>
                <c:pt idx="2">
                  <c:v>Altus – Depozyt</c:v>
                </c:pt>
                <c:pt idx="3">
                  <c:v>Altus – Zbalansovanyi</c:v>
                </c:pt>
                <c:pt idx="4">
                  <c:v>OTP Fond Aktsii</c:v>
                </c:pt>
                <c:pt idx="5">
                  <c:v>KINTO-Ekviti</c:v>
                </c:pt>
                <c:pt idx="6">
                  <c:v>OTP Klasychnyi </c:v>
                </c:pt>
                <c:pt idx="7">
                  <c:v>UNIVER.UA/Volodymyr Velykyi: Fond Zbalansovanyi</c:v>
                </c:pt>
                <c:pt idx="8">
                  <c:v>KINTO-Klasychnyi</c:v>
                </c:pt>
                <c:pt idx="9">
                  <c:v>Argentum</c:v>
                </c:pt>
              </c:strCache>
            </c:strRef>
          </c:cat>
          <c:val>
            <c:numRef>
              <c:f>'В_динаміка ВЧА'!$D$61:$D$70</c:f>
              <c:numCache>
                <c:formatCode>0.00%</c:formatCode>
                <c:ptCount val="10"/>
                <c:pt idx="0">
                  <c:v>9.6185966884787477E-2</c:v>
                </c:pt>
                <c:pt idx="1">
                  <c:v>5.2366092660470341E-2</c:v>
                </c:pt>
                <c:pt idx="2">
                  <c:v>2.820950801575824E-2</c:v>
                </c:pt>
                <c:pt idx="3">
                  <c:v>2.6318056403581255E-2</c:v>
                </c:pt>
                <c:pt idx="4">
                  <c:v>1.4317696071827859E-2</c:v>
                </c:pt>
                <c:pt idx="5">
                  <c:v>-2.2693616780333738E-2</c:v>
                </c:pt>
                <c:pt idx="6">
                  <c:v>4.3335546709183284E-4</c:v>
                </c:pt>
                <c:pt idx="7">
                  <c:v>1.2685262009011149E-2</c:v>
                </c:pt>
                <c:pt idx="8">
                  <c:v>-7.5520573910501211E-3</c:v>
                </c:pt>
                <c:pt idx="9">
                  <c:v>-0.16749049969198854</c:v>
                </c:pt>
              </c:numCache>
            </c:numRef>
          </c:val>
        </c:ser>
        <c:dLbls>
          <c:showVal val="1"/>
        </c:dLbls>
        <c:marker val="1"/>
        <c:axId val="64290176"/>
        <c:axId val="73643136"/>
      </c:lineChart>
      <c:catAx>
        <c:axId val="6428710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288640"/>
        <c:crosses val="autoZero"/>
        <c:lblAlgn val="ctr"/>
        <c:lblOffset val="40"/>
        <c:tickLblSkip val="2"/>
        <c:tickMarkSkip val="1"/>
      </c:catAx>
      <c:valAx>
        <c:axId val="64288640"/>
        <c:scaling>
          <c:orientation val="minMax"/>
          <c:max val="500"/>
          <c:min val="-30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287104"/>
        <c:crosses val="autoZero"/>
        <c:crossBetween val="between"/>
      </c:valAx>
      <c:catAx>
        <c:axId val="64290176"/>
        <c:scaling>
          <c:orientation val="minMax"/>
        </c:scaling>
        <c:delete val="1"/>
        <c:axPos val="b"/>
        <c:tickLblPos val="none"/>
        <c:crossAx val="73643136"/>
        <c:crosses val="autoZero"/>
        <c:lblAlgn val="ctr"/>
        <c:lblOffset val="100"/>
      </c:catAx>
      <c:valAx>
        <c:axId val="73643136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29017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2.5531932576970159E-2"/>
          <c:y val="0.84394335129715503"/>
          <c:w val="0.4531918032412201"/>
          <c:h val="5.133475372853741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Rates of Return: Open-Ended Funds, Bank Deposits </a:t>
            </a:r>
            <a:endParaRPr lang="ru-RU" sz="12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and Indexes over the Month</a:t>
            </a:r>
            <a:endParaRPr lang="ru-RU" sz="1200"/>
          </a:p>
        </c:rich>
      </c:tx>
      <c:layout>
        <c:manualLayout>
          <c:xMode val="edge"/>
          <c:yMode val="edge"/>
          <c:x val="0.31845841784989876"/>
          <c:y val="5.249348316987504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2312373225152136E-2"/>
          <c:y val="8.6614247230293817E-2"/>
          <c:w val="0.95638945233265715"/>
          <c:h val="0.88276540864006503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1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'В_діаграма(дох)'!$A$2:$A$29</c:f>
              <c:strCache>
                <c:ptCount val="28"/>
                <c:pt idx="0">
                  <c:v>Argentum</c:v>
                </c:pt>
                <c:pt idx="1">
                  <c:v>Sofiivskyi</c:v>
                </c:pt>
                <c:pt idx="2">
                  <c:v>Premium – Fond Indeksnyi</c:v>
                </c:pt>
                <c:pt idx="3">
                  <c:v>UNIVER.UA/Iaroslav Mudryi: Fond Aktsii</c:v>
                </c:pt>
                <c:pt idx="4">
                  <c:v>KINTO-Ekviti</c:v>
                </c:pt>
                <c:pt idx="5">
                  <c:v>SEM Azhio</c:v>
                </c:pt>
                <c:pt idx="6">
                  <c:v>Premium – Fond Zbalansovanyi</c:v>
                </c:pt>
                <c:pt idx="7">
                  <c:v>КІNTO-Кlasychnyi</c:v>
                </c:pt>
                <c:pt idx="8">
                  <c:v>Коnkord Dostatok</c:v>
                </c:pt>
                <c:pt idx="9">
                  <c:v>Bonum Optimum</c:v>
                </c:pt>
                <c:pt idx="10">
                  <c:v>TASK Resurs</c:v>
                </c:pt>
                <c:pt idx="11">
                  <c:v>OTP Klasychnyi </c:v>
                </c:pt>
                <c:pt idx="12">
                  <c:v>OTP Fond Aktsii</c:v>
                </c:pt>
                <c:pt idx="13">
                  <c:v>Altus-Strategichnyi</c:v>
                </c:pt>
                <c:pt idx="14">
                  <c:v>KINTO-Kaznacheyskyi</c:v>
                </c:pt>
                <c:pt idx="15">
                  <c:v>UNIVER.UA/Volodymyr Velykyi: Fond Zbalansovanyi</c:v>
                </c:pt>
                <c:pt idx="16">
                  <c:v>Altus – Zbalansovanyi</c:v>
                </c:pt>
                <c:pt idx="17">
                  <c:v>Altus – Depozyt</c:v>
                </c:pt>
                <c:pt idx="18">
                  <c:v>UNIVER.UA/Myhailo Grushevskyi: Fond Derzhavnyh Paperiv   </c:v>
                </c:pt>
                <c:pt idx="19">
                  <c:v>VSI</c:v>
                </c:pt>
                <c:pt idx="20">
                  <c:v>UNIVER.UA/Taras Shevchenko: Fond Zaoshchadzhen</c:v>
                </c:pt>
                <c:pt idx="21">
                  <c:v>Funds' average rate of return</c:v>
                </c:pt>
                <c:pt idx="22">
                  <c:v>UX Index</c:v>
                </c:pt>
                <c:pt idx="23">
                  <c:v>PFTS Index</c:v>
                </c:pt>
                <c:pt idx="24">
                  <c:v>EURO Deposits</c:v>
                </c:pt>
                <c:pt idx="25">
                  <c:v>USD Deposits</c:v>
                </c:pt>
                <c:pt idx="26">
                  <c:v>UAH Deposits</c:v>
                </c:pt>
                <c:pt idx="27">
                  <c:v>"Gold" deposit (at official rate of gold)</c:v>
                </c:pt>
              </c:strCache>
            </c:strRef>
          </c:cat>
          <c:val>
            <c:numRef>
              <c:f>'В_діаграма(дох)'!$B$2:$B$29</c:f>
              <c:numCache>
                <c:formatCode>0.00%</c:formatCode>
                <c:ptCount val="28"/>
                <c:pt idx="0">
                  <c:v>-9.0865680868918552E-2</c:v>
                </c:pt>
                <c:pt idx="1">
                  <c:v>-3.1358354493279061E-2</c:v>
                </c:pt>
                <c:pt idx="2">
                  <c:v>-2.3826153230210534E-2</c:v>
                </c:pt>
                <c:pt idx="3">
                  <c:v>-2.1230065034579471E-2</c:v>
                </c:pt>
                <c:pt idx="4">
                  <c:v>-2.0795524970276036E-2</c:v>
                </c:pt>
                <c:pt idx="5">
                  <c:v>-1.3874487531965851E-2</c:v>
                </c:pt>
                <c:pt idx="6">
                  <c:v>-9.951702117241279E-3</c:v>
                </c:pt>
                <c:pt idx="7">
                  <c:v>-5.9622405644418341E-3</c:v>
                </c:pt>
                <c:pt idx="8">
                  <c:v>-2.3533796373418348E-3</c:v>
                </c:pt>
                <c:pt idx="9">
                  <c:v>0</c:v>
                </c:pt>
                <c:pt idx="10">
                  <c:v>8.9786511318721285E-3</c:v>
                </c:pt>
                <c:pt idx="11">
                  <c:v>1.2428959249703775E-2</c:v>
                </c:pt>
                <c:pt idx="12">
                  <c:v>1.4317696071816766E-2</c:v>
                </c:pt>
                <c:pt idx="13">
                  <c:v>1.4317787606901611E-2</c:v>
                </c:pt>
                <c:pt idx="14">
                  <c:v>1.4939998985628034E-2</c:v>
                </c:pt>
                <c:pt idx="15">
                  <c:v>2.4619263413157233E-2</c:v>
                </c:pt>
                <c:pt idx="16">
                  <c:v>2.6318056403579426E-2</c:v>
                </c:pt>
                <c:pt idx="17">
                  <c:v>2.8209508015756724E-2</c:v>
                </c:pt>
                <c:pt idx="18">
                  <c:v>3.3762952377112798E-2</c:v>
                </c:pt>
                <c:pt idx="19">
                  <c:v>4.2167517895657536E-2</c:v>
                </c:pt>
                <c:pt idx="20">
                  <c:v>5.2366092660478314E-2</c:v>
                </c:pt>
                <c:pt idx="21">
                  <c:v>2.4861378744480901E-3</c:v>
                </c:pt>
                <c:pt idx="22">
                  <c:v>-4.9441576998221159E-2</c:v>
                </c:pt>
                <c:pt idx="23">
                  <c:v>-1.2131283755712485E-2</c:v>
                </c:pt>
                <c:pt idx="24">
                  <c:v>5.3920704562252952E-2</c:v>
                </c:pt>
                <c:pt idx="25">
                  <c:v>5.7005299557625122E-2</c:v>
                </c:pt>
                <c:pt idx="26">
                  <c:v>1.8904109589041096E-2</c:v>
                </c:pt>
                <c:pt idx="27">
                  <c:v>0.10344128510440065</c:v>
                </c:pt>
              </c:numCache>
            </c:numRef>
          </c:val>
        </c:ser>
        <c:gapWidth val="60"/>
        <c:axId val="73818496"/>
        <c:axId val="73820032"/>
      </c:barChart>
      <c:catAx>
        <c:axId val="7381849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820032"/>
        <c:crosses val="autoZero"/>
        <c:lblAlgn val="ctr"/>
        <c:lblOffset val="0"/>
        <c:tickLblSkip val="1"/>
        <c:tickMarkSkip val="1"/>
      </c:catAx>
      <c:valAx>
        <c:axId val="73820032"/>
        <c:scaling>
          <c:orientation val="minMax"/>
          <c:max val="0.11"/>
          <c:min val="-0.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818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1" baseline="0"/>
              <a:t>NAV Dynamics of Interval CII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33846153846153842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566433566433566E-2"/>
          <c:y val="0.42666777778067144"/>
          <c:w val="0.93006993006993011"/>
          <c:h val="0.32000083333550361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ВЧА'!$C$37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-9.5565443104933968E-4"/>
                  <c:y val="1.6402962937276982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3.4311384216465599E-3"/>
                  <c:y val="1.7355464720259756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1118881118881141"/>
                  <c:y val="0.41866775694728375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ВЧА'!$B$38:$B$42</c:f>
              <c:strCache>
                <c:ptCount val="5"/>
                <c:pt idx="0">
                  <c:v>Optimum</c:v>
                </c:pt>
                <c:pt idx="1">
                  <c:v>TASK Ukrainskyi Kapital</c:v>
                </c:pt>
                <c:pt idx="2">
                  <c:v>Аurum</c:v>
                </c:pt>
                <c:pt idx="3">
                  <c:v>"UNIVER.UA/Otaman: Fond Perspectyvnyh Aktsii"</c:v>
                </c:pt>
                <c:pt idx="4">
                  <c:v>Platynum </c:v>
                </c:pt>
              </c:strCache>
            </c:strRef>
          </c:cat>
          <c:val>
            <c:numRef>
              <c:f>'І_динаміка ВЧА'!$C$38:$C$42</c:f>
              <c:numCache>
                <c:formatCode>#,##0.00</c:formatCode>
                <c:ptCount val="5"/>
                <c:pt idx="0">
                  <c:v>-5.9122700000000181</c:v>
                </c:pt>
                <c:pt idx="1">
                  <c:v>-10.208570000000064</c:v>
                </c:pt>
                <c:pt idx="2">
                  <c:v>-45.548499999999997</c:v>
                </c:pt>
                <c:pt idx="3">
                  <c:v>-58.760230000000099</c:v>
                </c:pt>
                <c:pt idx="4">
                  <c:v>-619.51307000000031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ВЧА'!$E$37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450132508993917E-2"/>
                  <c:y val="-5.5274513898981303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2613030012112495E-3"/>
                  <c:y val="-2.860777778768808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4.3591867801417968E-3"/>
                  <c:y val="-1.086079861215644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4.3591684611703945E-3"/>
                  <c:y val="-8.1941250010272859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56223776223776212"/>
                  <c:y val="0.42400110416954218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4685314685314699"/>
                  <c:y val="0.4266677777806714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391608391608393"/>
                  <c:y val="0.42666777778067144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377622377622377"/>
                  <c:y val="0.45866786111422175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5944055944055959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2167832167832173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6783216783216761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ВЧА'!$B$38:$B$42</c:f>
              <c:strCache>
                <c:ptCount val="5"/>
                <c:pt idx="0">
                  <c:v>Optimum</c:v>
                </c:pt>
                <c:pt idx="1">
                  <c:v>TASK Ukrainskyi Kapital</c:v>
                </c:pt>
                <c:pt idx="2">
                  <c:v>Аurum</c:v>
                </c:pt>
                <c:pt idx="3">
                  <c:v>"UNIVER.UA/Otaman: Fond Perspectyvnyh Aktsii"</c:v>
                </c:pt>
                <c:pt idx="4">
                  <c:v>Platynum </c:v>
                </c:pt>
              </c:strCache>
            </c:strRef>
          </c:cat>
          <c:val>
            <c:numRef>
              <c:f>'І_динаміка ВЧА'!$E$38:$E$42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-101.10171089508545</c:v>
                </c:pt>
              </c:numCache>
            </c:numRef>
          </c:val>
        </c:ser>
        <c:dLbls>
          <c:showVal val="1"/>
        </c:dLbls>
        <c:overlap val="-20"/>
        <c:axId val="73954432"/>
        <c:axId val="73955968"/>
      </c:barChart>
      <c:lineChart>
        <c:grouping val="standard"/>
        <c:ser>
          <c:idx val="2"/>
          <c:order val="2"/>
          <c:tx>
            <c:strRef>
              <c:f>'І_динаміка ВЧА'!$D$37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5108961659278846E-3"/>
                  <c:y val="-4.456683887141171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2102151841999737E-3"/>
                  <c:y val="-4.713277828261483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144293073672548E-3"/>
                  <c:y val="-2.844636514890275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7.3080803354125786E-3"/>
                  <c:y val="-8.461851082480810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4129937592788403E-3"/>
                  <c:y val="1.934663875311648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5398601398601397"/>
                  <c:y val="0.4480011666697048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3496503496503509"/>
                  <c:y val="0.4453344930585757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3146853146853152"/>
                  <c:y val="0.43200112500292975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2237762237762249"/>
                  <c:y val="0.52266802778132238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468531468531469"/>
                  <c:y val="1.066669444451678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930069930069942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4825174825174827"/>
                  <c:y val="1.0666694444516784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ВЧА'!$D$38:$D$42</c:f>
              <c:numCache>
                <c:formatCode>0.00%</c:formatCode>
                <c:ptCount val="5"/>
                <c:pt idx="0">
                  <c:v>-9.7946987719314399E-3</c:v>
                </c:pt>
                <c:pt idx="1">
                  <c:v>-8.2663657825273063E-3</c:v>
                </c:pt>
                <c:pt idx="2">
                  <c:v>-2.9260804440501248E-2</c:v>
                </c:pt>
                <c:pt idx="3">
                  <c:v>-8.0309147459003916E-2</c:v>
                </c:pt>
                <c:pt idx="4">
                  <c:v>-7.0569020649394881E-2</c:v>
                </c:pt>
              </c:numCache>
            </c:numRef>
          </c:val>
        </c:ser>
        <c:dLbls>
          <c:showVal val="1"/>
        </c:dLbls>
        <c:marker val="1"/>
        <c:axId val="73982336"/>
        <c:axId val="73983872"/>
      </c:lineChart>
      <c:catAx>
        <c:axId val="7395443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955968"/>
        <c:crosses val="autoZero"/>
        <c:lblAlgn val="ctr"/>
        <c:lblOffset val="100"/>
        <c:tickLblSkip val="1"/>
        <c:tickMarkSkip val="1"/>
      </c:catAx>
      <c:valAx>
        <c:axId val="73955968"/>
        <c:scaling>
          <c:orientation val="minMax"/>
          <c:max val="10"/>
          <c:min val="-65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954432"/>
        <c:crosses val="autoZero"/>
        <c:crossBetween val="between"/>
        <c:majorUnit val="200"/>
        <c:minorUnit val="200"/>
      </c:valAx>
      <c:catAx>
        <c:axId val="73982336"/>
        <c:scaling>
          <c:orientation val="minMax"/>
        </c:scaling>
        <c:delete val="1"/>
        <c:axPos val="b"/>
        <c:tickLblPos val="none"/>
        <c:crossAx val="73983872"/>
        <c:crosses val="autoZero"/>
        <c:lblAlgn val="ctr"/>
        <c:lblOffset val="100"/>
      </c:catAx>
      <c:valAx>
        <c:axId val="73983872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98233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6.1538461538461549E-2"/>
          <c:y val="0.75466863194956246"/>
          <c:w val="0.47062937062937066"/>
          <c:h val="6.9333513889359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Rates of Return: Interval Funds, Bank Deposits </a:t>
            </a:r>
            <a:endParaRPr lang="ru-RU" sz="12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and Indexes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2168831168831169"/>
          <c:y val="7.2358951275715185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4025974025974023E-2"/>
          <c:y val="0.1374820074238588"/>
          <c:w val="0.90909090909090906"/>
          <c:h val="0.8118674333135244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'І_діаграма(дох)'!$A$2:$A$13</c:f>
              <c:strCache>
                <c:ptCount val="12"/>
                <c:pt idx="0">
                  <c:v>"UNIVER.UA/Otaman: Fond Perspectyvnyh Aktsii"</c:v>
                </c:pt>
                <c:pt idx="1">
                  <c:v>Platynum</c:v>
                </c:pt>
                <c:pt idx="2">
                  <c:v>Aurum</c:v>
                </c:pt>
                <c:pt idx="3">
                  <c:v>Optimum</c:v>
                </c:pt>
                <c:pt idx="4">
                  <c:v>TASK Ukrainskyi Kapital</c:v>
                </c:pt>
                <c:pt idx="5">
                  <c:v>Funds' average rate of return</c:v>
                </c:pt>
                <c:pt idx="6">
                  <c:v>UX Index</c:v>
                </c:pt>
                <c:pt idx="7">
                  <c:v>PFTS Index</c:v>
                </c:pt>
                <c:pt idx="8">
                  <c:v>EURO deposits</c:v>
                </c:pt>
                <c:pt idx="9">
                  <c:v>USD deposits</c:v>
                </c:pt>
                <c:pt idx="10">
                  <c:v>UAH deposits</c:v>
                </c:pt>
                <c:pt idx="11">
                  <c:v>Gold deposit (at official rate of gold)</c:v>
                </c:pt>
              </c:strCache>
            </c:strRef>
          </c:cat>
          <c:val>
            <c:numRef>
              <c:f>'І_діаграма(дох)'!$B$2:$B$13</c:f>
              <c:numCache>
                <c:formatCode>0.00%</c:formatCode>
                <c:ptCount val="12"/>
                <c:pt idx="0">
                  <c:v>-8.0309147459008856E-2</c:v>
                </c:pt>
                <c:pt idx="1">
                  <c:v>-5.9575027877635578E-2</c:v>
                </c:pt>
                <c:pt idx="2">
                  <c:v>-2.9260804440509047E-2</c:v>
                </c:pt>
                <c:pt idx="3">
                  <c:v>-9.7946987719317313E-3</c:v>
                </c:pt>
                <c:pt idx="4">
                  <c:v>-8.2663657824907366E-3</c:v>
                </c:pt>
                <c:pt idx="5">
                  <c:v>-3.7441208866315197E-2</c:v>
                </c:pt>
                <c:pt idx="6">
                  <c:v>-4.9441576998221159E-2</c:v>
                </c:pt>
                <c:pt idx="7">
                  <c:v>-1.2131283755712485E-2</c:v>
                </c:pt>
                <c:pt idx="8">
                  <c:v>5.3920704562252952E-2</c:v>
                </c:pt>
                <c:pt idx="9">
                  <c:v>5.7005299557625122E-2</c:v>
                </c:pt>
                <c:pt idx="10">
                  <c:v>1.8904109589041096E-2</c:v>
                </c:pt>
                <c:pt idx="11">
                  <c:v>0.10344128510440065</c:v>
                </c:pt>
              </c:numCache>
            </c:numRef>
          </c:val>
        </c:ser>
        <c:gapWidth val="60"/>
        <c:axId val="74048256"/>
        <c:axId val="74049792"/>
      </c:barChart>
      <c:catAx>
        <c:axId val="7404825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049792"/>
        <c:crosses val="autoZero"/>
        <c:lblAlgn val="ctr"/>
        <c:lblOffset val="100"/>
        <c:tickLblSkip val="1"/>
        <c:tickMarkSkip val="1"/>
      </c:catAx>
      <c:valAx>
        <c:axId val="74049792"/>
        <c:scaling>
          <c:orientation val="minMax"/>
          <c:max val="0.11"/>
          <c:min val="-9.0000000000000011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048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1" baseline="0"/>
              <a:t>Closed-end CII NAV Dynamics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36699857752489345"/>
          <c:y val="5.32544378698224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4139402560455202E-2"/>
          <c:y val="0.36094674556213024"/>
          <c:w val="0.9288762446657185"/>
          <c:h val="0.39940828402366874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ВЧА'!$C$34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43024934118148E-3"/>
                  <c:y val="3.0639747263774466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2081493930626397E-3"/>
                  <c:y val="1.3061249221441546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46088193456614507"/>
                  <c:y val="0.4319526627218935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42899408284023677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4153627311522043"/>
                  <c:y val="0.44378698224852076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4110953058321494"/>
                  <c:y val="0.44674556213017746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136557610241821"/>
                  <c:y val="0.5650887573964497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604551920341412"/>
                  <c:y val="0.57396449704142027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5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64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2"/>
                  <c:y val="0.9497041420118344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6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ВЧА'!$B$35:$B$37</c:f>
              <c:strCache>
                <c:ptCount val="3"/>
                <c:pt idx="0">
                  <c:v>“TASK  Universal”</c:v>
                </c:pt>
                <c:pt idx="1">
                  <c:v>UNIVER.UA/Skif: Fond Neruhomosti</c:v>
                </c:pt>
                <c:pt idx="2">
                  <c:v>Indeks Ukrainskoi Birzhi”</c:v>
                </c:pt>
              </c:strCache>
            </c:strRef>
          </c:cat>
          <c:val>
            <c:numRef>
              <c:f>'3_динаміка ВЧА'!$C$35:$C$37</c:f>
              <c:numCache>
                <c:formatCode>#,##0.00</c:formatCode>
                <c:ptCount val="3"/>
                <c:pt idx="0">
                  <c:v>-5.9254100000001495</c:v>
                </c:pt>
                <c:pt idx="1">
                  <c:v>-17.465949999999953</c:v>
                </c:pt>
                <c:pt idx="2">
                  <c:v>-377.41875999999974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ВЧА'!$E$34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621621621621623"/>
                  <c:y val="0.57396449704142027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55621301775147924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ВЧА'!$B$35:$B$37</c:f>
              <c:strCache>
                <c:ptCount val="3"/>
                <c:pt idx="0">
                  <c:v>“TASK  Universal”</c:v>
                </c:pt>
                <c:pt idx="1">
                  <c:v>UNIVER.UA/Skif: Fond Neruhomosti</c:v>
                </c:pt>
                <c:pt idx="2">
                  <c:v>Indeks Ukrainskoi Birzhi”</c:v>
                </c:pt>
              </c:strCache>
            </c:strRef>
          </c:cat>
          <c:val>
            <c:numRef>
              <c:f>'3_динаміка ВЧА'!$E$35:$E$37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0"/>
        <c:axId val="74336896"/>
        <c:axId val="74363264"/>
      </c:barChart>
      <c:lineChart>
        <c:grouping val="standard"/>
        <c:ser>
          <c:idx val="2"/>
          <c:order val="2"/>
          <c:tx>
            <c:strRef>
              <c:f>'3_динаміка ВЧА'!$D$34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8353135730456283E-3"/>
                  <c:y val="-4.895753446345118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3276413664862226E-3"/>
                  <c:y val="2.33089437961382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1.1300687331839854E-3"/>
                  <c:y val="0.1015691175580884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7169274537695587"/>
                  <c:y val="0.52662721893491138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90042674253205"/>
                  <c:y val="1.18343195266272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1.1834319526627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33"/>
                  <c:y val="0.89349112426035493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07"/>
                  <c:y val="0.8727810650887575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71"/>
                  <c:y val="0.93195266272189359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44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23"/>
                  <c:y val="0.99704142011834329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72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ВЧА'!$D$35:$D$37</c:f>
              <c:numCache>
                <c:formatCode>0.00%</c:formatCode>
                <c:ptCount val="3"/>
                <c:pt idx="0">
                  <c:v>-5.2802347487855067E-3</c:v>
                </c:pt>
                <c:pt idx="1">
                  <c:v>-1.3750553908946599E-2</c:v>
                </c:pt>
                <c:pt idx="2">
                  <c:v>-7.9580160665285685E-2</c:v>
                </c:pt>
              </c:numCache>
            </c:numRef>
          </c:val>
        </c:ser>
        <c:dLbls>
          <c:showVal val="1"/>
        </c:dLbls>
        <c:marker val="1"/>
        <c:axId val="74364800"/>
        <c:axId val="74366336"/>
      </c:lineChart>
      <c:catAx>
        <c:axId val="7433689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363264"/>
        <c:crosses val="autoZero"/>
        <c:lblAlgn val="ctr"/>
        <c:lblOffset val="100"/>
        <c:tickLblSkip val="1"/>
        <c:tickMarkSkip val="1"/>
      </c:catAx>
      <c:valAx>
        <c:axId val="74363264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336896"/>
        <c:crosses val="autoZero"/>
        <c:crossBetween val="between"/>
      </c:valAx>
      <c:catAx>
        <c:axId val="74364800"/>
        <c:scaling>
          <c:orientation val="minMax"/>
        </c:scaling>
        <c:delete val="1"/>
        <c:axPos val="b"/>
        <c:tickLblPos val="none"/>
        <c:crossAx val="74366336"/>
        <c:crosses val="autoZero"/>
        <c:lblAlgn val="ctr"/>
        <c:lblOffset val="100"/>
      </c:catAx>
      <c:valAx>
        <c:axId val="74366336"/>
        <c:scaling>
          <c:orientation val="minMax"/>
          <c:max val="0.15000000000000002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36480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1877667140825041"/>
          <c:y val="0.82544378698224841"/>
          <c:w val="0.4388335704125178"/>
          <c:h val="7.396449704142013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3728827586369972"/>
          <c:y val="7.092208405652160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4213089373846908E-2"/>
          <c:y val="0.12198598457721713"/>
          <c:w val="0.95278506686087594"/>
          <c:h val="0.8283699417801719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'З_діаграма(дох)'!$A$2:$A$11</c:f>
              <c:strCache>
                <c:ptCount val="10"/>
                <c:pt idx="0">
                  <c:v>Indeks Ukrainskoi Birzhi</c:v>
                </c:pt>
                <c:pt idx="1">
                  <c:v>UNIVER.UA/Skif: Fond Neruhomosti</c:v>
                </c:pt>
                <c:pt idx="2">
                  <c:v>TASK  Universal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Gold deposit (at official rate of gold)</c:v>
                </c:pt>
              </c:strCache>
            </c:strRef>
          </c:cat>
          <c:val>
            <c:numRef>
              <c:f>'З_діаграма(дох)'!$B$2:$B$11</c:f>
              <c:numCache>
                <c:formatCode>0.00%</c:formatCode>
                <c:ptCount val="10"/>
                <c:pt idx="0">
                  <c:v>-7.9580160665241539E-2</c:v>
                </c:pt>
                <c:pt idx="1">
                  <c:v>-1.375055390894131E-2</c:v>
                </c:pt>
                <c:pt idx="2">
                  <c:v>-5.280234748771595E-3</c:v>
                </c:pt>
                <c:pt idx="3">
                  <c:v>-3.2870316440984801E-2</c:v>
                </c:pt>
                <c:pt idx="4">
                  <c:v>-4.9441576998221159E-2</c:v>
                </c:pt>
                <c:pt idx="5">
                  <c:v>-1.2131283755712485E-2</c:v>
                </c:pt>
                <c:pt idx="6">
                  <c:v>5.3920704562252952E-2</c:v>
                </c:pt>
                <c:pt idx="7">
                  <c:v>5.7005299557625122E-2</c:v>
                </c:pt>
                <c:pt idx="8">
                  <c:v>1.8904109589041096E-2</c:v>
                </c:pt>
                <c:pt idx="9">
                  <c:v>0.10344128510440065</c:v>
                </c:pt>
              </c:numCache>
            </c:numRef>
          </c:val>
        </c:ser>
        <c:gapWidth val="60"/>
        <c:axId val="74078848"/>
        <c:axId val="74125696"/>
      </c:barChart>
      <c:catAx>
        <c:axId val="7407884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125696"/>
        <c:crosses val="autoZero"/>
        <c:lblAlgn val="ctr"/>
        <c:lblOffset val="100"/>
        <c:tickLblSkip val="1"/>
        <c:tickMarkSkip val="1"/>
      </c:catAx>
      <c:valAx>
        <c:axId val="74125696"/>
        <c:scaling>
          <c:orientation val="minMax"/>
          <c:max val="0.11"/>
          <c:min val="-8.0000000000000016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078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40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41</xdr:row>
      <xdr:rowOff>152400</xdr:rowOff>
    </xdr:from>
    <xdr:to>
      <xdr:col>4</xdr:col>
      <xdr:colOff>552450</xdr:colOff>
      <xdr:row>65</xdr:row>
      <xdr:rowOff>152400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28575</xdr:rowOff>
    </xdr:from>
    <xdr:to>
      <xdr:col>8</xdr:col>
      <xdr:colOff>28575</xdr:colOff>
      <xdr:row>56</xdr:row>
      <xdr:rowOff>76200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266700</xdr:colOff>
      <xdr:row>64</xdr:row>
      <xdr:rowOff>133350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11</xdr:row>
      <xdr:rowOff>19050</xdr:rowOff>
    </xdr:from>
    <xdr:to>
      <xdr:col>9</xdr:col>
      <xdr:colOff>581025</xdr:colOff>
      <xdr:row>30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0</xdr:row>
      <xdr:rowOff>19050</xdr:rowOff>
    </xdr:from>
    <xdr:to>
      <xdr:col>14</xdr:col>
      <xdr:colOff>600075</xdr:colOff>
      <xdr:row>38</xdr:row>
      <xdr:rowOff>76200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9525</xdr:rowOff>
    </xdr:from>
    <xdr:to>
      <xdr:col>9</xdr:col>
      <xdr:colOff>571500</xdr:colOff>
      <xdr:row>26</xdr:row>
      <xdr:rowOff>152400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190500</xdr:rowOff>
    </xdr:from>
    <xdr:to>
      <xdr:col>16</xdr:col>
      <xdr:colOff>266700</xdr:colOff>
      <xdr:row>41</xdr:row>
      <xdr:rowOff>28575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pioglobal.ua/" TargetMode="External"/><Relationship Id="rId2" Type="http://schemas.openxmlformats.org/officeDocument/2006/relationships/hyperlink" Target="http://pioglobal.ua/" TargetMode="External"/><Relationship Id="rId1" Type="http://schemas.openxmlformats.org/officeDocument/2006/relationships/hyperlink" Target="http://www.kinto.com/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nto.com/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://citadele.com.ua/" TargetMode="External"/><Relationship Id="rId7" Type="http://schemas.openxmlformats.org/officeDocument/2006/relationships/hyperlink" Target="http://pioglobal.ua/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www.kinto.com/" TargetMode="External"/><Relationship Id="rId1" Type="http://schemas.openxmlformats.org/officeDocument/2006/relationships/hyperlink" Target="http://otpcapital.com.ua/" TargetMode="External"/><Relationship Id="rId6" Type="http://schemas.openxmlformats.org/officeDocument/2006/relationships/hyperlink" Target="http://fidobank.ua/" TargetMode="External"/><Relationship Id="rId11" Type="http://schemas.openxmlformats.org/officeDocument/2006/relationships/hyperlink" Target="http://art-capital.com.ua/" TargetMode="External"/><Relationship Id="rId5" Type="http://schemas.openxmlformats.org/officeDocument/2006/relationships/hyperlink" Target="http://citadele.com.ua/" TargetMode="External"/><Relationship Id="rId10" Type="http://schemas.openxmlformats.org/officeDocument/2006/relationships/hyperlink" Target="http://www.vseswit.com.ua/" TargetMode="External"/><Relationship Id="rId4" Type="http://schemas.openxmlformats.org/officeDocument/2006/relationships/hyperlink" Target="http://raam.com.ua/" TargetMode="External"/><Relationship Id="rId9" Type="http://schemas.openxmlformats.org/officeDocument/2006/relationships/hyperlink" Target="http://otpcapital.com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em.biz.ua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6"/>
  <sheetViews>
    <sheetView zoomScale="85" workbookViewId="0">
      <selection activeCell="E46" sqref="E46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3" t="s">
        <v>17</v>
      </c>
      <c r="B1" s="73"/>
      <c r="C1" s="73"/>
      <c r="D1" s="74"/>
      <c r="E1" s="74"/>
      <c r="F1" s="74"/>
    </row>
    <row r="2" spans="1:14" ht="30.75" thickBot="1">
      <c r="A2" s="154" t="s">
        <v>18</v>
      </c>
      <c r="B2" s="154" t="s">
        <v>19</v>
      </c>
      <c r="C2" s="154" t="s">
        <v>20</v>
      </c>
      <c r="D2" s="154" t="s">
        <v>21</v>
      </c>
      <c r="E2" s="154" t="s">
        <v>22</v>
      </c>
      <c r="F2" s="154" t="s">
        <v>23</v>
      </c>
      <c r="G2" s="2"/>
      <c r="I2" s="1"/>
    </row>
    <row r="3" spans="1:14" ht="14.25">
      <c r="A3" s="84" t="s">
        <v>24</v>
      </c>
      <c r="B3" s="85">
        <v>-2.8887275074639063E-2</v>
      </c>
      <c r="C3" s="85">
        <v>-4.2349097306580763E-2</v>
      </c>
      <c r="D3" s="85">
        <v>1.585304318226476E-3</v>
      </c>
      <c r="E3" s="85">
        <v>8.7649024064968915E-3</v>
      </c>
      <c r="F3" s="85">
        <v>-1.7301995130840114E-2</v>
      </c>
      <c r="G3" s="57"/>
      <c r="H3" s="57"/>
      <c r="I3" s="2"/>
      <c r="J3" s="2"/>
      <c r="K3" s="2"/>
      <c r="L3" s="2"/>
    </row>
    <row r="4" spans="1:14" ht="14.25">
      <c r="A4" s="84" t="s">
        <v>25</v>
      </c>
      <c r="B4" s="85">
        <v>-1.2131283755712485E-2</v>
      </c>
      <c r="C4" s="85">
        <v>-4.9441576998221159E-2</v>
      </c>
      <c r="D4" s="85">
        <v>2.4861378744480901E-3</v>
      </c>
      <c r="E4" s="85">
        <v>-3.744120886631519E-2</v>
      </c>
      <c r="F4" s="85">
        <v>-3.2870316440984815E-2</v>
      </c>
      <c r="G4" s="57"/>
      <c r="H4" s="57"/>
      <c r="I4" s="2"/>
      <c r="J4" s="2"/>
      <c r="K4" s="2"/>
      <c r="L4" s="2"/>
    </row>
    <row r="5" spans="1:14" ht="15" thickBot="1">
      <c r="A5" s="77" t="s">
        <v>26</v>
      </c>
      <c r="B5" s="79">
        <v>-1.2131283755712485E-2</v>
      </c>
      <c r="C5" s="79">
        <v>-4.9441576998221159E-2</v>
      </c>
      <c r="D5" s="79">
        <v>2.4861378744480901E-3</v>
      </c>
      <c r="E5" s="79">
        <v>-3.744120886631519E-2</v>
      </c>
      <c r="F5" s="79">
        <v>-3.2870316440984815E-2</v>
      </c>
      <c r="G5" s="57"/>
      <c r="H5" s="57"/>
      <c r="I5" s="2"/>
      <c r="J5" s="2"/>
      <c r="K5" s="2"/>
      <c r="L5" s="2"/>
    </row>
    <row r="6" spans="1:14" ht="14.25">
      <c r="A6" s="71"/>
      <c r="B6" s="70"/>
      <c r="C6" s="70"/>
      <c r="D6" s="72"/>
      <c r="E6" s="72"/>
      <c r="F6" s="72"/>
      <c r="G6" s="10"/>
      <c r="J6" s="2"/>
      <c r="K6" s="2"/>
      <c r="L6" s="2"/>
      <c r="M6" s="2"/>
      <c r="N6" s="2"/>
    </row>
    <row r="7" spans="1:14" ht="14.25">
      <c r="A7" s="71"/>
      <c r="B7" s="72"/>
      <c r="C7" s="72"/>
      <c r="D7" s="72"/>
      <c r="E7" s="72"/>
      <c r="F7" s="72"/>
      <c r="J7" s="4"/>
      <c r="K7" s="4"/>
      <c r="L7" s="4"/>
      <c r="M7" s="4"/>
      <c r="N7" s="4"/>
    </row>
    <row r="8" spans="1:14" ht="14.25">
      <c r="A8" s="71"/>
      <c r="B8" s="72"/>
      <c r="C8" s="72"/>
      <c r="D8" s="72"/>
      <c r="E8" s="72"/>
      <c r="F8" s="72"/>
    </row>
    <row r="9" spans="1:14" ht="14.25">
      <c r="A9" s="71"/>
      <c r="B9" s="72"/>
      <c r="C9" s="72"/>
      <c r="D9" s="72"/>
      <c r="E9" s="72"/>
      <c r="F9" s="72"/>
    </row>
    <row r="10" spans="1:14" ht="14.25">
      <c r="A10" s="71"/>
      <c r="B10" s="72"/>
      <c r="C10" s="72"/>
      <c r="D10" s="72"/>
      <c r="E10" s="72"/>
      <c r="F10" s="72"/>
      <c r="N10" s="10"/>
    </row>
    <row r="11" spans="1:14" ht="14.25">
      <c r="A11" s="71"/>
      <c r="B11" s="72"/>
      <c r="C11" s="72"/>
      <c r="D11" s="72"/>
      <c r="E11" s="72"/>
      <c r="F11" s="72"/>
    </row>
    <row r="12" spans="1:14" ht="14.25">
      <c r="A12" s="71"/>
      <c r="B12" s="72"/>
      <c r="C12" s="72"/>
      <c r="D12" s="72"/>
      <c r="E12" s="72"/>
      <c r="F12" s="72"/>
    </row>
    <row r="13" spans="1:14" ht="14.25">
      <c r="A13" s="71"/>
      <c r="B13" s="72"/>
      <c r="C13" s="72"/>
      <c r="D13" s="72"/>
      <c r="E13" s="72"/>
      <c r="F13" s="72"/>
    </row>
    <row r="14" spans="1:14" ht="14.25">
      <c r="A14" s="71"/>
      <c r="B14" s="72"/>
      <c r="C14" s="72"/>
      <c r="D14" s="72"/>
      <c r="E14" s="72"/>
      <c r="F14" s="72"/>
    </row>
    <row r="15" spans="1:14" ht="14.25">
      <c r="A15" s="71"/>
      <c r="B15" s="72"/>
      <c r="C15" s="72"/>
      <c r="D15" s="72"/>
      <c r="E15" s="72"/>
      <c r="F15" s="72"/>
    </row>
    <row r="16" spans="1:14" ht="14.25">
      <c r="A16" s="71"/>
      <c r="B16" s="72"/>
      <c r="C16" s="72"/>
      <c r="D16" s="72"/>
      <c r="E16" s="72"/>
      <c r="F16" s="72"/>
    </row>
    <row r="17" spans="1:6" ht="14.25">
      <c r="A17" s="71"/>
      <c r="B17" s="72"/>
      <c r="C17" s="72"/>
      <c r="D17" s="72"/>
      <c r="E17" s="72"/>
      <c r="F17" s="72"/>
    </row>
    <row r="18" spans="1:6" ht="14.25">
      <c r="A18" s="71"/>
      <c r="B18" s="72"/>
      <c r="C18" s="72"/>
      <c r="D18" s="72"/>
      <c r="E18" s="72"/>
      <c r="F18" s="72"/>
    </row>
    <row r="19" spans="1:6" ht="14.25">
      <c r="A19" s="71"/>
      <c r="B19" s="72"/>
      <c r="C19" s="72"/>
      <c r="D19" s="72"/>
      <c r="E19" s="72"/>
      <c r="F19" s="72"/>
    </row>
    <row r="20" spans="1:6" ht="14.25">
      <c r="A20" s="71"/>
      <c r="B20" s="72"/>
      <c r="C20" s="72"/>
      <c r="D20" s="72"/>
      <c r="E20" s="72"/>
      <c r="F20" s="72"/>
    </row>
    <row r="21" spans="1:6" ht="15" thickBot="1">
      <c r="A21" s="179"/>
      <c r="B21" s="72"/>
      <c r="C21" s="72"/>
      <c r="D21" s="72"/>
      <c r="E21" s="72"/>
      <c r="F21" s="72"/>
    </row>
    <row r="22" spans="1:6" ht="15.75" thickBot="1">
      <c r="A22" s="180" t="s">
        <v>27</v>
      </c>
      <c r="B22" s="171" t="s">
        <v>28</v>
      </c>
      <c r="C22" s="172" t="s">
        <v>29</v>
      </c>
      <c r="D22" s="76"/>
      <c r="E22" s="72"/>
      <c r="F22" s="72"/>
    </row>
    <row r="23" spans="1:6" ht="28.5">
      <c r="A23" s="53" t="s">
        <v>30</v>
      </c>
      <c r="B23" s="178">
        <v>-0.23378253261518178</v>
      </c>
      <c r="C23" s="63">
        <v>-0.23378253261518178</v>
      </c>
      <c r="D23" s="76"/>
      <c r="E23" s="72"/>
      <c r="F23" s="72"/>
    </row>
    <row r="24" spans="1:6" ht="14.25">
      <c r="A24" s="173" t="s">
        <v>31</v>
      </c>
      <c r="B24" s="26">
        <v>-0.1004946954481164</v>
      </c>
      <c r="C24" s="63">
        <v>-0.1004946954481164</v>
      </c>
      <c r="D24" s="76"/>
      <c r="E24" s="72"/>
      <c r="F24" s="72"/>
    </row>
    <row r="25" spans="1:6" ht="14.25">
      <c r="A25" s="19" t="s">
        <v>32</v>
      </c>
      <c r="B25" s="26">
        <v>-8.7954865535822768E-2</v>
      </c>
      <c r="C25" s="63">
        <v>-8.7954865535822768E-2</v>
      </c>
      <c r="D25" s="76"/>
      <c r="E25" s="72"/>
      <c r="F25" s="72"/>
    </row>
    <row r="26" spans="1:6" ht="14.25">
      <c r="A26" s="174" t="s">
        <v>33</v>
      </c>
      <c r="B26" s="26">
        <v>-7.9617163443175265E-2</v>
      </c>
      <c r="C26" s="63">
        <v>-7.9617163443175265E-2</v>
      </c>
      <c r="D26" s="76"/>
      <c r="E26" s="72"/>
      <c r="F26" s="72"/>
    </row>
    <row r="27" spans="1:6" ht="14.25">
      <c r="A27" s="53" t="s">
        <v>34</v>
      </c>
      <c r="B27" s="26">
        <v>-6.4620449935156254E-2</v>
      </c>
      <c r="C27" s="63">
        <v>-6.4620449935156254E-2</v>
      </c>
      <c r="D27" s="76"/>
      <c r="E27" s="72"/>
      <c r="F27" s="72"/>
    </row>
    <row r="28" spans="1:6" ht="14.25">
      <c r="A28" s="175" t="s">
        <v>35</v>
      </c>
      <c r="B28" s="26">
        <v>-5.9669665012407003E-2</v>
      </c>
      <c r="C28" s="63">
        <v>-5.9669665012407003E-2</v>
      </c>
      <c r="D28" s="76"/>
      <c r="E28" s="72"/>
      <c r="F28" s="72"/>
    </row>
    <row r="29" spans="1:6" ht="14.25">
      <c r="A29" s="176" t="s">
        <v>36</v>
      </c>
      <c r="B29" s="26">
        <v>-5.5615183637864107E-2</v>
      </c>
      <c r="C29" s="63">
        <v>-5.5615183637864107E-2</v>
      </c>
      <c r="D29" s="76"/>
      <c r="E29" s="72"/>
      <c r="F29" s="72"/>
    </row>
    <row r="30" spans="1:6" ht="14.25">
      <c r="A30" s="177" t="s">
        <v>20</v>
      </c>
      <c r="B30" s="26">
        <v>-4.9441576998221159E-2</v>
      </c>
      <c r="C30" s="63">
        <v>-4.9441576998221159E-2</v>
      </c>
      <c r="D30" s="76"/>
      <c r="E30" s="72"/>
      <c r="F30" s="72"/>
    </row>
    <row r="31" spans="1:6" ht="14.25">
      <c r="A31" s="174" t="s">
        <v>37</v>
      </c>
      <c r="B31" s="26">
        <v>-4.2438748890622158E-2</v>
      </c>
      <c r="C31" s="63">
        <v>-4.2438748890622158E-2</v>
      </c>
      <c r="D31" s="76"/>
      <c r="E31" s="72"/>
      <c r="F31" s="72"/>
    </row>
    <row r="32" spans="1:6" ht="14.25">
      <c r="A32" s="19" t="s">
        <v>38</v>
      </c>
      <c r="B32" s="26">
        <v>-3.0324909747292406E-2</v>
      </c>
      <c r="C32" s="63">
        <v>-3.0324909747292406E-2</v>
      </c>
      <c r="D32" s="76"/>
      <c r="E32" s="72"/>
      <c r="F32" s="72"/>
    </row>
    <row r="33" spans="1:6" ht="14.25">
      <c r="A33" s="176" t="s">
        <v>39</v>
      </c>
      <c r="B33" s="26">
        <v>-1.5507767092888147E-2</v>
      </c>
      <c r="C33" s="63">
        <v>-1.5507767092888147E-2</v>
      </c>
      <c r="D33" s="76"/>
      <c r="E33" s="72"/>
      <c r="F33" s="72"/>
    </row>
    <row r="34" spans="1:6" ht="14.25">
      <c r="A34" s="177" t="s">
        <v>19</v>
      </c>
      <c r="B34" s="26">
        <v>-1.2131283755712485E-2</v>
      </c>
      <c r="C34" s="63">
        <v>-1.2131283755712485E-2</v>
      </c>
      <c r="D34" s="76"/>
      <c r="E34" s="72"/>
      <c r="F34" s="72"/>
    </row>
    <row r="35" spans="1:6" ht="15" thickBot="1">
      <c r="A35" s="181" t="s">
        <v>40</v>
      </c>
      <c r="B35" s="78">
        <v>1.3376027615024766E-2</v>
      </c>
      <c r="C35" s="79">
        <v>1.3376027615024766E-2</v>
      </c>
      <c r="D35" s="76"/>
      <c r="E35" s="72"/>
      <c r="F35" s="72"/>
    </row>
    <row r="36" spans="1:6" ht="14.25">
      <c r="A36" s="71"/>
      <c r="B36" s="72"/>
      <c r="C36" s="72"/>
      <c r="D36" s="76"/>
      <c r="E36" s="72"/>
      <c r="F36" s="72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7"/>
  <sheetViews>
    <sheetView zoomScale="80" workbookViewId="0">
      <selection sqref="A1:J1"/>
    </sheetView>
  </sheetViews>
  <sheetFormatPr defaultRowHeight="14.25"/>
  <cols>
    <col min="1" max="1" width="4.7109375" style="29" customWidth="1"/>
    <col min="2" max="2" width="46" style="27" bestFit="1" customWidth="1"/>
    <col min="3" max="4" width="12.7109375" style="29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46.140625" style="27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155" t="s">
        <v>160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1" ht="60.75" thickBot="1">
      <c r="A2" s="154" t="s">
        <v>41</v>
      </c>
      <c r="B2" s="214" t="s">
        <v>89</v>
      </c>
      <c r="C2" s="15" t="s">
        <v>127</v>
      </c>
      <c r="D2" s="42" t="s">
        <v>128</v>
      </c>
      <c r="E2" s="42" t="s">
        <v>43</v>
      </c>
      <c r="F2" s="42" t="s">
        <v>161</v>
      </c>
      <c r="G2" s="42" t="s">
        <v>162</v>
      </c>
      <c r="H2" s="42" t="s">
        <v>163</v>
      </c>
      <c r="I2" s="17" t="s">
        <v>47</v>
      </c>
      <c r="J2" s="18" t="s">
        <v>48</v>
      </c>
    </row>
    <row r="3" spans="1:11" ht="27.75" customHeight="1">
      <c r="A3" s="21">
        <v>1</v>
      </c>
      <c r="B3" s="215" t="s">
        <v>164</v>
      </c>
      <c r="C3" s="105" t="s">
        <v>135</v>
      </c>
      <c r="D3" s="218" t="s">
        <v>168</v>
      </c>
      <c r="E3" s="81">
        <v>4365204.99</v>
      </c>
      <c r="F3" s="82">
        <v>194079</v>
      </c>
      <c r="G3" s="81">
        <v>22.491897577790489</v>
      </c>
      <c r="H3" s="51">
        <v>100</v>
      </c>
      <c r="I3" s="76" t="s">
        <v>169</v>
      </c>
      <c r="J3" s="83" t="s">
        <v>10</v>
      </c>
      <c r="K3" s="46"/>
    </row>
    <row r="4" spans="1:11" ht="28.5">
      <c r="A4" s="21">
        <v>2</v>
      </c>
      <c r="B4" s="80" t="s">
        <v>165</v>
      </c>
      <c r="C4" s="105" t="s">
        <v>135</v>
      </c>
      <c r="D4" s="218" t="s">
        <v>136</v>
      </c>
      <c r="E4" s="81">
        <v>3995812.61</v>
      </c>
      <c r="F4" s="82">
        <v>4806</v>
      </c>
      <c r="G4" s="81">
        <v>831.42168331252594</v>
      </c>
      <c r="H4" s="51">
        <v>1000</v>
      </c>
      <c r="I4" s="80" t="s">
        <v>86</v>
      </c>
      <c r="J4" s="83" t="s">
        <v>12</v>
      </c>
      <c r="K4" s="47"/>
    </row>
    <row r="5" spans="1:11" ht="27.75" customHeight="1">
      <c r="A5" s="21">
        <v>3</v>
      </c>
      <c r="B5" s="205" t="s">
        <v>166</v>
      </c>
      <c r="C5" s="105" t="s">
        <v>135</v>
      </c>
      <c r="D5" s="218" t="s">
        <v>168</v>
      </c>
      <c r="E5" s="81">
        <v>1252733.79</v>
      </c>
      <c r="F5" s="82">
        <v>1011</v>
      </c>
      <c r="G5" s="81">
        <v>1239.1036498516321</v>
      </c>
      <c r="H5" s="51">
        <v>1000</v>
      </c>
      <c r="I5" s="186" t="s">
        <v>76</v>
      </c>
      <c r="J5" s="83" t="s">
        <v>13</v>
      </c>
      <c r="K5" s="47"/>
    </row>
    <row r="6" spans="1:11" ht="24.75" customHeight="1">
      <c r="A6" s="21">
        <v>4</v>
      </c>
      <c r="B6" s="72" t="s">
        <v>167</v>
      </c>
      <c r="C6" s="105" t="s">
        <v>135</v>
      </c>
      <c r="D6" s="218" t="s">
        <v>168</v>
      </c>
      <c r="E6" s="81">
        <v>1116261.44</v>
      </c>
      <c r="F6" s="82">
        <v>648</v>
      </c>
      <c r="G6" s="81">
        <v>1722.6256790123457</v>
      </c>
      <c r="H6" s="51">
        <v>5000</v>
      </c>
      <c r="I6" s="208" t="s">
        <v>84</v>
      </c>
      <c r="J6" s="83" t="s">
        <v>0</v>
      </c>
      <c r="K6" s="48"/>
    </row>
    <row r="7" spans="1:11" ht="15.75" customHeight="1" thickBot="1">
      <c r="A7" s="216" t="s">
        <v>72</v>
      </c>
      <c r="B7" s="217"/>
      <c r="C7" s="106" t="s">
        <v>4</v>
      </c>
      <c r="D7" s="106" t="s">
        <v>4</v>
      </c>
      <c r="E7" s="95">
        <f>SUM(E3:E6)</f>
        <v>10730012.83</v>
      </c>
      <c r="F7" s="96">
        <f>SUM(F3:F6)</f>
        <v>200544</v>
      </c>
      <c r="G7" s="106" t="s">
        <v>4</v>
      </c>
      <c r="H7" s="106" t="s">
        <v>4</v>
      </c>
      <c r="I7" s="106" t="s">
        <v>4</v>
      </c>
      <c r="J7" s="107" t="s">
        <v>4</v>
      </c>
    </row>
  </sheetData>
  <mergeCells count="2">
    <mergeCell ref="A1:J1"/>
    <mergeCell ref="A7:B7"/>
  </mergeCells>
  <phoneticPr fontId="11" type="noConversion"/>
  <hyperlinks>
    <hyperlink ref="J3" r:id="rId1"/>
    <hyperlink ref="J6" r:id="rId2" display="http://pioglobal.ua/"/>
    <hyperlink ref="J4" r:id="rId3" display="http://pioglobal.ua/"/>
    <hyperlink ref="J7" r:id="rId4" display="http://www.kinto.com/"/>
  </hyperlinks>
  <pageMargins left="0.75" right="0.75" top="1" bottom="1" header="0.5" footer="0.5"/>
  <pageSetup paperSize="9" scale="63" orientation="landscape" verticalDpi="1200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J13"/>
  <sheetViews>
    <sheetView zoomScale="85" workbookViewId="0">
      <selection activeCell="B8" sqref="B8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9.140625" style="29" customWidth="1"/>
    <col min="10" max="10" width="21.42578125" style="29" bestFit="1" customWidth="1"/>
    <col min="11" max="16384" width="9.140625" style="29"/>
  </cols>
  <sheetData>
    <row r="1" spans="1:10" s="49" customFormat="1" ht="16.5" thickBot="1">
      <c r="A1" s="167" t="s">
        <v>170</v>
      </c>
      <c r="B1" s="167"/>
      <c r="C1" s="167"/>
      <c r="D1" s="167"/>
      <c r="E1" s="167"/>
      <c r="F1" s="167"/>
      <c r="G1" s="167"/>
      <c r="H1" s="167"/>
      <c r="I1" s="167"/>
    </row>
    <row r="2" spans="1:10" s="22" customFormat="1" ht="15.75" customHeight="1" thickBot="1">
      <c r="A2" s="188" t="s">
        <v>41</v>
      </c>
      <c r="B2" s="99"/>
      <c r="C2" s="100"/>
      <c r="D2" s="101"/>
      <c r="E2" s="162" t="s">
        <v>171</v>
      </c>
      <c r="F2" s="162"/>
      <c r="G2" s="162"/>
      <c r="H2" s="162"/>
      <c r="I2" s="162"/>
      <c r="J2" s="162"/>
    </row>
    <row r="3" spans="1:10" s="22" customFormat="1" ht="64.5" thickBot="1">
      <c r="A3" s="188"/>
      <c r="B3" s="189" t="s">
        <v>89</v>
      </c>
      <c r="C3" s="190" t="s">
        <v>90</v>
      </c>
      <c r="D3" s="190" t="s">
        <v>91</v>
      </c>
      <c r="E3" s="17" t="s">
        <v>94</v>
      </c>
      <c r="F3" s="191" t="s">
        <v>92</v>
      </c>
      <c r="G3" s="17" t="s">
        <v>93</v>
      </c>
      <c r="H3" s="17" t="s">
        <v>95</v>
      </c>
      <c r="I3" s="192" t="s">
        <v>96</v>
      </c>
      <c r="J3" s="192" t="s">
        <v>97</v>
      </c>
    </row>
    <row r="4" spans="1:10" s="22" customFormat="1" collapsed="1">
      <c r="A4" s="21">
        <v>1</v>
      </c>
      <c r="B4" s="72" t="s">
        <v>167</v>
      </c>
      <c r="C4" s="102">
        <v>38945</v>
      </c>
      <c r="D4" s="102">
        <v>39016</v>
      </c>
      <c r="E4" s="97">
        <v>-5.280234748771595E-3</v>
      </c>
      <c r="F4" s="97">
        <v>0.12635871650487496</v>
      </c>
      <c r="G4" s="97">
        <v>6.9165255758129929E-2</v>
      </c>
      <c r="H4" s="97">
        <v>2.8984981545455923E-2</v>
      </c>
      <c r="I4" s="103">
        <v>-0.65547486419752465</v>
      </c>
      <c r="J4" s="113">
        <v>-0.10863641349263187</v>
      </c>
    </row>
    <row r="5" spans="1:10" s="22" customFormat="1">
      <c r="A5" s="21">
        <v>2</v>
      </c>
      <c r="B5" s="25" t="s">
        <v>165</v>
      </c>
      <c r="C5" s="102">
        <v>39205</v>
      </c>
      <c r="D5" s="102">
        <v>39322</v>
      </c>
      <c r="E5" s="97" t="s">
        <v>101</v>
      </c>
      <c r="F5" s="97">
        <v>-1.9922753046118458E-2</v>
      </c>
      <c r="G5" s="97">
        <v>5.2878687673141078E-2</v>
      </c>
      <c r="H5" s="97">
        <v>8.4251682311932585E-2</v>
      </c>
      <c r="I5" s="103">
        <v>-0.1685783166874294</v>
      </c>
      <c r="J5" s="141">
        <v>-2.1668689211098546E-2</v>
      </c>
    </row>
    <row r="6" spans="1:10" s="22" customFormat="1" collapsed="1">
      <c r="A6" s="21">
        <v>3</v>
      </c>
      <c r="B6" s="205" t="s">
        <v>166</v>
      </c>
      <c r="C6" s="102">
        <v>40050</v>
      </c>
      <c r="D6" s="102">
        <v>40319</v>
      </c>
      <c r="E6" s="97">
        <v>-1.375055390894131E-2</v>
      </c>
      <c r="F6" s="97">
        <v>-5.5411125987123833E-2</v>
      </c>
      <c r="G6" s="97">
        <v>-0.21696203503420475</v>
      </c>
      <c r="H6" s="97" t="s">
        <v>101</v>
      </c>
      <c r="I6" s="103">
        <v>0.23910364985163302</v>
      </c>
      <c r="J6" s="114">
        <v>3.8356434526307881E-2</v>
      </c>
    </row>
    <row r="7" spans="1:10" s="22" customFormat="1" collapsed="1">
      <c r="A7" s="21">
        <v>4</v>
      </c>
      <c r="B7" s="215" t="s">
        <v>164</v>
      </c>
      <c r="C7" s="102">
        <v>40555</v>
      </c>
      <c r="D7" s="102">
        <v>40626</v>
      </c>
      <c r="E7" s="97">
        <v>-7.9580160665241539E-2</v>
      </c>
      <c r="F7" s="97">
        <v>-0.18674938384928708</v>
      </c>
      <c r="G7" s="97">
        <v>-0.33277154719798085</v>
      </c>
      <c r="H7" s="97">
        <v>-0.34910081719416386</v>
      </c>
      <c r="I7" s="103">
        <v>-0.77508102422209191</v>
      </c>
      <c r="J7" s="114">
        <v>-0.26459076787719671</v>
      </c>
    </row>
    <row r="8" spans="1:10" s="22" customFormat="1" ht="15.75" collapsed="1" thickBot="1">
      <c r="A8" s="21"/>
      <c r="B8" s="219" t="s">
        <v>99</v>
      </c>
      <c r="C8" s="132"/>
      <c r="D8" s="132"/>
      <c r="E8" s="133">
        <f>AVERAGE(E4:E7)</f>
        <v>-3.2870316440984815E-2</v>
      </c>
      <c r="F8" s="133">
        <f>AVERAGE(F4:F7)</f>
        <v>-3.3931136594413602E-2</v>
      </c>
      <c r="G8" s="133">
        <f>AVERAGE(G4:G7)</f>
        <v>-0.10692240970022865</v>
      </c>
      <c r="H8" s="133">
        <f>AVERAGE(H4:H7)</f>
        <v>-7.8621384445591788E-2</v>
      </c>
      <c r="I8" s="136" t="s">
        <v>4</v>
      </c>
      <c r="J8" s="136" t="s">
        <v>4</v>
      </c>
    </row>
    <row r="9" spans="1:10" s="22" customFormat="1">
      <c r="A9" s="169" t="s">
        <v>100</v>
      </c>
      <c r="B9" s="169"/>
      <c r="C9" s="169"/>
      <c r="D9" s="169"/>
      <c r="E9" s="169"/>
      <c r="F9" s="169"/>
      <c r="G9" s="169"/>
      <c r="H9" s="169"/>
      <c r="I9" s="169"/>
      <c r="J9" s="169"/>
    </row>
    <row r="10" spans="1:10" s="22" customFormat="1" ht="15.75" customHeight="1">
      <c r="C10" s="62"/>
      <c r="D10" s="62"/>
    </row>
    <row r="11" spans="1:10">
      <c r="B11" s="27"/>
      <c r="C11" s="104"/>
      <c r="E11" s="104"/>
      <c r="F11" s="104"/>
      <c r="G11" s="104"/>
      <c r="H11" s="104"/>
    </row>
    <row r="12" spans="1:10">
      <c r="B12" s="27"/>
      <c r="C12" s="104"/>
      <c r="E12" s="104"/>
    </row>
    <row r="13" spans="1:10">
      <c r="E13" s="104"/>
      <c r="F13" s="104"/>
    </row>
  </sheetData>
  <mergeCells count="4">
    <mergeCell ref="A1:I1"/>
    <mergeCell ref="A2:A3"/>
    <mergeCell ref="E2:J2"/>
    <mergeCell ref="A9:J9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G120"/>
  <sheetViews>
    <sheetView zoomScale="85" workbookViewId="0">
      <selection activeCell="B34" sqref="B34:E34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50" customWidth="1"/>
    <col min="5" max="7" width="24.7109375" style="20" customWidth="1"/>
    <col min="8" max="16384" width="9.140625" style="20"/>
  </cols>
  <sheetData>
    <row r="1" spans="1:7" s="27" customFormat="1" ht="16.5" thickBot="1">
      <c r="A1" s="164" t="s">
        <v>172</v>
      </c>
      <c r="B1" s="164"/>
      <c r="C1" s="164"/>
      <c r="D1" s="164"/>
      <c r="E1" s="164"/>
      <c r="F1" s="164"/>
      <c r="G1" s="164"/>
    </row>
    <row r="2" spans="1:7" s="27" customFormat="1" ht="15.75" customHeight="1" thickBot="1">
      <c r="A2" s="170" t="s">
        <v>41</v>
      </c>
      <c r="B2" s="87"/>
      <c r="C2" s="165" t="s">
        <v>104</v>
      </c>
      <c r="D2" s="166"/>
      <c r="E2" s="220" t="s">
        <v>173</v>
      </c>
      <c r="F2" s="220"/>
      <c r="G2" s="88"/>
    </row>
    <row r="3" spans="1:7" s="27" customFormat="1" ht="45.75" thickBot="1">
      <c r="A3" s="161"/>
      <c r="B3" s="221" t="s">
        <v>89</v>
      </c>
      <c r="C3" s="33" t="s">
        <v>106</v>
      </c>
      <c r="D3" s="33" t="s">
        <v>107</v>
      </c>
      <c r="E3" s="33" t="s">
        <v>108</v>
      </c>
      <c r="F3" s="33" t="s">
        <v>107</v>
      </c>
      <c r="G3" s="18" t="s">
        <v>174</v>
      </c>
    </row>
    <row r="4" spans="1:7" s="27" customFormat="1">
      <c r="A4" s="21">
        <v>1</v>
      </c>
      <c r="B4" s="72" t="s">
        <v>167</v>
      </c>
      <c r="C4" s="36">
        <v>-5.9254100000001495</v>
      </c>
      <c r="D4" s="97">
        <v>-5.2802347487855067E-3</v>
      </c>
      <c r="E4" s="37">
        <v>0</v>
      </c>
      <c r="F4" s="97">
        <v>0</v>
      </c>
      <c r="G4" s="38">
        <v>0</v>
      </c>
    </row>
    <row r="5" spans="1:7" s="27" customFormat="1">
      <c r="A5" s="21">
        <v>2</v>
      </c>
      <c r="B5" s="205" t="s">
        <v>166</v>
      </c>
      <c r="C5" s="36">
        <v>-17.465949999999953</v>
      </c>
      <c r="D5" s="97">
        <v>-1.3750553908946599E-2</v>
      </c>
      <c r="E5" s="37">
        <v>0</v>
      </c>
      <c r="F5" s="97">
        <v>0</v>
      </c>
      <c r="G5" s="38">
        <v>0</v>
      </c>
    </row>
    <row r="6" spans="1:7" s="27" customFormat="1">
      <c r="A6" s="21">
        <v>3</v>
      </c>
      <c r="B6" s="215" t="s">
        <v>164</v>
      </c>
      <c r="C6" s="36">
        <v>-377.41875999999974</v>
      </c>
      <c r="D6" s="97">
        <v>-7.9580160665285685E-2</v>
      </c>
      <c r="E6" s="37">
        <v>0</v>
      </c>
      <c r="F6" s="97">
        <v>0</v>
      </c>
      <c r="G6" s="38">
        <v>0</v>
      </c>
    </row>
    <row r="7" spans="1:7" s="43" customFormat="1">
      <c r="A7" s="21">
        <v>4</v>
      </c>
      <c r="B7" s="35" t="s">
        <v>5</v>
      </c>
      <c r="C7" s="36" t="s">
        <v>101</v>
      </c>
      <c r="D7" s="36" t="s">
        <v>101</v>
      </c>
      <c r="E7" s="36" t="s">
        <v>101</v>
      </c>
      <c r="F7" s="36" t="s">
        <v>101</v>
      </c>
      <c r="G7" s="36" t="s">
        <v>101</v>
      </c>
    </row>
    <row r="8" spans="1:7" s="27" customFormat="1" ht="15.75" thickBot="1">
      <c r="A8" s="110"/>
      <c r="B8" s="89" t="s">
        <v>165</v>
      </c>
      <c r="C8" s="36" t="s">
        <v>101</v>
      </c>
      <c r="D8" s="36" t="s">
        <v>101</v>
      </c>
      <c r="E8" s="36" t="s">
        <v>101</v>
      </c>
      <c r="F8" s="36" t="s">
        <v>101</v>
      </c>
      <c r="G8" s="36" t="s">
        <v>101</v>
      </c>
    </row>
    <row r="9" spans="1:7" s="27" customFormat="1">
      <c r="B9" s="27" t="s">
        <v>3</v>
      </c>
      <c r="C9" s="27">
        <v>-400.81011999999987</v>
      </c>
      <c r="D9" s="6">
        <v>-5.6175128121818518E-2</v>
      </c>
      <c r="E9" s="27">
        <v>0</v>
      </c>
      <c r="F9" s="27">
        <v>0</v>
      </c>
      <c r="G9" s="27">
        <v>0</v>
      </c>
    </row>
    <row r="10" spans="1:7" s="27" customFormat="1">
      <c r="D10" s="6"/>
    </row>
    <row r="11" spans="1:7" s="27" customFormat="1">
      <c r="D11" s="6"/>
    </row>
    <row r="12" spans="1:7" s="27" customFormat="1">
      <c r="D12" s="6"/>
    </row>
    <row r="13" spans="1:7" s="27" customFormat="1">
      <c r="D13" s="6"/>
    </row>
    <row r="14" spans="1:7" s="27" customFormat="1">
      <c r="D14" s="6"/>
    </row>
    <row r="15" spans="1:7" s="27" customFormat="1">
      <c r="D15" s="6"/>
    </row>
    <row r="16" spans="1:7" s="27" customFormat="1">
      <c r="D16" s="6"/>
    </row>
    <row r="17" spans="4:4" s="27" customFormat="1">
      <c r="D17" s="6"/>
    </row>
    <row r="18" spans="4:4" s="27" customFormat="1">
      <c r="D18" s="6"/>
    </row>
    <row r="19" spans="4:4" s="27" customFormat="1">
      <c r="D19" s="6"/>
    </row>
    <row r="20" spans="4:4" s="27" customFormat="1">
      <c r="D20" s="6"/>
    </row>
    <row r="21" spans="4:4" s="27" customFormat="1">
      <c r="D21" s="6"/>
    </row>
    <row r="22" spans="4:4" s="27" customFormat="1">
      <c r="D22" s="6"/>
    </row>
    <row r="23" spans="4:4" s="27" customFormat="1">
      <c r="D23" s="6"/>
    </row>
    <row r="24" spans="4:4" s="27" customFormat="1">
      <c r="D24" s="6"/>
    </row>
    <row r="25" spans="4:4" s="27" customFormat="1">
      <c r="D25" s="6"/>
    </row>
    <row r="26" spans="4:4" s="27" customFormat="1">
      <c r="D26" s="6"/>
    </row>
    <row r="27" spans="4:4" s="27" customFormat="1">
      <c r="D27" s="6"/>
    </row>
    <row r="28" spans="4:4" s="27" customFormat="1">
      <c r="D28" s="6"/>
    </row>
    <row r="29" spans="4:4" s="27" customFormat="1">
      <c r="D29" s="6"/>
    </row>
    <row r="30" spans="4:4" s="27" customFormat="1"/>
    <row r="31" spans="4:4" s="27" customFormat="1"/>
    <row r="32" spans="4:4" s="27" customFormat="1"/>
    <row r="33" spans="2:6" s="27" customFormat="1" ht="15" thickBot="1"/>
    <row r="34" spans="2:6" s="27" customFormat="1" ht="30.75" thickBot="1">
      <c r="B34" s="196" t="s">
        <v>89</v>
      </c>
      <c r="C34" s="196" t="s">
        <v>114</v>
      </c>
      <c r="D34" s="196" t="s">
        <v>115</v>
      </c>
      <c r="E34" s="222" t="s">
        <v>116</v>
      </c>
    </row>
    <row r="35" spans="2:6" s="27" customFormat="1">
      <c r="B35" s="142" t="str">
        <f t="shared" ref="B35:D37" si="0">B4</f>
        <v>“TASK  Universal”</v>
      </c>
      <c r="C35" s="143">
        <f t="shared" si="0"/>
        <v>-5.9254100000001495</v>
      </c>
      <c r="D35" s="144">
        <f t="shared" si="0"/>
        <v>-5.2802347487855067E-3</v>
      </c>
      <c r="E35" s="145">
        <f>G4</f>
        <v>0</v>
      </c>
    </row>
    <row r="36" spans="2:6" s="27" customFormat="1">
      <c r="B36" s="146" t="str">
        <f t="shared" si="0"/>
        <v>UNIVER.UA/Skif: Fond Neruhomosti</v>
      </c>
      <c r="C36" s="147">
        <f t="shared" si="0"/>
        <v>-17.465949999999953</v>
      </c>
      <c r="D36" s="148">
        <f t="shared" si="0"/>
        <v>-1.3750553908946599E-2</v>
      </c>
      <c r="E36" s="149">
        <f>G5</f>
        <v>0</v>
      </c>
    </row>
    <row r="37" spans="2:6">
      <c r="B37" s="150" t="str">
        <f t="shared" si="0"/>
        <v>Indeks Ukrainskoi Birzhi”</v>
      </c>
      <c r="C37" s="151">
        <f t="shared" si="0"/>
        <v>-377.41875999999974</v>
      </c>
      <c r="D37" s="152">
        <f t="shared" si="0"/>
        <v>-7.9580160665285685E-2</v>
      </c>
      <c r="E37" s="153">
        <f>G6</f>
        <v>0</v>
      </c>
      <c r="F37" s="19"/>
    </row>
    <row r="38" spans="2:6">
      <c r="B38" s="27"/>
      <c r="C38" s="118"/>
      <c r="D38" s="119"/>
      <c r="E38" s="120"/>
      <c r="F38" s="19"/>
    </row>
    <row r="39" spans="2:6">
      <c r="B39" s="27"/>
      <c r="C39" s="118"/>
      <c r="D39" s="119"/>
      <c r="E39" s="120"/>
      <c r="F39" s="19"/>
    </row>
    <row r="40" spans="2:6">
      <c r="B40" s="27"/>
      <c r="C40" s="118"/>
      <c r="D40" s="119"/>
      <c r="E40" s="120"/>
      <c r="F40" s="19"/>
    </row>
    <row r="41" spans="2:6">
      <c r="B41" s="27"/>
      <c r="C41" s="27"/>
      <c r="D41" s="6"/>
      <c r="F41" s="19"/>
    </row>
    <row r="42" spans="2:6">
      <c r="B42" s="27"/>
      <c r="C42" s="27"/>
      <c r="D42" s="6"/>
      <c r="F42" s="19"/>
    </row>
    <row r="43" spans="2:6">
      <c r="B43" s="27"/>
      <c r="C43" s="27"/>
      <c r="D43" s="6"/>
      <c r="F43" s="19"/>
    </row>
    <row r="44" spans="2:6">
      <c r="B44" s="27"/>
      <c r="C44" s="27"/>
      <c r="D44" s="6"/>
      <c r="F44" s="19"/>
    </row>
    <row r="45" spans="2:6">
      <c r="B45" s="27"/>
      <c r="C45" s="27"/>
      <c r="D45" s="6"/>
      <c r="F45" s="19"/>
    </row>
    <row r="46" spans="2:6">
      <c r="B46" s="27"/>
      <c r="C46" s="27"/>
      <c r="D46" s="6"/>
      <c r="F46" s="19"/>
    </row>
    <row r="47" spans="2:6">
      <c r="B47" s="27"/>
      <c r="C47" s="27"/>
      <c r="D47" s="6"/>
      <c r="F47" s="19"/>
    </row>
    <row r="48" spans="2:6">
      <c r="B48" s="27"/>
      <c r="C48" s="27"/>
      <c r="D48" s="6"/>
    </row>
    <row r="49" spans="2:4">
      <c r="B49" s="27"/>
      <c r="C49" s="27"/>
      <c r="D49" s="6"/>
    </row>
    <row r="50" spans="2:4">
      <c r="B50" s="27"/>
      <c r="C50" s="27"/>
      <c r="D50" s="6"/>
    </row>
    <row r="51" spans="2:4">
      <c r="B51" s="27"/>
      <c r="C51" s="27"/>
      <c r="D51" s="6"/>
    </row>
    <row r="52" spans="2:4">
      <c r="B52" s="27"/>
      <c r="C52" s="27"/>
      <c r="D52" s="6"/>
    </row>
    <row r="53" spans="2:4">
      <c r="B53" s="27"/>
      <c r="C53" s="27"/>
      <c r="D53" s="6"/>
    </row>
    <row r="54" spans="2:4">
      <c r="B54" s="27"/>
      <c r="C54" s="27"/>
      <c r="D54" s="6"/>
    </row>
    <row r="55" spans="2:4">
      <c r="B55" s="27"/>
      <c r="C55" s="27"/>
      <c r="D55" s="6"/>
    </row>
    <row r="56" spans="2:4">
      <c r="B56" s="27"/>
      <c r="C56" s="27"/>
      <c r="D56" s="6"/>
    </row>
    <row r="57" spans="2:4">
      <c r="B57" s="27"/>
      <c r="C57" s="27"/>
      <c r="D57" s="6"/>
    </row>
    <row r="58" spans="2:4">
      <c r="B58" s="27"/>
      <c r="C58" s="27"/>
      <c r="D58" s="6"/>
    </row>
    <row r="59" spans="2:4">
      <c r="B59" s="27"/>
      <c r="C59" s="27"/>
      <c r="D59" s="6"/>
    </row>
    <row r="60" spans="2:4">
      <c r="B60" s="27"/>
      <c r="C60" s="27"/>
      <c r="D60" s="6"/>
    </row>
    <row r="61" spans="2:4">
      <c r="B61" s="27"/>
      <c r="C61" s="27"/>
      <c r="D61" s="6"/>
    </row>
    <row r="62" spans="2:4">
      <c r="B62" s="27"/>
      <c r="C62" s="27"/>
      <c r="D62" s="6"/>
    </row>
    <row r="63" spans="2:4">
      <c r="B63" s="27"/>
      <c r="C63" s="27"/>
      <c r="D63" s="6"/>
    </row>
    <row r="64" spans="2:4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  <row r="116" spans="2:4">
      <c r="B116" s="27"/>
      <c r="C116" s="27"/>
      <c r="D116" s="6"/>
    </row>
    <row r="117" spans="2:4">
      <c r="B117" s="27"/>
      <c r="C117" s="27"/>
      <c r="D117" s="6"/>
    </row>
    <row r="118" spans="2:4">
      <c r="B118" s="27"/>
      <c r="C118" s="27"/>
      <c r="D118" s="6"/>
    </row>
    <row r="119" spans="2:4">
      <c r="B119" s="27"/>
      <c r="C119" s="27"/>
      <c r="D119" s="6"/>
    </row>
    <row r="120" spans="2:4">
      <c r="B120" s="27"/>
      <c r="C120" s="27"/>
      <c r="D120" s="6"/>
    </row>
  </sheetData>
  <mergeCells count="4"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5"/>
  <sheetViews>
    <sheetView tabSelected="1" zoomScale="85" workbookViewId="0">
      <selection activeCell="A4" sqref="A4:A11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4" t="s">
        <v>89</v>
      </c>
      <c r="B1" s="65" t="s">
        <v>175</v>
      </c>
      <c r="C1" s="10"/>
      <c r="D1" s="10"/>
    </row>
    <row r="2" spans="1:4" ht="14.25">
      <c r="A2" s="200" t="s">
        <v>176</v>
      </c>
      <c r="B2" s="125">
        <v>-7.9580160665241539E-2</v>
      </c>
      <c r="C2" s="10"/>
      <c r="D2" s="10"/>
    </row>
    <row r="3" spans="1:4" ht="14.25">
      <c r="A3" s="72" t="s">
        <v>166</v>
      </c>
      <c r="B3" s="125">
        <v>-1.375055390894131E-2</v>
      </c>
      <c r="C3" s="10"/>
      <c r="D3" s="10"/>
    </row>
    <row r="4" spans="1:4" ht="14.25">
      <c r="A4" s="223" t="s">
        <v>177</v>
      </c>
      <c r="B4" s="126">
        <v>-5.280234748771595E-3</v>
      </c>
      <c r="C4" s="10"/>
      <c r="D4" s="10"/>
    </row>
    <row r="5" spans="1:4" ht="14.25">
      <c r="A5" s="193" t="s">
        <v>121</v>
      </c>
      <c r="B5" s="126">
        <v>-3.2870316440984801E-2</v>
      </c>
      <c r="C5" s="10"/>
      <c r="D5" s="10"/>
    </row>
    <row r="6" spans="1:4" ht="14.25">
      <c r="A6" s="193" t="s">
        <v>20</v>
      </c>
      <c r="B6" s="126">
        <v>-4.9441576998221159E-2</v>
      </c>
      <c r="C6" s="10"/>
      <c r="D6" s="10"/>
    </row>
    <row r="7" spans="1:4" ht="14.25">
      <c r="A7" s="193" t="s">
        <v>19</v>
      </c>
      <c r="B7" s="126">
        <v>-1.2131283755712485E-2</v>
      </c>
      <c r="C7" s="10"/>
      <c r="D7" s="10"/>
    </row>
    <row r="8" spans="1:4" ht="14.25">
      <c r="A8" s="193" t="s">
        <v>156</v>
      </c>
      <c r="B8" s="126">
        <v>5.3920704562252952E-2</v>
      </c>
      <c r="C8" s="10"/>
      <c r="D8" s="10"/>
    </row>
    <row r="9" spans="1:4" ht="14.25">
      <c r="A9" s="193" t="s">
        <v>157</v>
      </c>
      <c r="B9" s="126">
        <v>5.7005299557625122E-2</v>
      </c>
      <c r="C9" s="10"/>
      <c r="D9" s="10"/>
    </row>
    <row r="10" spans="1:4" ht="14.25">
      <c r="A10" s="193" t="s">
        <v>158</v>
      </c>
      <c r="B10" s="126">
        <v>1.8904109589041096E-2</v>
      </c>
      <c r="C10" s="10"/>
      <c r="D10" s="10"/>
    </row>
    <row r="11" spans="1:4" ht="15" thickBot="1">
      <c r="A11" s="213" t="s">
        <v>159</v>
      </c>
      <c r="B11" s="127">
        <v>0.10344128510440065</v>
      </c>
      <c r="C11" s="10"/>
      <c r="D11" s="10"/>
    </row>
    <row r="12" spans="1:4">
      <c r="C12" s="10"/>
      <c r="D12" s="10"/>
    </row>
    <row r="13" spans="1:4">
      <c r="A13" s="10"/>
      <c r="B13" s="10"/>
      <c r="C13" s="10"/>
      <c r="D13" s="10"/>
    </row>
    <row r="14" spans="1:4">
      <c r="B14" s="10"/>
      <c r="C14" s="10"/>
      <c r="D14" s="10"/>
    </row>
    <row r="15" spans="1:4">
      <c r="C15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8"/>
  <sheetViews>
    <sheetView topLeftCell="A25" zoomScale="80" zoomScaleNormal="40" workbookViewId="0">
      <selection activeCell="G23" sqref="G23:G24"/>
    </sheetView>
  </sheetViews>
  <sheetFormatPr defaultRowHeight="14.25"/>
  <cols>
    <col min="1" max="1" width="4.7109375" style="22" customWidth="1"/>
    <col min="2" max="2" width="61.710937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55" t="s">
        <v>49</v>
      </c>
      <c r="B1" s="155"/>
      <c r="C1" s="155"/>
      <c r="D1" s="155"/>
      <c r="E1" s="155"/>
      <c r="F1" s="155"/>
      <c r="G1" s="155"/>
      <c r="H1" s="155"/>
      <c r="I1" s="13"/>
    </row>
    <row r="2" spans="1:9" ht="45.75" thickBot="1">
      <c r="A2" s="15" t="s">
        <v>41</v>
      </c>
      <c r="B2" s="16" t="s">
        <v>42</v>
      </c>
      <c r="C2" s="17" t="s">
        <v>43</v>
      </c>
      <c r="D2" s="17" t="s">
        <v>44</v>
      </c>
      <c r="E2" s="17" t="s">
        <v>45</v>
      </c>
      <c r="F2" s="17" t="s">
        <v>46</v>
      </c>
      <c r="G2" s="17" t="s">
        <v>47</v>
      </c>
      <c r="H2" s="18" t="s">
        <v>48</v>
      </c>
      <c r="I2" s="19"/>
    </row>
    <row r="3" spans="1:9">
      <c r="A3" s="21">
        <v>1</v>
      </c>
      <c r="B3" s="182" t="s">
        <v>50</v>
      </c>
      <c r="C3" s="81">
        <v>21052724.162999999</v>
      </c>
      <c r="D3" s="82">
        <v>51813</v>
      </c>
      <c r="E3" s="81">
        <v>406.32127386949219</v>
      </c>
      <c r="F3" s="82">
        <v>100</v>
      </c>
      <c r="G3" s="184" t="s">
        <v>75</v>
      </c>
      <c r="H3" s="83" t="s">
        <v>10</v>
      </c>
      <c r="I3" s="19"/>
    </row>
    <row r="4" spans="1:9">
      <c r="A4" s="21">
        <v>2</v>
      </c>
      <c r="B4" s="80" t="s">
        <v>51</v>
      </c>
      <c r="C4" s="81">
        <v>5609601.9299999997</v>
      </c>
      <c r="D4" s="82">
        <v>2318</v>
      </c>
      <c r="E4" s="81">
        <v>2420.018088869715</v>
      </c>
      <c r="F4" s="82">
        <v>1000</v>
      </c>
      <c r="G4" s="185" t="s">
        <v>76</v>
      </c>
      <c r="H4" s="83" t="s">
        <v>13</v>
      </c>
      <c r="I4" s="19"/>
    </row>
    <row r="5" spans="1:9" ht="14.25" customHeight="1">
      <c r="A5" s="21">
        <v>3</v>
      </c>
      <c r="B5" s="80" t="s">
        <v>52</v>
      </c>
      <c r="C5" s="81">
        <v>3221465.79</v>
      </c>
      <c r="D5" s="82">
        <v>4634</v>
      </c>
      <c r="E5" s="81">
        <v>695.18036037980153</v>
      </c>
      <c r="F5" s="82">
        <v>1000</v>
      </c>
      <c r="G5" s="184" t="s">
        <v>75</v>
      </c>
      <c r="H5" s="83" t="s">
        <v>10</v>
      </c>
      <c r="I5" s="19"/>
    </row>
    <row r="6" spans="1:9">
      <c r="A6" s="21">
        <v>4</v>
      </c>
      <c r="B6" s="182" t="s">
        <v>53</v>
      </c>
      <c r="C6" s="81">
        <v>3207939.01</v>
      </c>
      <c r="D6" s="82">
        <v>1581</v>
      </c>
      <c r="E6" s="81">
        <v>2029.0569323213156</v>
      </c>
      <c r="F6" s="82">
        <v>1000</v>
      </c>
      <c r="G6" s="185" t="s">
        <v>76</v>
      </c>
      <c r="H6" s="83" t="s">
        <v>13</v>
      </c>
      <c r="I6" s="19"/>
    </row>
    <row r="7" spans="1:9" ht="14.25" customHeight="1">
      <c r="A7" s="21">
        <v>5</v>
      </c>
      <c r="B7" s="182" t="s">
        <v>54</v>
      </c>
      <c r="C7" s="81">
        <v>3144686.19</v>
      </c>
      <c r="D7" s="82">
        <v>1269</v>
      </c>
      <c r="E7" s="81">
        <v>2478.0821040189126</v>
      </c>
      <c r="F7" s="82">
        <v>1000</v>
      </c>
      <c r="G7" s="186" t="s">
        <v>77</v>
      </c>
      <c r="H7" s="83" t="s">
        <v>7</v>
      </c>
      <c r="I7" s="19"/>
    </row>
    <row r="8" spans="1:9">
      <c r="A8" s="21">
        <v>6</v>
      </c>
      <c r="B8" s="80" t="s">
        <v>55</v>
      </c>
      <c r="C8" s="81">
        <v>2802261.0410000002</v>
      </c>
      <c r="D8" s="82">
        <v>3927</v>
      </c>
      <c r="E8" s="81">
        <v>713.58824573465756</v>
      </c>
      <c r="F8" s="82">
        <v>1000</v>
      </c>
      <c r="G8" s="80" t="s">
        <v>78</v>
      </c>
      <c r="H8" s="83" t="s">
        <v>14</v>
      </c>
      <c r="I8" s="19"/>
    </row>
    <row r="9" spans="1:9">
      <c r="A9" s="21">
        <v>7</v>
      </c>
      <c r="B9" s="182" t="s">
        <v>56</v>
      </c>
      <c r="C9" s="81">
        <v>2539008.25</v>
      </c>
      <c r="D9" s="82">
        <v>735</v>
      </c>
      <c r="E9" s="81">
        <v>3454.4329931972788</v>
      </c>
      <c r="F9" s="82">
        <v>1000</v>
      </c>
      <c r="G9" s="186" t="s">
        <v>79</v>
      </c>
      <c r="H9" s="83" t="s">
        <v>7</v>
      </c>
      <c r="I9" s="19"/>
    </row>
    <row r="10" spans="1:9">
      <c r="A10" s="21">
        <v>8</v>
      </c>
      <c r="B10" s="182" t="s">
        <v>57</v>
      </c>
      <c r="C10" s="81">
        <v>1952518.43</v>
      </c>
      <c r="D10" s="82">
        <v>14549</v>
      </c>
      <c r="E10" s="81">
        <v>134.20293009828853</v>
      </c>
      <c r="F10" s="82">
        <v>100</v>
      </c>
      <c r="G10" s="184" t="s">
        <v>75</v>
      </c>
      <c r="H10" s="83" t="s">
        <v>10</v>
      </c>
      <c r="I10" s="19"/>
    </row>
    <row r="11" spans="1:9">
      <c r="A11" s="21">
        <v>9</v>
      </c>
      <c r="B11" s="183" t="s">
        <v>58</v>
      </c>
      <c r="C11" s="81">
        <v>1821632.96</v>
      </c>
      <c r="D11" s="82">
        <v>2875715</v>
      </c>
      <c r="E11" s="81">
        <v>0.63345392711030124</v>
      </c>
      <c r="F11" s="82">
        <v>1</v>
      </c>
      <c r="G11" s="187" t="s">
        <v>80</v>
      </c>
      <c r="H11" s="83" t="s">
        <v>15</v>
      </c>
      <c r="I11" s="19"/>
    </row>
    <row r="12" spans="1:9">
      <c r="A12" s="21">
        <v>10</v>
      </c>
      <c r="B12" s="182" t="s">
        <v>59</v>
      </c>
      <c r="C12" s="81">
        <v>1377558.46</v>
      </c>
      <c r="D12" s="82">
        <v>1224</v>
      </c>
      <c r="E12" s="81">
        <v>1125.4562581699347</v>
      </c>
      <c r="F12" s="82">
        <v>1000</v>
      </c>
      <c r="G12" s="80" t="s">
        <v>81</v>
      </c>
      <c r="H12" s="83" t="s">
        <v>9</v>
      </c>
      <c r="I12" s="19"/>
    </row>
    <row r="13" spans="1:9">
      <c r="A13" s="21">
        <v>11</v>
      </c>
      <c r="B13" s="80" t="s">
        <v>60</v>
      </c>
      <c r="C13" s="81">
        <v>1088628.6599999999</v>
      </c>
      <c r="D13" s="82">
        <v>25648</v>
      </c>
      <c r="E13" s="81">
        <v>42.444972707423581</v>
      </c>
      <c r="F13" s="82">
        <v>100</v>
      </c>
      <c r="G13" s="182" t="s">
        <v>82</v>
      </c>
      <c r="H13" s="83" t="s">
        <v>16</v>
      </c>
      <c r="I13" s="19"/>
    </row>
    <row r="14" spans="1:9">
      <c r="A14" s="21">
        <v>12</v>
      </c>
      <c r="B14" s="182" t="s">
        <v>61</v>
      </c>
      <c r="C14" s="81">
        <v>975766.96</v>
      </c>
      <c r="D14" s="82">
        <v>594</v>
      </c>
      <c r="E14" s="81">
        <v>1642.7053198653198</v>
      </c>
      <c r="F14" s="82">
        <v>1000</v>
      </c>
      <c r="G14" s="185" t="s">
        <v>76</v>
      </c>
      <c r="H14" s="83" t="s">
        <v>13</v>
      </c>
      <c r="I14" s="19"/>
    </row>
    <row r="15" spans="1:9">
      <c r="A15" s="21">
        <v>13</v>
      </c>
      <c r="B15" s="182" t="s">
        <v>62</v>
      </c>
      <c r="C15" s="81">
        <v>956011.96</v>
      </c>
      <c r="D15" s="82">
        <v>43459</v>
      </c>
      <c r="E15" s="81">
        <v>21.998020202949906</v>
      </c>
      <c r="F15" s="82">
        <v>100</v>
      </c>
      <c r="G15" s="186" t="s">
        <v>83</v>
      </c>
      <c r="H15" s="83" t="s">
        <v>1</v>
      </c>
      <c r="I15" s="19"/>
    </row>
    <row r="16" spans="1:9">
      <c r="A16" s="21">
        <v>14</v>
      </c>
      <c r="B16" s="182" t="s">
        <v>63</v>
      </c>
      <c r="C16" s="81">
        <v>942388.29</v>
      </c>
      <c r="D16" s="82">
        <v>955</v>
      </c>
      <c r="E16" s="81">
        <v>986.79402094240845</v>
      </c>
      <c r="F16" s="82">
        <v>1000</v>
      </c>
      <c r="G16" s="182" t="s">
        <v>84</v>
      </c>
      <c r="H16" s="83" t="s">
        <v>0</v>
      </c>
      <c r="I16" s="19"/>
    </row>
    <row r="17" spans="1:9">
      <c r="A17" s="21">
        <v>15</v>
      </c>
      <c r="B17" s="182" t="s">
        <v>64</v>
      </c>
      <c r="C17" s="81">
        <v>928185.44</v>
      </c>
      <c r="D17" s="82">
        <v>417</v>
      </c>
      <c r="E17" s="81">
        <v>2225.864364508393</v>
      </c>
      <c r="F17" s="82">
        <v>1000</v>
      </c>
      <c r="G17" s="187" t="s">
        <v>80</v>
      </c>
      <c r="H17" s="83" t="s">
        <v>15</v>
      </c>
      <c r="I17" s="19"/>
    </row>
    <row r="18" spans="1:9">
      <c r="A18" s="21">
        <v>16</v>
      </c>
      <c r="B18" s="80" t="s">
        <v>65</v>
      </c>
      <c r="C18" s="81">
        <v>769643.3199</v>
      </c>
      <c r="D18" s="82">
        <v>8925</v>
      </c>
      <c r="E18" s="81">
        <v>86.234545647058823</v>
      </c>
      <c r="F18" s="82">
        <v>100</v>
      </c>
      <c r="G18" s="80" t="s">
        <v>85</v>
      </c>
      <c r="H18" s="83" t="s">
        <v>11</v>
      </c>
      <c r="I18" s="19"/>
    </row>
    <row r="19" spans="1:9">
      <c r="A19" s="21">
        <v>17</v>
      </c>
      <c r="B19" s="80" t="s">
        <v>66</v>
      </c>
      <c r="C19" s="81">
        <v>669097.34</v>
      </c>
      <c r="D19" s="82">
        <v>12883</v>
      </c>
      <c r="E19" s="81">
        <v>51.936454242024368</v>
      </c>
      <c r="F19" s="82">
        <v>100</v>
      </c>
      <c r="G19" s="80" t="s">
        <v>86</v>
      </c>
      <c r="H19" s="83" t="s">
        <v>12</v>
      </c>
      <c r="I19" s="19"/>
    </row>
    <row r="20" spans="1:9">
      <c r="A20" s="21">
        <v>18</v>
      </c>
      <c r="B20" s="182" t="s">
        <v>67</v>
      </c>
      <c r="C20" s="81">
        <v>614340.61</v>
      </c>
      <c r="D20" s="82">
        <v>1334</v>
      </c>
      <c r="E20" s="81">
        <v>460.52519490254872</v>
      </c>
      <c r="F20" s="82">
        <v>1000</v>
      </c>
      <c r="G20" s="185" t="s">
        <v>76</v>
      </c>
      <c r="H20" s="83" t="s">
        <v>13</v>
      </c>
      <c r="I20" s="19"/>
    </row>
    <row r="21" spans="1:9">
      <c r="A21" s="21">
        <v>19</v>
      </c>
      <c r="B21" s="80" t="s">
        <v>68</v>
      </c>
      <c r="C21" s="81">
        <v>519114.83</v>
      </c>
      <c r="D21" s="82">
        <v>199</v>
      </c>
      <c r="E21" s="81">
        <v>2608.6172361809045</v>
      </c>
      <c r="F21" s="82">
        <v>1000</v>
      </c>
      <c r="G21" s="186" t="s">
        <v>77</v>
      </c>
      <c r="H21" s="83" t="s">
        <v>7</v>
      </c>
      <c r="I21" s="19"/>
    </row>
    <row r="22" spans="1:9">
      <c r="A22" s="21">
        <v>20</v>
      </c>
      <c r="B22" s="182" t="s">
        <v>69</v>
      </c>
      <c r="C22" s="81">
        <v>442088.4</v>
      </c>
      <c r="D22" s="82">
        <v>1121</v>
      </c>
      <c r="E22" s="81">
        <v>394.36966993755578</v>
      </c>
      <c r="F22" s="82">
        <v>1000</v>
      </c>
      <c r="G22" s="186" t="s">
        <v>87</v>
      </c>
      <c r="H22" s="83" t="s">
        <v>2</v>
      </c>
      <c r="I22" s="19"/>
    </row>
    <row r="23" spans="1:9">
      <c r="A23" s="21">
        <v>21</v>
      </c>
      <c r="B23" s="182" t="s">
        <v>70</v>
      </c>
      <c r="C23" s="81">
        <v>393677.3504</v>
      </c>
      <c r="D23" s="82">
        <v>1878</v>
      </c>
      <c r="E23" s="81">
        <v>209.62585218317358</v>
      </c>
      <c r="F23" s="82">
        <v>1000</v>
      </c>
      <c r="G23" s="182" t="s">
        <v>82</v>
      </c>
      <c r="H23" s="83" t="s">
        <v>16</v>
      </c>
      <c r="I23" s="19"/>
    </row>
    <row r="24" spans="1:9">
      <c r="A24" s="21">
        <v>22</v>
      </c>
      <c r="B24" s="182" t="s">
        <v>71</v>
      </c>
      <c r="C24" s="81">
        <v>160800.774</v>
      </c>
      <c r="D24" s="82">
        <v>7454</v>
      </c>
      <c r="E24" s="81">
        <v>21.572414005902871</v>
      </c>
      <c r="F24" s="82">
        <v>1000</v>
      </c>
      <c r="G24" s="182" t="s">
        <v>82</v>
      </c>
      <c r="H24" s="83" t="s">
        <v>16</v>
      </c>
      <c r="I24" s="19"/>
    </row>
    <row r="25" spans="1:9" ht="15" customHeight="1" thickBot="1">
      <c r="A25" s="157" t="s">
        <v>72</v>
      </c>
      <c r="B25" s="157"/>
      <c r="C25" s="95">
        <f>SUM(C3:C24)</f>
        <v>55189140.15829999</v>
      </c>
      <c r="D25" s="96">
        <f>SUM(D3:D24)</f>
        <v>3062632</v>
      </c>
      <c r="E25" s="55" t="s">
        <v>4</v>
      </c>
      <c r="F25" s="55" t="s">
        <v>4</v>
      </c>
      <c r="G25" s="55" t="s">
        <v>4</v>
      </c>
      <c r="H25" s="107" t="s">
        <v>4</v>
      </c>
    </row>
    <row r="26" spans="1:9" ht="15" customHeight="1" thickBot="1">
      <c r="A26" s="158" t="s">
        <v>73</v>
      </c>
      <c r="B26" s="158"/>
      <c r="C26" s="158"/>
      <c r="D26" s="158"/>
      <c r="E26" s="158"/>
      <c r="F26" s="158"/>
      <c r="G26" s="158"/>
      <c r="H26" s="158"/>
    </row>
    <row r="28" spans="1:9">
      <c r="B28" s="20" t="s">
        <v>74</v>
      </c>
      <c r="C28" s="139">
        <f>C25-SUM(C3:C12)</f>
        <v>8459743.9342999905</v>
      </c>
      <c r="D28" s="140">
        <f>C28/$C$25</f>
        <v>0.15328638768487346</v>
      </c>
    </row>
    <row r="29" spans="1:9">
      <c r="B29" s="137" t="str">
        <f t="shared" ref="B29:C38" si="0">B3</f>
        <v>KINTO-Klasychnyi</v>
      </c>
      <c r="C29" s="138">
        <f t="shared" si="0"/>
        <v>21052724.162999999</v>
      </c>
      <c r="D29" s="117">
        <f>C29/$C$25</f>
        <v>0.38146497848334104</v>
      </c>
      <c r="H29" s="19"/>
    </row>
    <row r="30" spans="1:9">
      <c r="B30" s="80" t="str">
        <f t="shared" si="0"/>
        <v>UNIVER.UA/Myhailo Grushevskyi: Fond Derzhavnyh Paperiv</v>
      </c>
      <c r="C30" s="81">
        <f t="shared" si="0"/>
        <v>5609601.9299999997</v>
      </c>
      <c r="D30" s="117">
        <f t="shared" ref="D30:D38" si="1">C30/$C$25</f>
        <v>0.10164322027684937</v>
      </c>
      <c r="H30" s="19"/>
    </row>
    <row r="31" spans="1:9">
      <c r="B31" s="80" t="str">
        <f t="shared" si="0"/>
        <v>KINTO-Ekviti</v>
      </c>
      <c r="C31" s="81">
        <f t="shared" si="0"/>
        <v>3221465.79</v>
      </c>
      <c r="D31" s="117">
        <f t="shared" si="1"/>
        <v>5.837137126543035E-2</v>
      </c>
      <c r="H31" s="19"/>
    </row>
    <row r="32" spans="1:9">
      <c r="B32" s="80" t="str">
        <f t="shared" si="0"/>
        <v>UNIVER.UA/Taras Shevchenko: Fond Zaoshchadzhen</v>
      </c>
      <c r="C32" s="81">
        <f t="shared" si="0"/>
        <v>3207939.01</v>
      </c>
      <c r="D32" s="117">
        <f t="shared" si="1"/>
        <v>5.8126272683332474E-2</v>
      </c>
      <c r="H32" s="19"/>
    </row>
    <row r="33" spans="2:8">
      <c r="B33" s="80" t="str">
        <f t="shared" si="0"/>
        <v>Altus – Depozyt</v>
      </c>
      <c r="C33" s="81">
        <f t="shared" si="0"/>
        <v>3144686.19</v>
      </c>
      <c r="D33" s="117">
        <f t="shared" si="1"/>
        <v>5.6980162781663943E-2</v>
      </c>
      <c r="H33" s="19"/>
    </row>
    <row r="34" spans="2:8">
      <c r="B34" s="80" t="str">
        <f t="shared" si="0"/>
        <v>Sofiivskyi</v>
      </c>
      <c r="C34" s="81">
        <f t="shared" si="0"/>
        <v>2802261.0410000002</v>
      </c>
      <c r="D34" s="117">
        <f t="shared" si="1"/>
        <v>5.0775587968252905E-2</v>
      </c>
      <c r="H34" s="19"/>
    </row>
    <row r="35" spans="2:8">
      <c r="B35" s="80" t="str">
        <f t="shared" si="0"/>
        <v>Altus – Zbalansovanyi</v>
      </c>
      <c r="C35" s="81">
        <f t="shared" si="0"/>
        <v>2539008.25</v>
      </c>
      <c r="D35" s="117">
        <f t="shared" si="1"/>
        <v>4.6005577233443347E-2</v>
      </c>
      <c r="H35" s="19"/>
    </row>
    <row r="36" spans="2:8">
      <c r="B36" s="80" t="str">
        <f t="shared" si="0"/>
        <v>KINTO-Kaznacheyskyi</v>
      </c>
      <c r="C36" s="81">
        <f t="shared" si="0"/>
        <v>1952518.43</v>
      </c>
      <c r="D36" s="117">
        <f t="shared" si="1"/>
        <v>3.5378670955908291E-2</v>
      </c>
      <c r="H36" s="19"/>
    </row>
    <row r="37" spans="2:8">
      <c r="B37" s="80" t="str">
        <f t="shared" si="0"/>
        <v>OTP Fond Aktsii</v>
      </c>
      <c r="C37" s="81">
        <f t="shared" si="0"/>
        <v>1821632.96</v>
      </c>
      <c r="D37" s="117">
        <f t="shared" si="1"/>
        <v>3.3007090793133902E-2</v>
      </c>
    </row>
    <row r="38" spans="2:8">
      <c r="B38" s="80" t="str">
        <f t="shared" si="0"/>
        <v>VSI</v>
      </c>
      <c r="C38" s="81">
        <f t="shared" si="0"/>
        <v>1377558.46</v>
      </c>
      <c r="D38" s="117">
        <f t="shared" si="1"/>
        <v>2.4960679873770902E-2</v>
      </c>
    </row>
  </sheetData>
  <mergeCells count="3">
    <mergeCell ref="A1:H1"/>
    <mergeCell ref="A25:B25"/>
    <mergeCell ref="A26:H26"/>
  </mergeCells>
  <phoneticPr fontId="11" type="noConversion"/>
  <hyperlinks>
    <hyperlink ref="H3" r:id="rId1" display="http://otpcapital.com.ua/"/>
    <hyperlink ref="H4" r:id="rId2" display="http://www.kinto.com/"/>
    <hyperlink ref="H5" r:id="rId3" display="http://citadele.com.ua/"/>
    <hyperlink ref="H6" r:id="rId4" display="http://raam.com.ua/"/>
    <hyperlink ref="H7" r:id="rId5" display="http://citadele.com.ua/"/>
    <hyperlink ref="H8" r:id="rId6" display="http://fidobank.ua/"/>
    <hyperlink ref="H9" r:id="rId7" display="http://pioglobal.ua/"/>
    <hyperlink ref="H10" r:id="rId8"/>
    <hyperlink ref="H11" r:id="rId9"/>
    <hyperlink ref="H12" r:id="rId10"/>
    <hyperlink ref="H25" r:id="rId11" display="http://art-capital.com.ua/"/>
  </hyperlinks>
  <pageMargins left="0.75" right="0.75" top="1" bottom="1" header="0.5" footer="0.5"/>
  <pageSetup paperSize="9" scale="29" orientation="portrait" verticalDpi="1200" r:id="rId12"/>
  <headerFooter alignWithMargins="0"/>
  <drawing r:id="rId13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J62"/>
  <sheetViews>
    <sheetView zoomScale="80" workbookViewId="0">
      <selection activeCell="B16" sqref="B16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8.5703125" style="30" customWidth="1"/>
    <col min="10" max="10" width="20.7109375" style="30" customWidth="1"/>
    <col min="11" max="16384" width="9.140625" style="30"/>
  </cols>
  <sheetData>
    <row r="1" spans="1:10" s="14" customFormat="1" ht="16.5" thickBot="1">
      <c r="A1" s="159" t="s">
        <v>88</v>
      </c>
      <c r="B1" s="159"/>
      <c r="C1" s="159"/>
      <c r="D1" s="159"/>
      <c r="E1" s="159"/>
      <c r="F1" s="159"/>
      <c r="G1" s="159"/>
      <c r="H1" s="159"/>
      <c r="I1" s="98"/>
    </row>
    <row r="2" spans="1:10" s="20" customFormat="1" ht="15.75" customHeight="1" thickBot="1">
      <c r="A2" s="188" t="s">
        <v>41</v>
      </c>
      <c r="B2" s="99"/>
      <c r="C2" s="100"/>
      <c r="D2" s="101"/>
      <c r="E2" s="162" t="s">
        <v>8</v>
      </c>
      <c r="F2" s="162"/>
      <c r="G2" s="162"/>
      <c r="H2" s="162"/>
      <c r="I2" s="162"/>
      <c r="J2" s="162"/>
    </row>
    <row r="3" spans="1:10" s="22" customFormat="1" ht="64.5" thickBot="1">
      <c r="A3" s="188"/>
      <c r="B3" s="189" t="s">
        <v>89</v>
      </c>
      <c r="C3" s="190" t="s">
        <v>90</v>
      </c>
      <c r="D3" s="190" t="s">
        <v>91</v>
      </c>
      <c r="E3" s="191" t="s">
        <v>94</v>
      </c>
      <c r="F3" s="191" t="s">
        <v>92</v>
      </c>
      <c r="G3" s="191" t="s">
        <v>93</v>
      </c>
      <c r="H3" s="17" t="s">
        <v>95</v>
      </c>
      <c r="I3" s="192" t="s">
        <v>96</v>
      </c>
      <c r="J3" s="18" t="s">
        <v>97</v>
      </c>
    </row>
    <row r="4" spans="1:10" s="20" customFormat="1" collapsed="1">
      <c r="A4" s="21">
        <v>1</v>
      </c>
      <c r="B4" s="182" t="s">
        <v>50</v>
      </c>
      <c r="C4" s="102">
        <v>38118</v>
      </c>
      <c r="D4" s="102">
        <v>38182</v>
      </c>
      <c r="E4" s="97">
        <v>-5.9622405644418341E-3</v>
      </c>
      <c r="F4" s="97">
        <v>-5.2316053077861024E-4</v>
      </c>
      <c r="G4" s="97">
        <v>-2.2247971613786333E-2</v>
      </c>
      <c r="H4" s="97">
        <v>4.3226049541283507E-2</v>
      </c>
      <c r="I4" s="103">
        <v>3.0632127386950341</v>
      </c>
      <c r="J4" s="113">
        <v>0.12904916367581731</v>
      </c>
    </row>
    <row r="5" spans="1:10" s="20" customFormat="1" collapsed="1">
      <c r="A5" s="21">
        <v>2</v>
      </c>
      <c r="B5" s="193" t="s">
        <v>70</v>
      </c>
      <c r="C5" s="102">
        <v>38492</v>
      </c>
      <c r="D5" s="102">
        <v>38629</v>
      </c>
      <c r="E5" s="97">
        <v>-9.951702117241279E-3</v>
      </c>
      <c r="F5" s="97">
        <v>-1.8622115687876639E-2</v>
      </c>
      <c r="G5" s="97" t="s">
        <v>101</v>
      </c>
      <c r="H5" s="97" t="s">
        <v>101</v>
      </c>
      <c r="I5" s="103">
        <v>-0.79037414781682358</v>
      </c>
      <c r="J5" s="114">
        <v>-0.14041879517595401</v>
      </c>
    </row>
    <row r="6" spans="1:10" s="20" customFormat="1" collapsed="1">
      <c r="A6" s="21">
        <v>3</v>
      </c>
      <c r="B6" s="193" t="s">
        <v>56</v>
      </c>
      <c r="C6" s="102">
        <v>38828</v>
      </c>
      <c r="D6" s="102">
        <v>39028</v>
      </c>
      <c r="E6" s="97">
        <v>2.6318056403579426E-2</v>
      </c>
      <c r="F6" s="97">
        <v>5.6894190187431803E-2</v>
      </c>
      <c r="G6" s="97">
        <v>0.1030320245820926</v>
      </c>
      <c r="H6" s="97">
        <v>0.2383488486159937</v>
      </c>
      <c r="I6" s="103">
        <v>2.4544329931973214</v>
      </c>
      <c r="J6" s="114">
        <v>0.14369661946979218</v>
      </c>
    </row>
    <row r="7" spans="1:10" s="20" customFormat="1" collapsed="1">
      <c r="A7" s="21">
        <v>4</v>
      </c>
      <c r="B7" s="193" t="s">
        <v>61</v>
      </c>
      <c r="C7" s="102">
        <v>38919</v>
      </c>
      <c r="D7" s="102">
        <v>39092</v>
      </c>
      <c r="E7" s="97">
        <v>2.4619263413157233E-2</v>
      </c>
      <c r="F7" s="97">
        <v>-3.1315572132643799E-2</v>
      </c>
      <c r="G7" s="97">
        <v>-8.1046841778931067E-2</v>
      </c>
      <c r="H7" s="97" t="s">
        <v>101</v>
      </c>
      <c r="I7" s="103">
        <v>0.64270531986534207</v>
      </c>
      <c r="J7" s="114">
        <v>5.6328347027195136E-2</v>
      </c>
    </row>
    <row r="8" spans="1:10" s="20" customFormat="1" collapsed="1">
      <c r="A8" s="21">
        <v>5</v>
      </c>
      <c r="B8" s="193" t="s">
        <v>67</v>
      </c>
      <c r="C8" s="102">
        <v>38919</v>
      </c>
      <c r="D8" s="102">
        <v>39092</v>
      </c>
      <c r="E8" s="97">
        <v>-2.1230065034579471E-2</v>
      </c>
      <c r="F8" s="97">
        <v>-0.18496854931342555</v>
      </c>
      <c r="G8" s="97">
        <v>-0.29157864812182899</v>
      </c>
      <c r="H8" s="97" t="s">
        <v>101</v>
      </c>
      <c r="I8" s="103">
        <v>-0.53947480509744672</v>
      </c>
      <c r="J8" s="114">
        <v>-8.2045020387600087E-2</v>
      </c>
    </row>
    <row r="9" spans="1:10" s="20" customFormat="1" collapsed="1">
      <c r="A9" s="21">
        <v>6</v>
      </c>
      <c r="B9" s="193" t="s">
        <v>65</v>
      </c>
      <c r="C9" s="102">
        <v>38968</v>
      </c>
      <c r="D9" s="102">
        <v>39140</v>
      </c>
      <c r="E9" s="97">
        <v>0</v>
      </c>
      <c r="F9" s="97">
        <v>-5.3659505272164454E-3</v>
      </c>
      <c r="G9" s="97">
        <v>1.3788577166394145E-2</v>
      </c>
      <c r="H9" s="97">
        <v>0.17003629374551354</v>
      </c>
      <c r="I9" s="103">
        <v>-0.13765454352942019</v>
      </c>
      <c r="J9" s="114">
        <v>-1.6454965503545638E-2</v>
      </c>
    </row>
    <row r="10" spans="1:10" s="20" customFormat="1" collapsed="1">
      <c r="A10" s="21">
        <v>7</v>
      </c>
      <c r="B10" s="193" t="s">
        <v>60</v>
      </c>
      <c r="C10" s="102">
        <v>39269</v>
      </c>
      <c r="D10" s="102">
        <v>39471</v>
      </c>
      <c r="E10" s="97">
        <v>-2.3533796373418348E-3</v>
      </c>
      <c r="F10" s="97">
        <v>-9.3936935777616526E-3</v>
      </c>
      <c r="G10" s="97">
        <v>-6.8903984826765741E-2</v>
      </c>
      <c r="H10" s="97" t="s">
        <v>101</v>
      </c>
      <c r="I10" s="103">
        <v>-0.57555027292575844</v>
      </c>
      <c r="J10" s="114">
        <v>-0.10135214859471542</v>
      </c>
    </row>
    <row r="11" spans="1:10" s="20" customFormat="1" collapsed="1">
      <c r="A11" s="21">
        <v>8</v>
      </c>
      <c r="B11" s="193" t="s">
        <v>71</v>
      </c>
      <c r="C11" s="102">
        <v>39378</v>
      </c>
      <c r="D11" s="102">
        <v>39478</v>
      </c>
      <c r="E11" s="97">
        <v>-2.3826153230210534E-2</v>
      </c>
      <c r="F11" s="97">
        <v>-4.6502954881998848E-2</v>
      </c>
      <c r="G11" s="97">
        <v>-0.92990257345194427</v>
      </c>
      <c r="H11" s="97" t="s">
        <v>101</v>
      </c>
      <c r="I11" s="103">
        <v>-0.97842758599409718</v>
      </c>
      <c r="J11" s="114">
        <v>-0.38093344305029597</v>
      </c>
    </row>
    <row r="12" spans="1:10" s="20" customFormat="1">
      <c r="A12" s="21">
        <v>9</v>
      </c>
      <c r="B12" s="193" t="s">
        <v>64</v>
      </c>
      <c r="C12" s="102">
        <v>39413</v>
      </c>
      <c r="D12" s="102">
        <v>39589</v>
      </c>
      <c r="E12" s="97">
        <v>1.2428959249703775E-2</v>
      </c>
      <c r="F12" s="97">
        <v>3.9263531378286087E-2</v>
      </c>
      <c r="G12" s="97">
        <v>9.0463568312197706E-2</v>
      </c>
      <c r="H12" s="97" t="s">
        <v>101</v>
      </c>
      <c r="I12" s="103">
        <v>1.2258643645084955</v>
      </c>
      <c r="J12" s="114">
        <v>0.10956768536776029</v>
      </c>
    </row>
    <row r="13" spans="1:10" s="20" customFormat="1">
      <c r="A13" s="21">
        <v>10</v>
      </c>
      <c r="B13" s="72" t="s">
        <v>63</v>
      </c>
      <c r="C13" s="102">
        <v>39429</v>
      </c>
      <c r="D13" s="102">
        <v>39618</v>
      </c>
      <c r="E13" s="97">
        <v>8.9786511318721285E-3</v>
      </c>
      <c r="F13" s="97">
        <v>9.23428719473951E-3</v>
      </c>
      <c r="G13" s="97">
        <v>-1.8807444511890536E-2</v>
      </c>
      <c r="H13" s="97">
        <v>-3.2958263632962503E-2</v>
      </c>
      <c r="I13" s="103">
        <v>-1.3205979057588024E-2</v>
      </c>
      <c r="J13" s="114">
        <v>-1.7439067555475862E-3</v>
      </c>
    </row>
    <row r="14" spans="1:10" s="20" customFormat="1">
      <c r="A14" s="21">
        <v>11</v>
      </c>
      <c r="B14" s="193" t="s">
        <v>69</v>
      </c>
      <c r="C14" s="102">
        <v>39429</v>
      </c>
      <c r="D14" s="102">
        <v>39651</v>
      </c>
      <c r="E14" s="97">
        <v>-1.3874487531965851E-2</v>
      </c>
      <c r="F14" s="97">
        <v>-5.0794192202407329E-2</v>
      </c>
      <c r="G14" s="97">
        <v>-9.5620575525671936E-2</v>
      </c>
      <c r="H14" s="97">
        <v>-0.13768091913415448</v>
      </c>
      <c r="I14" s="103">
        <v>-0.60563033006244416</v>
      </c>
      <c r="J14" s="114">
        <v>-0.11629604197488175</v>
      </c>
    </row>
    <row r="15" spans="1:10" s="20" customFormat="1">
      <c r="A15" s="21">
        <v>12</v>
      </c>
      <c r="B15" s="193" t="s">
        <v>68</v>
      </c>
      <c r="C15" s="102">
        <v>39527</v>
      </c>
      <c r="D15" s="102">
        <v>39715</v>
      </c>
      <c r="E15" s="97">
        <v>1.4317787606901611E-2</v>
      </c>
      <c r="F15" s="97">
        <v>3.4204350511017001E-2</v>
      </c>
      <c r="G15" s="97">
        <v>6.5075484016891005E-2</v>
      </c>
      <c r="H15" s="97">
        <v>0.18421183078168024</v>
      </c>
      <c r="I15" s="103">
        <v>1.6086172361808768</v>
      </c>
      <c r="J15" s="114">
        <v>0.13932910438546209</v>
      </c>
    </row>
    <row r="16" spans="1:10" s="20" customFormat="1">
      <c r="A16" s="21">
        <v>13</v>
      </c>
      <c r="B16" s="25" t="s">
        <v>66</v>
      </c>
      <c r="C16" s="102">
        <v>39560</v>
      </c>
      <c r="D16" s="102">
        <v>39770</v>
      </c>
      <c r="E16" s="97" t="s">
        <v>101</v>
      </c>
      <c r="F16" s="97">
        <v>-7.3945485273164246E-2</v>
      </c>
      <c r="G16" s="97">
        <v>-0.20919950637304296</v>
      </c>
      <c r="H16" s="97">
        <v>-0.20617470520405701</v>
      </c>
      <c r="I16" s="103">
        <v>-0.48063545757977177</v>
      </c>
      <c r="J16" s="114">
        <v>-8.6975853381832335E-2</v>
      </c>
    </row>
    <row r="17" spans="1:10" s="20" customFormat="1">
      <c r="A17" s="21">
        <v>14</v>
      </c>
      <c r="B17" s="193" t="s">
        <v>52</v>
      </c>
      <c r="C17" s="102">
        <v>39884</v>
      </c>
      <c r="D17" s="102">
        <v>40001</v>
      </c>
      <c r="E17" s="97">
        <v>-2.0795524970276036E-2</v>
      </c>
      <c r="F17" s="97">
        <v>-4.3214718762624171E-2</v>
      </c>
      <c r="G17" s="97">
        <v>-0.11786177492862415</v>
      </c>
      <c r="H17" s="97">
        <v>-5.9851759482444811E-2</v>
      </c>
      <c r="I17" s="103">
        <v>-0.30481963962027625</v>
      </c>
      <c r="J17" s="114">
        <v>-5.3859560926127092E-2</v>
      </c>
    </row>
    <row r="18" spans="1:10" s="20" customFormat="1">
      <c r="A18" s="21">
        <v>15</v>
      </c>
      <c r="B18" s="182" t="s">
        <v>62</v>
      </c>
      <c r="C18" s="102">
        <v>40031</v>
      </c>
      <c r="D18" s="102">
        <v>40129</v>
      </c>
      <c r="E18" s="97">
        <v>-9.0865680868918552E-2</v>
      </c>
      <c r="F18" s="97">
        <v>-0.16777742928217032</v>
      </c>
      <c r="G18" s="97">
        <v>-0.33105857199649547</v>
      </c>
      <c r="H18" s="97">
        <v>-0.3496871740801929</v>
      </c>
      <c r="I18" s="103">
        <v>-0.78001979797050369</v>
      </c>
      <c r="J18" s="114">
        <v>-0.2161854601203127</v>
      </c>
    </row>
    <row r="19" spans="1:10" s="20" customFormat="1">
      <c r="A19" s="21">
        <v>16</v>
      </c>
      <c r="B19" s="183" t="s">
        <v>58</v>
      </c>
      <c r="C19" s="102">
        <v>40253</v>
      </c>
      <c r="D19" s="102">
        <v>40366</v>
      </c>
      <c r="E19" s="97">
        <v>1.4317696071816766E-2</v>
      </c>
      <c r="F19" s="97">
        <v>-2.4825106796354079E-2</v>
      </c>
      <c r="G19" s="97">
        <v>-0.10538875986044116</v>
      </c>
      <c r="H19" s="97" t="s">
        <v>101</v>
      </c>
      <c r="I19" s="103">
        <v>-0.36654607288971053</v>
      </c>
      <c r="J19" s="114">
        <v>-7.8738615662862332E-2</v>
      </c>
    </row>
    <row r="20" spans="1:10" s="20" customFormat="1">
      <c r="A20" s="21">
        <v>17</v>
      </c>
      <c r="B20" s="193" t="s">
        <v>55</v>
      </c>
      <c r="C20" s="102">
        <v>40114</v>
      </c>
      <c r="D20" s="102">
        <v>40401</v>
      </c>
      <c r="E20" s="97">
        <v>-3.1358354493279061E-2</v>
      </c>
      <c r="F20" s="97">
        <v>-8.0699992277118771E-2</v>
      </c>
      <c r="G20" s="97">
        <v>-0.15444405351344603</v>
      </c>
      <c r="H20" s="97" t="s">
        <v>101</v>
      </c>
      <c r="I20" s="103">
        <v>-0.28641175426534549</v>
      </c>
      <c r="J20" s="114">
        <v>-5.9813471606146917E-2</v>
      </c>
    </row>
    <row r="21" spans="1:10" s="20" customFormat="1">
      <c r="A21" s="21">
        <v>18</v>
      </c>
      <c r="B21" s="193" t="s">
        <v>54</v>
      </c>
      <c r="C21" s="102">
        <v>40226</v>
      </c>
      <c r="D21" s="102">
        <v>40430</v>
      </c>
      <c r="E21" s="97">
        <v>2.8209508015756724E-2</v>
      </c>
      <c r="F21" s="97">
        <v>5.8699422565067216E-2</v>
      </c>
      <c r="G21" s="97">
        <v>0.10502713194902524</v>
      </c>
      <c r="H21" s="97">
        <v>0.24664324632525281</v>
      </c>
      <c r="I21" s="103">
        <v>1.4780821040188958</v>
      </c>
      <c r="J21" s="114">
        <v>0.1833021237590664</v>
      </c>
    </row>
    <row r="22" spans="1:10" s="20" customFormat="1" collapsed="1">
      <c r="A22" s="21">
        <v>19</v>
      </c>
      <c r="B22" s="72" t="s">
        <v>53</v>
      </c>
      <c r="C22" s="102">
        <v>40427</v>
      </c>
      <c r="D22" s="102">
        <v>40543</v>
      </c>
      <c r="E22" s="97">
        <v>5.2366092660478314E-2</v>
      </c>
      <c r="F22" s="97">
        <v>7.5649193605083598E-2</v>
      </c>
      <c r="G22" s="97">
        <v>0.12143476857823465</v>
      </c>
      <c r="H22" s="97" t="s">
        <v>101</v>
      </c>
      <c r="I22" s="103">
        <v>1.0290569323213155</v>
      </c>
      <c r="J22" s="114">
        <v>0.14938335349623366</v>
      </c>
    </row>
    <row r="23" spans="1:10" s="20" customFormat="1" collapsed="1">
      <c r="A23" s="21">
        <v>20</v>
      </c>
      <c r="B23" s="194" t="s">
        <v>59</v>
      </c>
      <c r="C23" s="102">
        <v>40444</v>
      </c>
      <c r="D23" s="102">
        <v>40638</v>
      </c>
      <c r="E23" s="97">
        <v>4.2167517895657536E-2</v>
      </c>
      <c r="F23" s="97">
        <v>6.7138827339831009E-2</v>
      </c>
      <c r="G23" s="97">
        <v>0.13453273630898543</v>
      </c>
      <c r="H23" s="97">
        <v>0.29778654549936245</v>
      </c>
      <c r="I23" s="103">
        <v>0.125456258169931</v>
      </c>
      <c r="J23" s="114">
        <v>2.4813542831184421E-2</v>
      </c>
    </row>
    <row r="24" spans="1:10" s="20" customFormat="1" collapsed="1">
      <c r="A24" s="21">
        <v>21</v>
      </c>
      <c r="B24" s="72" t="s">
        <v>98</v>
      </c>
      <c r="C24" s="102">
        <v>40427</v>
      </c>
      <c r="D24" s="102">
        <v>40708</v>
      </c>
      <c r="E24" s="97">
        <v>3.3762952377112798E-2</v>
      </c>
      <c r="F24" s="97">
        <v>7.1934298453571355E-2</v>
      </c>
      <c r="G24" s="97">
        <v>0.14886792282465433</v>
      </c>
      <c r="H24" s="97" t="s">
        <v>101</v>
      </c>
      <c r="I24" s="103">
        <v>1.4200180888697167</v>
      </c>
      <c r="J24" s="114">
        <v>0.21030753135708924</v>
      </c>
    </row>
    <row r="25" spans="1:10" s="20" customFormat="1" collapsed="1">
      <c r="A25" s="21">
        <v>22</v>
      </c>
      <c r="B25" s="72" t="s">
        <v>57</v>
      </c>
      <c r="C25" s="102">
        <v>41026</v>
      </c>
      <c r="D25" s="102">
        <v>41242</v>
      </c>
      <c r="E25" s="97">
        <v>1.4939998985628034E-2</v>
      </c>
      <c r="F25" s="97">
        <v>-1.9344888668190618E-2</v>
      </c>
      <c r="G25" s="97">
        <v>-2.1357717382374575E-2</v>
      </c>
      <c r="H25" s="97">
        <v>7.0385992171950518E-2</v>
      </c>
      <c r="I25" s="103">
        <v>0.34202930098288542</v>
      </c>
      <c r="J25" s="114">
        <v>9.7337137074393176E-2</v>
      </c>
    </row>
    <row r="26" spans="1:10" s="20" customFormat="1" ht="15.75" thickBot="1">
      <c r="A26" s="21"/>
      <c r="B26" s="195" t="s">
        <v>99</v>
      </c>
      <c r="C26" s="132"/>
      <c r="D26" s="132"/>
      <c r="E26" s="133">
        <f>AVERAGE(E4:E25)</f>
        <v>2.4861378744480901E-3</v>
      </c>
      <c r="F26" s="133">
        <f>AVERAGE(F4:F25)</f>
        <v>-1.5648895849031976E-2</v>
      </c>
      <c r="G26" s="133">
        <f>AVERAGE(G4:G25)</f>
        <v>-7.9295057626036586E-2</v>
      </c>
      <c r="H26" s="133">
        <f>AVERAGE(H4:H25)</f>
        <v>3.8690498762268759E-2</v>
      </c>
      <c r="I26" s="136" t="s">
        <v>4</v>
      </c>
      <c r="J26" s="136" t="s">
        <v>4</v>
      </c>
    </row>
    <row r="27" spans="1:10" s="20" customFormat="1">
      <c r="A27" s="163" t="s">
        <v>100</v>
      </c>
      <c r="B27" s="163"/>
      <c r="C27" s="163"/>
      <c r="D27" s="163"/>
      <c r="E27" s="163"/>
      <c r="F27" s="163"/>
      <c r="G27" s="163"/>
      <c r="H27" s="163"/>
      <c r="I27" s="163"/>
      <c r="J27" s="163"/>
    </row>
    <row r="28" spans="1:10" s="20" customFormat="1" collapsed="1"/>
    <row r="29" spans="1:10" s="20" customFormat="1" collapsed="1"/>
    <row r="30" spans="1:10" s="20" customFormat="1" collapsed="1"/>
    <row r="31" spans="1:10" s="20" customFormat="1" collapsed="1"/>
    <row r="32" spans="1:10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 collapsed="1"/>
    <row r="40" spans="3:8" s="20" customFormat="1" collapsed="1"/>
    <row r="41" spans="3:8" s="20" customFormat="1"/>
    <row r="42" spans="3:8" s="20" customFormat="1"/>
    <row r="43" spans="3:8" s="27" customFormat="1">
      <c r="C43" s="28"/>
      <c r="D43" s="28"/>
      <c r="E43" s="29"/>
      <c r="F43" s="29"/>
      <c r="G43" s="29"/>
      <c r="H43" s="29"/>
    </row>
    <row r="44" spans="3:8" s="27" customFormat="1">
      <c r="C44" s="28"/>
      <c r="D44" s="28"/>
      <c r="E44" s="29"/>
      <c r="F44" s="29"/>
      <c r="G44" s="29"/>
      <c r="H44" s="29"/>
    </row>
    <row r="45" spans="3:8" s="27" customFormat="1">
      <c r="C45" s="28"/>
      <c r="D45" s="28"/>
      <c r="E45" s="29"/>
      <c r="F45" s="29"/>
      <c r="G45" s="29"/>
      <c r="H45" s="29"/>
    </row>
    <row r="46" spans="3:8" s="27" customFormat="1">
      <c r="C46" s="28"/>
      <c r="D46" s="28"/>
      <c r="E46" s="29"/>
      <c r="F46" s="29"/>
      <c r="G46" s="29"/>
      <c r="H46" s="29"/>
    </row>
    <row r="47" spans="3:8" s="27" customFormat="1">
      <c r="C47" s="28"/>
      <c r="D47" s="28"/>
      <c r="E47" s="29"/>
      <c r="F47" s="29"/>
      <c r="G47" s="29"/>
      <c r="H47" s="29"/>
    </row>
    <row r="48" spans="3:8" s="27" customFormat="1">
      <c r="C48" s="28"/>
      <c r="D48" s="28"/>
      <c r="E48" s="29"/>
      <c r="F48" s="29"/>
      <c r="G48" s="29"/>
      <c r="H48" s="29"/>
    </row>
    <row r="49" spans="3:8" s="27" customFormat="1">
      <c r="C49" s="28"/>
      <c r="D49" s="28"/>
      <c r="E49" s="29"/>
      <c r="F49" s="29"/>
      <c r="G49" s="29"/>
      <c r="H49" s="29"/>
    </row>
    <row r="50" spans="3:8" s="27" customFormat="1">
      <c r="C50" s="28"/>
      <c r="D50" s="28"/>
      <c r="E50" s="29"/>
      <c r="F50" s="29"/>
      <c r="G50" s="29"/>
      <c r="H50" s="29"/>
    </row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  <row r="53" spans="3:8" s="27" customFormat="1">
      <c r="C53" s="28"/>
      <c r="D53" s="28"/>
      <c r="E53" s="29"/>
      <c r="F53" s="29"/>
      <c r="G53" s="29"/>
      <c r="H53" s="29"/>
    </row>
    <row r="54" spans="3:8" s="27" customFormat="1">
      <c r="C54" s="28"/>
      <c r="D54" s="28"/>
      <c r="E54" s="29"/>
      <c r="F54" s="29"/>
      <c r="G54" s="29"/>
      <c r="H54" s="29"/>
    </row>
    <row r="55" spans="3:8" s="27" customFormat="1">
      <c r="C55" s="28"/>
      <c r="D55" s="28"/>
      <c r="E55" s="29"/>
      <c r="F55" s="29"/>
      <c r="G55" s="29"/>
      <c r="H55" s="29"/>
    </row>
    <row r="56" spans="3:8" s="27" customFormat="1">
      <c r="C56" s="28"/>
      <c r="D56" s="28"/>
      <c r="E56" s="29"/>
      <c r="F56" s="29"/>
      <c r="G56" s="29"/>
      <c r="H56" s="29"/>
    </row>
    <row r="57" spans="3:8" s="27" customFormat="1">
      <c r="C57" s="28"/>
      <c r="D57" s="28"/>
      <c r="E57" s="29"/>
      <c r="F57" s="29"/>
      <c r="G57" s="29"/>
      <c r="H57" s="29"/>
    </row>
    <row r="58" spans="3:8" s="27" customFormat="1">
      <c r="C58" s="28"/>
      <c r="D58" s="28"/>
      <c r="E58" s="29"/>
      <c r="F58" s="29"/>
      <c r="G58" s="29"/>
      <c r="H58" s="29"/>
    </row>
    <row r="59" spans="3:8" s="27" customFormat="1">
      <c r="C59" s="28"/>
      <c r="D59" s="28"/>
      <c r="E59" s="29"/>
      <c r="F59" s="29"/>
      <c r="G59" s="29"/>
      <c r="H59" s="29"/>
    </row>
    <row r="60" spans="3:8" s="27" customFormat="1">
      <c r="C60" s="28"/>
      <c r="D60" s="28"/>
      <c r="E60" s="29"/>
      <c r="F60" s="29"/>
      <c r="G60" s="29"/>
      <c r="H60" s="29"/>
    </row>
    <row r="61" spans="3:8" s="27" customFormat="1">
      <c r="C61" s="28"/>
      <c r="D61" s="28"/>
      <c r="E61" s="29"/>
      <c r="F61" s="29"/>
      <c r="G61" s="29"/>
      <c r="H61" s="29"/>
    </row>
    <row r="62" spans="3:8" s="27" customFormat="1">
      <c r="C62" s="28"/>
      <c r="D62" s="28"/>
      <c r="E62" s="29"/>
      <c r="F62" s="29"/>
      <c r="G62" s="29"/>
      <c r="H62" s="29"/>
    </row>
  </sheetData>
  <mergeCells count="4">
    <mergeCell ref="A1:H1"/>
    <mergeCell ref="A2:A3"/>
    <mergeCell ref="E2:J2"/>
    <mergeCell ref="A27:J27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72"/>
  <sheetViews>
    <sheetView zoomScale="80" workbookViewId="0">
      <selection activeCell="B72" sqref="B72"/>
    </sheetView>
  </sheetViews>
  <sheetFormatPr defaultRowHeight="14.25"/>
  <cols>
    <col min="1" max="1" width="3.85546875" style="27" customWidth="1"/>
    <col min="2" max="2" width="64.42578125" style="27" bestFit="1" customWidth="1"/>
    <col min="3" max="3" width="24.7109375" style="27" customWidth="1"/>
    <col min="4" max="4" width="24.7109375" style="39" customWidth="1"/>
    <col min="5" max="7" width="24.7109375" style="27" customWidth="1"/>
    <col min="8" max="16384" width="9.140625" style="27"/>
  </cols>
  <sheetData>
    <row r="1" spans="1:8" ht="16.5" thickBot="1">
      <c r="A1" s="164" t="s">
        <v>102</v>
      </c>
      <c r="B1" s="164"/>
      <c r="C1" s="164"/>
      <c r="D1" s="164"/>
      <c r="E1" s="164"/>
      <c r="F1" s="164"/>
      <c r="G1" s="164"/>
    </row>
    <row r="2" spans="1:8" ht="15.75" customHeight="1" thickBot="1">
      <c r="A2" s="188" t="s">
        <v>103</v>
      </c>
      <c r="B2" s="87"/>
      <c r="C2" s="165" t="s">
        <v>104</v>
      </c>
      <c r="D2" s="166"/>
      <c r="E2" s="165" t="s">
        <v>105</v>
      </c>
      <c r="F2" s="166"/>
      <c r="G2" s="88"/>
    </row>
    <row r="3" spans="1:8" ht="45.75" thickBot="1">
      <c r="A3" s="162"/>
      <c r="B3" s="196" t="s">
        <v>89</v>
      </c>
      <c r="C3" s="40" t="s">
        <v>106</v>
      </c>
      <c r="D3" s="33" t="s">
        <v>107</v>
      </c>
      <c r="E3" s="33" t="s">
        <v>108</v>
      </c>
      <c r="F3" s="33" t="s">
        <v>107</v>
      </c>
      <c r="G3" s="197" t="s">
        <v>109</v>
      </c>
    </row>
    <row r="4" spans="1:8" ht="15" customHeight="1">
      <c r="A4" s="21">
        <v>1</v>
      </c>
      <c r="B4" s="198" t="s">
        <v>98</v>
      </c>
      <c r="C4" s="36">
        <v>492.22029999999978</v>
      </c>
      <c r="D4" s="93">
        <v>9.6185966884787477E-2</v>
      </c>
      <c r="E4" s="37">
        <v>132</v>
      </c>
      <c r="F4" s="93">
        <v>6.0384263494967977E-2</v>
      </c>
      <c r="G4" s="38">
        <v>317.35347068618523</v>
      </c>
      <c r="H4" s="52"/>
    </row>
    <row r="5" spans="1:8" ht="14.25" customHeight="1">
      <c r="A5" s="21">
        <v>2</v>
      </c>
      <c r="B5" s="199" t="s">
        <v>110</v>
      </c>
      <c r="C5" s="36">
        <v>159.62812999999989</v>
      </c>
      <c r="D5" s="93">
        <v>5.2366092660470341E-2</v>
      </c>
      <c r="E5" s="37">
        <v>0</v>
      </c>
      <c r="F5" s="93">
        <v>0</v>
      </c>
      <c r="G5" s="38">
        <v>0</v>
      </c>
      <c r="H5" s="52"/>
    </row>
    <row r="6" spans="1:8">
      <c r="A6" s="21">
        <v>3</v>
      </c>
      <c r="B6" s="35" t="s">
        <v>54</v>
      </c>
      <c r="C6" s="36">
        <v>86.27623999999976</v>
      </c>
      <c r="D6" s="93">
        <v>2.820950801575824E-2</v>
      </c>
      <c r="E6" s="37">
        <v>0</v>
      </c>
      <c r="F6" s="93">
        <v>0</v>
      </c>
      <c r="G6" s="38">
        <v>0</v>
      </c>
    </row>
    <row r="7" spans="1:8">
      <c r="A7" s="21">
        <v>4</v>
      </c>
      <c r="B7" s="200" t="s">
        <v>56</v>
      </c>
      <c r="C7" s="36">
        <v>65.108240000000222</v>
      </c>
      <c r="D7" s="93">
        <v>2.6318056403581255E-2</v>
      </c>
      <c r="E7" s="37">
        <v>0</v>
      </c>
      <c r="F7" s="93">
        <v>0</v>
      </c>
      <c r="G7" s="38">
        <v>0</v>
      </c>
    </row>
    <row r="8" spans="1:8">
      <c r="A8" s="21">
        <v>5</v>
      </c>
      <c r="B8" s="35" t="s">
        <v>58</v>
      </c>
      <c r="C8" s="36">
        <v>25.713429999999935</v>
      </c>
      <c r="D8" s="93">
        <v>1.4317696071827859E-2</v>
      </c>
      <c r="E8" s="37">
        <v>0</v>
      </c>
      <c r="F8" s="93">
        <v>0</v>
      </c>
      <c r="G8" s="38">
        <v>0</v>
      </c>
    </row>
    <row r="9" spans="1:8">
      <c r="A9" s="21">
        <v>6</v>
      </c>
      <c r="B9" s="72" t="s">
        <v>63</v>
      </c>
      <c r="C9" s="36">
        <v>8.3860800000000744</v>
      </c>
      <c r="D9" s="93">
        <v>8.9786511318855171E-3</v>
      </c>
      <c r="E9" s="37">
        <v>0</v>
      </c>
      <c r="F9" s="93">
        <v>0</v>
      </c>
      <c r="G9" s="38">
        <v>0</v>
      </c>
    </row>
    <row r="10" spans="1:8">
      <c r="A10" s="21">
        <v>7</v>
      </c>
      <c r="B10" s="35" t="s">
        <v>68</v>
      </c>
      <c r="C10" s="36">
        <v>7.3276600000000327</v>
      </c>
      <c r="D10" s="93">
        <v>1.4317787606907053E-2</v>
      </c>
      <c r="E10" s="37">
        <v>0</v>
      </c>
      <c r="F10" s="93">
        <v>0</v>
      </c>
      <c r="G10" s="38">
        <v>0</v>
      </c>
    </row>
    <row r="11" spans="1:8">
      <c r="A11" s="21">
        <v>8</v>
      </c>
      <c r="B11" s="35" t="s">
        <v>65</v>
      </c>
      <c r="C11" s="36">
        <v>0</v>
      </c>
      <c r="D11" s="93">
        <v>0</v>
      </c>
      <c r="E11" s="37">
        <v>0</v>
      </c>
      <c r="F11" s="93">
        <v>0</v>
      </c>
      <c r="G11" s="38">
        <v>0</v>
      </c>
    </row>
    <row r="12" spans="1:8">
      <c r="A12" s="21">
        <v>9</v>
      </c>
      <c r="B12" s="35" t="s">
        <v>60</v>
      </c>
      <c r="C12" s="36">
        <v>-2.5679999999999996</v>
      </c>
      <c r="D12" s="93">
        <v>-2.3533796373606934E-3</v>
      </c>
      <c r="E12" s="37">
        <v>0</v>
      </c>
      <c r="F12" s="93">
        <v>0</v>
      </c>
      <c r="G12" s="38">
        <v>0</v>
      </c>
    </row>
    <row r="13" spans="1:8">
      <c r="A13" s="21">
        <v>10</v>
      </c>
      <c r="B13" s="193" t="s">
        <v>71</v>
      </c>
      <c r="C13" s="36">
        <v>-3.9247761999999935</v>
      </c>
      <c r="D13" s="93">
        <v>-2.3826153230235157E-2</v>
      </c>
      <c r="E13" s="37">
        <v>0</v>
      </c>
      <c r="F13" s="93">
        <v>0</v>
      </c>
      <c r="G13" s="38">
        <v>0</v>
      </c>
    </row>
    <row r="14" spans="1:8">
      <c r="A14" s="21">
        <v>11</v>
      </c>
      <c r="B14" s="72" t="s">
        <v>70</v>
      </c>
      <c r="C14" s="36">
        <v>-3.9571400000000141</v>
      </c>
      <c r="D14" s="93">
        <v>-9.9517021172366941E-3</v>
      </c>
      <c r="E14" s="37">
        <v>0</v>
      </c>
      <c r="F14" s="93">
        <v>0</v>
      </c>
      <c r="G14" s="38">
        <v>0</v>
      </c>
    </row>
    <row r="15" spans="1:8">
      <c r="A15" s="21">
        <v>12</v>
      </c>
      <c r="B15" s="35" t="s">
        <v>69</v>
      </c>
      <c r="C15" s="36">
        <v>-6.220049999999989</v>
      </c>
      <c r="D15" s="93">
        <v>-1.3874487531965969E-2</v>
      </c>
      <c r="E15" s="37">
        <v>0</v>
      </c>
      <c r="F15" s="93">
        <v>0</v>
      </c>
      <c r="G15" s="38">
        <v>0</v>
      </c>
    </row>
    <row r="16" spans="1:8">
      <c r="A16" s="21">
        <v>13</v>
      </c>
      <c r="B16" s="35" t="s">
        <v>67</v>
      </c>
      <c r="C16" s="36">
        <v>-13.325390000000013</v>
      </c>
      <c r="D16" s="93">
        <v>-2.1230065034588477E-2</v>
      </c>
      <c r="E16" s="37">
        <v>0</v>
      </c>
      <c r="F16" s="93">
        <v>0</v>
      </c>
      <c r="G16" s="38">
        <v>0</v>
      </c>
    </row>
    <row r="17" spans="1:8">
      <c r="A17" s="21">
        <v>14</v>
      </c>
      <c r="B17" s="35" t="s">
        <v>55</v>
      </c>
      <c r="C17" s="36">
        <v>-90.719096699999639</v>
      </c>
      <c r="D17" s="93">
        <v>-3.1358354493274836E-2</v>
      </c>
      <c r="E17" s="37">
        <v>0</v>
      </c>
      <c r="F17" s="93">
        <v>0</v>
      </c>
      <c r="G17" s="38">
        <v>0</v>
      </c>
    </row>
    <row r="18" spans="1:8">
      <c r="A18" s="21">
        <v>15</v>
      </c>
      <c r="B18" s="72" t="s">
        <v>57</v>
      </c>
      <c r="C18" s="36">
        <v>27.154499999999999</v>
      </c>
      <c r="D18" s="93">
        <v>1.410356742270538E-2</v>
      </c>
      <c r="E18" s="37">
        <v>-12</v>
      </c>
      <c r="F18" s="93">
        <v>-8.2411922258086672E-4</v>
      </c>
      <c r="G18" s="38">
        <v>-1.5812275393173316</v>
      </c>
    </row>
    <row r="19" spans="1:8">
      <c r="A19" s="21">
        <v>16</v>
      </c>
      <c r="B19" s="201" t="s">
        <v>52</v>
      </c>
      <c r="C19" s="36">
        <v>-74.804290000000037</v>
      </c>
      <c r="D19" s="93">
        <v>-2.2693616780333738E-2</v>
      </c>
      <c r="E19" s="37">
        <v>-9</v>
      </c>
      <c r="F19" s="93">
        <v>-1.9384018953262977E-3</v>
      </c>
      <c r="G19" s="38">
        <v>-6.3665361878097686</v>
      </c>
    </row>
    <row r="20" spans="1:8">
      <c r="A20" s="21">
        <v>17</v>
      </c>
      <c r="B20" s="72" t="s">
        <v>64</v>
      </c>
      <c r="C20" s="36">
        <v>0.40205999999993947</v>
      </c>
      <c r="D20" s="93">
        <v>4.3335546709183284E-4</v>
      </c>
      <c r="E20" s="37">
        <v>-5</v>
      </c>
      <c r="F20" s="93">
        <v>-1.1848341232227487E-2</v>
      </c>
      <c r="G20" s="38">
        <v>-11.033651540284318</v>
      </c>
      <c r="H20" s="52"/>
    </row>
    <row r="21" spans="1:8">
      <c r="A21" s="21">
        <v>18</v>
      </c>
      <c r="B21" s="182" t="s">
        <v>61</v>
      </c>
      <c r="C21" s="36">
        <v>12.222809999999939</v>
      </c>
      <c r="D21" s="93">
        <v>1.2685262009011149E-2</v>
      </c>
      <c r="E21" s="37">
        <v>-7</v>
      </c>
      <c r="F21" s="93">
        <v>-1.1647254575707155E-2</v>
      </c>
      <c r="G21" s="38">
        <v>-11.251598618968375</v>
      </c>
    </row>
    <row r="22" spans="1:8">
      <c r="A22" s="21">
        <v>19</v>
      </c>
      <c r="B22" s="72" t="s">
        <v>50</v>
      </c>
      <c r="C22" s="36">
        <v>-160.20123000000044</v>
      </c>
      <c r="D22" s="93">
        <v>-7.5520573910501211E-3</v>
      </c>
      <c r="E22" s="37">
        <v>-83</v>
      </c>
      <c r="F22" s="93">
        <v>-1.5993525512563588E-3</v>
      </c>
      <c r="G22" s="38">
        <v>-33.766656529550595</v>
      </c>
    </row>
    <row r="23" spans="1:8">
      <c r="A23" s="21">
        <v>20</v>
      </c>
      <c r="B23" s="35" t="s">
        <v>62</v>
      </c>
      <c r="C23" s="36">
        <v>-192.33765000000017</v>
      </c>
      <c r="D23" s="93">
        <v>-0.16749049969198854</v>
      </c>
      <c r="E23" s="37">
        <v>-4000</v>
      </c>
      <c r="F23" s="93">
        <v>-8.4283276090941661E-2</v>
      </c>
      <c r="G23" s="38">
        <v>-94.454648433384619</v>
      </c>
    </row>
    <row r="24" spans="1:8">
      <c r="A24" s="21">
        <v>21</v>
      </c>
      <c r="B24" s="35" t="s">
        <v>59</v>
      </c>
      <c r="C24" s="36">
        <v>-221.80122999999998</v>
      </c>
      <c r="D24" s="93">
        <v>-0.13868126812674639</v>
      </c>
      <c r="E24" s="37">
        <v>-257</v>
      </c>
      <c r="F24" s="93">
        <v>-0.17353139770425388</v>
      </c>
      <c r="G24" s="38">
        <v>-278.16508439645395</v>
      </c>
    </row>
    <row r="25" spans="1:8">
      <c r="A25" s="21">
        <v>22</v>
      </c>
      <c r="B25" s="25" t="s">
        <v>66</v>
      </c>
      <c r="C25" s="36" t="s">
        <v>101</v>
      </c>
      <c r="D25" s="36" t="s">
        <v>101</v>
      </c>
      <c r="E25" s="36" t="s">
        <v>101</v>
      </c>
      <c r="F25" s="36" t="s">
        <v>101</v>
      </c>
      <c r="G25" s="38" t="s">
        <v>111</v>
      </c>
    </row>
    <row r="26" spans="1:8" ht="15.75" thickBot="1">
      <c r="A26" s="86"/>
      <c r="B26" s="89" t="s">
        <v>72</v>
      </c>
      <c r="C26" s="90">
        <v>114.58059709999935</v>
      </c>
      <c r="D26" s="94">
        <v>2.1060495108770737E-3</v>
      </c>
      <c r="E26" s="91">
        <v>-4241</v>
      </c>
      <c r="F26" s="94">
        <v>-1.3886751430096365E-3</v>
      </c>
      <c r="G26" s="92">
        <v>-119.26593255958375</v>
      </c>
      <c r="H26" s="52"/>
    </row>
    <row r="27" spans="1:8">
      <c r="B27" s="66"/>
      <c r="C27" s="67"/>
      <c r="D27" s="68"/>
      <c r="E27" s="69"/>
      <c r="F27" s="68"/>
      <c r="G27" s="67"/>
      <c r="H27" s="52"/>
    </row>
    <row r="28" spans="1:8">
      <c r="A28" s="27" t="s">
        <v>112</v>
      </c>
    </row>
    <row r="29" spans="1:8">
      <c r="A29" s="27" t="s">
        <v>113</v>
      </c>
    </row>
    <row r="46" spans="2:5" ht="15">
      <c r="B46" s="58"/>
      <c r="C46" s="59"/>
      <c r="D46" s="60"/>
      <c r="E46" s="61"/>
    </row>
    <row r="47" spans="2:5" ht="15">
      <c r="B47" s="58"/>
      <c r="C47" s="59"/>
      <c r="D47" s="60"/>
      <c r="E47" s="61"/>
    </row>
    <row r="48" spans="2:5" ht="15">
      <c r="B48" s="58"/>
      <c r="C48" s="59"/>
      <c r="D48" s="60"/>
      <c r="E48" s="61"/>
    </row>
    <row r="49" spans="2:6" ht="15">
      <c r="B49" s="58"/>
      <c r="C49" s="59"/>
      <c r="D49" s="60"/>
      <c r="E49" s="61"/>
    </row>
    <row r="50" spans="2:6" ht="15">
      <c r="B50" s="58"/>
      <c r="C50" s="59"/>
      <c r="D50" s="60"/>
      <c r="E50" s="61"/>
    </row>
    <row r="51" spans="2:6" ht="15">
      <c r="B51" s="58"/>
      <c r="C51" s="59"/>
      <c r="D51" s="60"/>
      <c r="E51" s="61"/>
    </row>
    <row r="52" spans="2:6" ht="15">
      <c r="B52" s="60"/>
      <c r="C52" s="60"/>
      <c r="D52" s="60"/>
      <c r="E52" s="60"/>
    </row>
    <row r="55" spans="2:6" ht="14.25" customHeight="1"/>
    <row r="56" spans="2:6">
      <c r="F56" s="52"/>
    </row>
    <row r="58" spans="2:6">
      <c r="F58"/>
    </row>
    <row r="59" spans="2:6">
      <c r="F59"/>
    </row>
    <row r="60" spans="2:6" ht="30.75" thickBot="1">
      <c r="B60" s="40" t="s">
        <v>89</v>
      </c>
      <c r="C60" s="33" t="s">
        <v>114</v>
      </c>
      <c r="D60" s="33" t="s">
        <v>115</v>
      </c>
      <c r="E60" s="34" t="s">
        <v>116</v>
      </c>
      <c r="F60"/>
    </row>
    <row r="61" spans="2:6">
      <c r="B61" s="35" t="str">
        <f t="shared" ref="B61:D63" si="0">B4</f>
        <v xml:space="preserve">UNIVER.UA/Myhailo Grushevskyi: Fond Derzhavnyh Paperiv   </v>
      </c>
      <c r="C61" s="36">
        <f t="shared" si="0"/>
        <v>492.22029999999978</v>
      </c>
      <c r="D61" s="93">
        <f t="shared" si="0"/>
        <v>9.6185966884787477E-2</v>
      </c>
      <c r="E61" s="38">
        <f>G4</f>
        <v>317.35347068618523</v>
      </c>
    </row>
    <row r="62" spans="2:6">
      <c r="B62" s="35" t="str">
        <f t="shared" si="0"/>
        <v>UNIVER.UA/Taras Shevchenko: Fond Zaoshchadzhen</v>
      </c>
      <c r="C62" s="36">
        <f t="shared" si="0"/>
        <v>159.62812999999989</v>
      </c>
      <c r="D62" s="93">
        <f t="shared" si="0"/>
        <v>5.2366092660470341E-2</v>
      </c>
      <c r="E62" s="38">
        <f>G5</f>
        <v>0</v>
      </c>
    </row>
    <row r="63" spans="2:6">
      <c r="B63" s="35" t="str">
        <f t="shared" si="0"/>
        <v>Altus – Depozyt</v>
      </c>
      <c r="C63" s="36">
        <f t="shared" si="0"/>
        <v>86.27623999999976</v>
      </c>
      <c r="D63" s="93">
        <f t="shared" si="0"/>
        <v>2.820950801575824E-2</v>
      </c>
      <c r="E63" s="38">
        <f>G6</f>
        <v>0</v>
      </c>
    </row>
    <row r="64" spans="2:6">
      <c r="B64" s="35" t="str">
        <f t="shared" ref="B64:D65" si="1">B7</f>
        <v>Altus – Zbalansovanyi</v>
      </c>
      <c r="C64" s="36">
        <f t="shared" si="1"/>
        <v>65.108240000000222</v>
      </c>
      <c r="D64" s="93">
        <f t="shared" si="1"/>
        <v>2.6318056403581255E-2</v>
      </c>
      <c r="E64" s="38">
        <f>G7</f>
        <v>0</v>
      </c>
    </row>
    <row r="65" spans="2:5">
      <c r="B65" s="35" t="str">
        <f t="shared" si="1"/>
        <v>OTP Fond Aktsii</v>
      </c>
      <c r="C65" s="36">
        <f t="shared" si="1"/>
        <v>25.713429999999935</v>
      </c>
      <c r="D65" s="93">
        <f t="shared" si="1"/>
        <v>1.4317696071827859E-2</v>
      </c>
      <c r="E65" s="38">
        <f>G8</f>
        <v>0</v>
      </c>
    </row>
    <row r="66" spans="2:5">
      <c r="B66" s="35" t="str">
        <f t="shared" ref="B66:D71" si="2">B19</f>
        <v>KINTO-Ekviti</v>
      </c>
      <c r="C66" s="36">
        <f t="shared" si="2"/>
        <v>-74.804290000000037</v>
      </c>
      <c r="D66" s="93">
        <f t="shared" si="2"/>
        <v>-2.2693616780333738E-2</v>
      </c>
      <c r="E66" s="38">
        <f t="shared" ref="E66:E71" si="3">G19</f>
        <v>-6.3665361878097686</v>
      </c>
    </row>
    <row r="67" spans="2:5">
      <c r="B67" s="35" t="str">
        <f t="shared" si="2"/>
        <v xml:space="preserve">OTP Klasychnyi </v>
      </c>
      <c r="C67" s="36">
        <f t="shared" si="2"/>
        <v>0.40205999999993947</v>
      </c>
      <c r="D67" s="93">
        <f t="shared" si="2"/>
        <v>4.3335546709183284E-4</v>
      </c>
      <c r="E67" s="38">
        <f t="shared" si="3"/>
        <v>-11.033651540284318</v>
      </c>
    </row>
    <row r="68" spans="2:5">
      <c r="B68" s="35" t="str">
        <f t="shared" si="2"/>
        <v>UNIVER.UA/Volodymyr Velykyi: Fond Zbalansovanyi</v>
      </c>
      <c r="C68" s="36">
        <f t="shared" si="2"/>
        <v>12.222809999999939</v>
      </c>
      <c r="D68" s="93">
        <f t="shared" si="2"/>
        <v>1.2685262009011149E-2</v>
      </c>
      <c r="E68" s="38">
        <f t="shared" si="3"/>
        <v>-11.251598618968375</v>
      </c>
    </row>
    <row r="69" spans="2:5">
      <c r="B69" s="35" t="str">
        <f t="shared" si="2"/>
        <v>KINTO-Klasychnyi</v>
      </c>
      <c r="C69" s="36">
        <f t="shared" si="2"/>
        <v>-160.20123000000044</v>
      </c>
      <c r="D69" s="93">
        <f t="shared" si="2"/>
        <v>-7.5520573910501211E-3</v>
      </c>
      <c r="E69" s="38">
        <f t="shared" si="3"/>
        <v>-33.766656529550595</v>
      </c>
    </row>
    <row r="70" spans="2:5">
      <c r="B70" s="35" t="str">
        <f t="shared" si="2"/>
        <v>Argentum</v>
      </c>
      <c r="C70" s="36">
        <f t="shared" si="2"/>
        <v>-192.33765000000017</v>
      </c>
      <c r="D70" s="93">
        <f t="shared" si="2"/>
        <v>-0.16749049969198854</v>
      </c>
      <c r="E70" s="38">
        <f t="shared" si="3"/>
        <v>-94.454648433384619</v>
      </c>
    </row>
    <row r="71" spans="2:5">
      <c r="B71" s="35" t="str">
        <f t="shared" si="2"/>
        <v>VSI</v>
      </c>
      <c r="C71" s="36">
        <f t="shared" si="2"/>
        <v>-221.80122999999998</v>
      </c>
      <c r="D71" s="93">
        <f t="shared" si="2"/>
        <v>-0.13868126812674639</v>
      </c>
      <c r="E71" s="38">
        <f t="shared" si="3"/>
        <v>-278.16508439645395</v>
      </c>
    </row>
    <row r="72" spans="2:5" ht="15">
      <c r="B72" s="121" t="s">
        <v>72</v>
      </c>
      <c r="C72" s="122">
        <f>SUM(C61:C71)</f>
        <v>192.42680999999885</v>
      </c>
      <c r="D72" s="122"/>
      <c r="E72" s="122">
        <f>SUM(E61:E71)</f>
        <v>-117.68470502026639</v>
      </c>
    </row>
  </sheetData>
  <mergeCells count="4"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11"/>
  <sheetViews>
    <sheetView zoomScale="80" workbookViewId="0">
      <selection activeCell="A23" sqref="A23:A29"/>
    </sheetView>
  </sheetViews>
  <sheetFormatPr defaultRowHeight="12.75"/>
  <cols>
    <col min="1" max="1" width="61.7109375" bestFit="1" customWidth="1"/>
    <col min="2" max="2" width="12.7109375" customWidth="1"/>
    <col min="3" max="3" width="2.7109375" customWidth="1"/>
  </cols>
  <sheetData>
    <row r="1" spans="1:3" ht="15.75" thickBot="1">
      <c r="A1" s="64" t="s">
        <v>89</v>
      </c>
      <c r="B1" s="65" t="s">
        <v>117</v>
      </c>
      <c r="C1" s="10"/>
    </row>
    <row r="2" spans="1:3" ht="14.25">
      <c r="A2" s="182" t="s">
        <v>62</v>
      </c>
      <c r="B2" s="134">
        <v>-9.0865680868918552E-2</v>
      </c>
      <c r="C2" s="10"/>
    </row>
    <row r="3" spans="1:3" ht="14.25">
      <c r="A3" s="35" t="s">
        <v>55</v>
      </c>
      <c r="B3" s="128">
        <v>-3.1358354493279061E-2</v>
      </c>
      <c r="C3" s="10"/>
    </row>
    <row r="4" spans="1:3" ht="14.25">
      <c r="A4" s="35" t="s">
        <v>71</v>
      </c>
      <c r="B4" s="128">
        <v>-2.3826153230210534E-2</v>
      </c>
      <c r="C4" s="10"/>
    </row>
    <row r="5" spans="1:3" ht="14.25">
      <c r="A5" s="35" t="s">
        <v>67</v>
      </c>
      <c r="B5" s="130">
        <v>-2.1230065034579471E-2</v>
      </c>
      <c r="C5" s="10"/>
    </row>
    <row r="6" spans="1:3" ht="14.25">
      <c r="A6" s="201" t="s">
        <v>52</v>
      </c>
      <c r="B6" s="129">
        <v>-2.0795524970276036E-2</v>
      </c>
      <c r="C6" s="10"/>
    </row>
    <row r="7" spans="1:3" ht="14.25">
      <c r="A7" s="35" t="s">
        <v>69</v>
      </c>
      <c r="B7" s="129">
        <v>-1.3874487531965851E-2</v>
      </c>
      <c r="C7" s="10"/>
    </row>
    <row r="8" spans="1:3" ht="14.25">
      <c r="A8" s="35" t="s">
        <v>70</v>
      </c>
      <c r="B8" s="129">
        <v>-9.951702117241279E-3</v>
      </c>
      <c r="C8" s="10"/>
    </row>
    <row r="9" spans="1:3" ht="14.25">
      <c r="A9" s="123" t="s">
        <v>118</v>
      </c>
      <c r="B9" s="129">
        <v>-5.9622405644418341E-3</v>
      </c>
      <c r="C9" s="10"/>
    </row>
    <row r="10" spans="1:3" ht="14.25">
      <c r="A10" s="124" t="s">
        <v>119</v>
      </c>
      <c r="B10" s="129">
        <v>-2.3533796373418348E-3</v>
      </c>
      <c r="C10" s="10"/>
    </row>
    <row r="11" spans="1:3" ht="14.25">
      <c r="A11" s="202" t="s">
        <v>65</v>
      </c>
      <c r="B11" s="129">
        <v>0</v>
      </c>
      <c r="C11" s="10"/>
    </row>
    <row r="12" spans="1:3" ht="14.25">
      <c r="A12" s="72" t="s">
        <v>63</v>
      </c>
      <c r="B12" s="129">
        <v>8.9786511318721285E-3</v>
      </c>
      <c r="C12" s="10"/>
    </row>
    <row r="13" spans="1:3" ht="14.25">
      <c r="A13" s="72" t="s">
        <v>64</v>
      </c>
      <c r="B13" s="129">
        <v>1.2428959249703775E-2</v>
      </c>
      <c r="C13" s="10"/>
    </row>
    <row r="14" spans="1:3" ht="14.25">
      <c r="A14" s="72" t="s">
        <v>58</v>
      </c>
      <c r="B14" s="129">
        <v>1.4317696071816766E-2</v>
      </c>
      <c r="C14" s="10"/>
    </row>
    <row r="15" spans="1:3" ht="14.25">
      <c r="A15" s="35" t="s">
        <v>68</v>
      </c>
      <c r="B15" s="129">
        <v>1.4317787606901611E-2</v>
      </c>
      <c r="C15" s="10"/>
    </row>
    <row r="16" spans="1:3" ht="14.25">
      <c r="A16" s="182" t="s">
        <v>57</v>
      </c>
      <c r="B16" s="129">
        <v>1.4939998985628034E-2</v>
      </c>
      <c r="C16" s="10"/>
    </row>
    <row r="17" spans="1:3" ht="14.25">
      <c r="A17" s="182" t="s">
        <v>61</v>
      </c>
      <c r="B17" s="129">
        <v>2.4619263413157233E-2</v>
      </c>
      <c r="C17" s="10"/>
    </row>
    <row r="18" spans="1:3" ht="14.25">
      <c r="A18" s="200" t="s">
        <v>56</v>
      </c>
      <c r="B18" s="129">
        <v>2.6318056403579426E-2</v>
      </c>
      <c r="C18" s="10"/>
    </row>
    <row r="19" spans="1:3" ht="14.25">
      <c r="A19" s="35" t="s">
        <v>54</v>
      </c>
      <c r="B19" s="129">
        <v>2.8209508015756724E-2</v>
      </c>
      <c r="C19" s="10"/>
    </row>
    <row r="20" spans="1:3" ht="14.25">
      <c r="A20" s="198" t="s">
        <v>98</v>
      </c>
      <c r="B20" s="129">
        <v>3.3762952377112798E-2</v>
      </c>
      <c r="C20" s="10"/>
    </row>
    <row r="21" spans="1:3" ht="14.25">
      <c r="A21" s="182" t="s">
        <v>59</v>
      </c>
      <c r="B21" s="129">
        <v>4.2167517895657536E-2</v>
      </c>
      <c r="C21" s="10"/>
    </row>
    <row r="22" spans="1:3" ht="15">
      <c r="A22" s="203" t="s">
        <v>120</v>
      </c>
      <c r="B22" s="129">
        <v>5.2366092660478314E-2</v>
      </c>
      <c r="C22" s="10"/>
    </row>
    <row r="23" spans="1:3" ht="14.25">
      <c r="A23" s="177" t="s">
        <v>121</v>
      </c>
      <c r="B23" s="128">
        <v>2.4861378744480901E-3</v>
      </c>
      <c r="C23" s="10"/>
    </row>
    <row r="24" spans="1:3" ht="14.25">
      <c r="A24" s="193" t="s">
        <v>20</v>
      </c>
      <c r="B24" s="128">
        <v>-4.9441576998221159E-2</v>
      </c>
      <c r="C24" s="10"/>
    </row>
    <row r="25" spans="1:3" ht="14.25">
      <c r="A25" s="193" t="s">
        <v>19</v>
      </c>
      <c r="B25" s="128">
        <v>-1.2131283755712485E-2</v>
      </c>
      <c r="C25" s="56"/>
    </row>
    <row r="26" spans="1:3" ht="14.25">
      <c r="A26" s="193" t="s">
        <v>122</v>
      </c>
      <c r="B26" s="128">
        <v>5.3920704562252952E-2</v>
      </c>
      <c r="C26" s="9"/>
    </row>
    <row r="27" spans="1:3" ht="14.25">
      <c r="A27" s="193" t="s">
        <v>123</v>
      </c>
      <c r="B27" s="128">
        <v>5.7005299557625122E-2</v>
      </c>
      <c r="C27" s="75"/>
    </row>
    <row r="28" spans="1:3" ht="14.25">
      <c r="A28" s="193" t="s">
        <v>124</v>
      </c>
      <c r="B28" s="128">
        <v>1.8904109589041096E-2</v>
      </c>
      <c r="C28" s="10"/>
    </row>
    <row r="29" spans="1:3" ht="15" thickBot="1">
      <c r="A29" s="204" t="s">
        <v>125</v>
      </c>
      <c r="B29" s="131">
        <v>0.10344128510440065</v>
      </c>
      <c r="C29" s="10"/>
    </row>
    <row r="30" spans="1:3">
      <c r="B30" s="10"/>
      <c r="C30" s="10"/>
    </row>
    <row r="31" spans="1:3">
      <c r="C31" s="10"/>
    </row>
    <row r="32" spans="1:3">
      <c r="B32" s="10"/>
      <c r="C32" s="10"/>
    </row>
    <row r="33" spans="2:3">
      <c r="C33" s="10"/>
    </row>
    <row r="34" spans="2:3">
      <c r="B34" s="10"/>
    </row>
    <row r="35" spans="2:3">
      <c r="B35" s="10"/>
    </row>
    <row r="36" spans="2:3">
      <c r="B36" s="10"/>
    </row>
    <row r="37" spans="2:3">
      <c r="B37" s="10"/>
    </row>
    <row r="38" spans="2:3">
      <c r="B38" s="10"/>
    </row>
    <row r="39" spans="2:3">
      <c r="B39" s="10"/>
    </row>
    <row r="40" spans="2:3">
      <c r="B40" s="10"/>
    </row>
    <row r="41" spans="2:3">
      <c r="B41" s="10"/>
    </row>
    <row r="42" spans="2:3">
      <c r="B42" s="10"/>
    </row>
    <row r="43" spans="2:3">
      <c r="B43" s="10"/>
    </row>
    <row r="44" spans="2:3">
      <c r="B44" s="10"/>
    </row>
    <row r="45" spans="2:3">
      <c r="B45" s="10"/>
    </row>
    <row r="46" spans="2:3">
      <c r="B46" s="10"/>
    </row>
    <row r="47" spans="2:3">
      <c r="B47" s="10"/>
    </row>
    <row r="48" spans="2:3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  <row r="108" spans="2:2">
      <c r="B108" s="10"/>
    </row>
    <row r="109" spans="2:2">
      <c r="B109" s="10"/>
    </row>
    <row r="110" spans="2:2">
      <c r="B110" s="10"/>
    </row>
    <row r="111" spans="2:2">
      <c r="B111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9"/>
  <sheetViews>
    <sheetView zoomScale="85" workbookViewId="0">
      <selection activeCell="I6" sqref="I6"/>
    </sheetView>
  </sheetViews>
  <sheetFormatPr defaultRowHeight="14.25"/>
  <cols>
    <col min="1" max="1" width="4.7109375" style="29" customWidth="1"/>
    <col min="2" max="2" width="48.85546875" style="27" bestFit="1" customWidth="1"/>
    <col min="3" max="4" width="12.7109375" style="29" customWidth="1"/>
    <col min="5" max="5" width="16.7109375" style="39" customWidth="1"/>
    <col min="6" max="6" width="14.7109375" style="44" customWidth="1"/>
    <col min="7" max="7" width="14.7109375" style="39" customWidth="1"/>
    <col min="8" max="8" width="12.7109375" style="44" customWidth="1"/>
    <col min="9" max="9" width="47.85546875" style="27" bestFit="1" customWidth="1"/>
    <col min="10" max="10" width="34.7109375" style="27" customWidth="1"/>
    <col min="11" max="20" width="4.7109375" style="27" customWidth="1"/>
    <col min="21" max="16384" width="9.140625" style="27"/>
  </cols>
  <sheetData>
    <row r="1" spans="1:13" s="41" customFormat="1" ht="16.5" thickBot="1">
      <c r="A1" s="155" t="s">
        <v>126</v>
      </c>
      <c r="B1" s="155"/>
      <c r="C1" s="155"/>
      <c r="D1" s="155"/>
      <c r="E1" s="155"/>
      <c r="F1" s="155"/>
      <c r="G1" s="155"/>
      <c r="H1" s="155"/>
      <c r="I1" s="155"/>
      <c r="J1" s="155"/>
      <c r="K1" s="13"/>
      <c r="L1" s="14"/>
      <c r="M1" s="14"/>
    </row>
    <row r="2" spans="1:13" ht="45.75" thickBot="1">
      <c r="A2" s="15" t="s">
        <v>103</v>
      </c>
      <c r="B2" s="15" t="s">
        <v>89</v>
      </c>
      <c r="C2" s="42" t="s">
        <v>127</v>
      </c>
      <c r="D2" s="42" t="s">
        <v>128</v>
      </c>
      <c r="E2" s="42" t="s">
        <v>43</v>
      </c>
      <c r="F2" s="42" t="s">
        <v>44</v>
      </c>
      <c r="G2" s="42" t="s">
        <v>45</v>
      </c>
      <c r="H2" s="42" t="s">
        <v>46</v>
      </c>
      <c r="I2" s="17" t="s">
        <v>47</v>
      </c>
      <c r="J2" s="18" t="s">
        <v>48</v>
      </c>
    </row>
    <row r="3" spans="1:13">
      <c r="A3" s="21">
        <v>1</v>
      </c>
      <c r="B3" s="72" t="s">
        <v>129</v>
      </c>
      <c r="C3" s="206" t="s">
        <v>135</v>
      </c>
      <c r="D3" s="207" t="s">
        <v>136</v>
      </c>
      <c r="E3" s="81">
        <v>8159311.75</v>
      </c>
      <c r="F3" s="82">
        <v>31787</v>
      </c>
      <c r="G3" s="81">
        <v>256.6870654670148</v>
      </c>
      <c r="H3" s="51">
        <v>100</v>
      </c>
      <c r="I3" s="186" t="s">
        <v>138</v>
      </c>
      <c r="J3" s="83" t="s">
        <v>6</v>
      </c>
    </row>
    <row r="4" spans="1:13" ht="14.25" customHeight="1">
      <c r="A4" s="21">
        <v>2</v>
      </c>
      <c r="B4" s="182" t="s">
        <v>130</v>
      </c>
      <c r="C4" s="206" t="s">
        <v>135</v>
      </c>
      <c r="D4" s="207" t="s">
        <v>137</v>
      </c>
      <c r="E4" s="81">
        <v>1511090.18</v>
      </c>
      <c r="F4" s="82">
        <v>55489</v>
      </c>
      <c r="G4" s="81">
        <v>27.232247472472022</v>
      </c>
      <c r="H4" s="51">
        <v>100</v>
      </c>
      <c r="I4" s="186" t="s">
        <v>139</v>
      </c>
      <c r="J4" s="83" t="s">
        <v>1</v>
      </c>
    </row>
    <row r="5" spans="1:13" ht="14.25" customHeight="1">
      <c r="A5" s="21">
        <v>3</v>
      </c>
      <c r="B5" s="182" t="s">
        <v>131</v>
      </c>
      <c r="C5" s="206" t="s">
        <v>135</v>
      </c>
      <c r="D5" s="207" t="s">
        <v>137</v>
      </c>
      <c r="E5" s="81">
        <v>1224744.0401999999</v>
      </c>
      <c r="F5" s="82">
        <v>2940</v>
      </c>
      <c r="G5" s="81">
        <v>416.57960551020403</v>
      </c>
      <c r="H5" s="51">
        <v>1000</v>
      </c>
      <c r="I5" s="182" t="s">
        <v>140</v>
      </c>
      <c r="J5" s="83" t="s">
        <v>0</v>
      </c>
    </row>
    <row r="6" spans="1:13" ht="14.25" customHeight="1">
      <c r="A6" s="21">
        <v>4</v>
      </c>
      <c r="B6" s="80" t="s">
        <v>132</v>
      </c>
      <c r="C6" s="206" t="s">
        <v>135</v>
      </c>
      <c r="D6" s="207" t="s">
        <v>136</v>
      </c>
      <c r="E6" s="81">
        <v>1165661.8899999999</v>
      </c>
      <c r="F6" s="82">
        <v>783</v>
      </c>
      <c r="G6" s="81">
        <v>1488.7125031928479</v>
      </c>
      <c r="H6" s="51">
        <v>1000</v>
      </c>
      <c r="I6" s="80" t="s">
        <v>86</v>
      </c>
      <c r="J6" s="83" t="s">
        <v>12</v>
      </c>
    </row>
    <row r="7" spans="1:13" ht="14.25" customHeight="1">
      <c r="A7" s="21">
        <v>5</v>
      </c>
      <c r="B7" s="72" t="s">
        <v>133</v>
      </c>
      <c r="C7" s="206" t="s">
        <v>135</v>
      </c>
      <c r="D7" s="207" t="s">
        <v>136</v>
      </c>
      <c r="E7" s="81">
        <v>672915.2</v>
      </c>
      <c r="F7" s="82">
        <v>910</v>
      </c>
      <c r="G7" s="81">
        <v>739.4672527472527</v>
      </c>
      <c r="H7" s="51">
        <v>1000</v>
      </c>
      <c r="I7" s="186" t="s">
        <v>141</v>
      </c>
      <c r="J7" s="83" t="s">
        <v>13</v>
      </c>
    </row>
    <row r="8" spans="1:13" ht="14.25" customHeight="1">
      <c r="A8" s="21">
        <v>6</v>
      </c>
      <c r="B8" s="205" t="s">
        <v>134</v>
      </c>
      <c r="C8" s="206" t="s">
        <v>135</v>
      </c>
      <c r="D8" s="207" t="s">
        <v>136</v>
      </c>
      <c r="E8" s="81">
        <v>597707.11</v>
      </c>
      <c r="F8" s="82">
        <v>679</v>
      </c>
      <c r="G8" s="81">
        <v>880.27556701030926</v>
      </c>
      <c r="H8" s="51">
        <v>1000</v>
      </c>
      <c r="I8" s="182" t="s">
        <v>142</v>
      </c>
      <c r="J8" s="83" t="s">
        <v>2</v>
      </c>
    </row>
    <row r="9" spans="1:13" ht="15.75" customHeight="1" thickBot="1">
      <c r="A9" s="156" t="s">
        <v>72</v>
      </c>
      <c r="B9" s="157"/>
      <c r="C9" s="106" t="s">
        <v>4</v>
      </c>
      <c r="D9" s="106" t="s">
        <v>4</v>
      </c>
      <c r="E9" s="95">
        <f>SUM(E3:E8)</f>
        <v>13331430.1702</v>
      </c>
      <c r="F9" s="96">
        <f>SUM(F3:F8)</f>
        <v>92588</v>
      </c>
      <c r="G9" s="106" t="s">
        <v>4</v>
      </c>
      <c r="H9" s="106" t="s">
        <v>4</v>
      </c>
      <c r="I9" s="106" t="s">
        <v>4</v>
      </c>
      <c r="J9" s="107" t="s">
        <v>4</v>
      </c>
    </row>
  </sheetData>
  <mergeCells count="2">
    <mergeCell ref="A1:J1"/>
    <mergeCell ref="A9:B9"/>
  </mergeCells>
  <phoneticPr fontId="11" type="noConversion"/>
  <hyperlinks>
    <hyperlink ref="J9" r:id="rId1" display="http://www.sem.biz.ua/"/>
  </hyperlinks>
  <pageMargins left="0.75" right="0.75" top="1" bottom="1" header="0.5" footer="0.5"/>
  <pageSetup paperSize="9" scale="60" orientation="landscape" verticalDpi="12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J31"/>
  <sheetViews>
    <sheetView zoomScale="80" workbookViewId="0">
      <selection activeCell="B7" sqref="B7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8.28515625" style="5" customWidth="1"/>
    <col min="10" max="10" width="24" style="5" customWidth="1"/>
    <col min="11" max="16384" width="9.140625" style="5"/>
  </cols>
  <sheetData>
    <row r="1" spans="1:10" s="11" customFormat="1" ht="16.5" thickBot="1">
      <c r="A1" s="167" t="s">
        <v>143</v>
      </c>
      <c r="B1" s="167"/>
      <c r="C1" s="167"/>
      <c r="D1" s="167"/>
      <c r="E1" s="167"/>
      <c r="F1" s="167"/>
      <c r="G1" s="167"/>
      <c r="H1" s="167"/>
      <c r="I1" s="167"/>
    </row>
    <row r="2" spans="1:10" customFormat="1" ht="15.75" customHeight="1" thickBot="1">
      <c r="A2" s="188" t="s">
        <v>41</v>
      </c>
      <c r="B2" s="99"/>
      <c r="C2" s="100"/>
      <c r="D2" s="101"/>
      <c r="E2" s="162" t="s">
        <v>144</v>
      </c>
      <c r="F2" s="162"/>
      <c r="G2" s="162"/>
      <c r="H2" s="162"/>
      <c r="I2" s="162"/>
      <c r="J2" s="162"/>
    </row>
    <row r="3" spans="1:10" customFormat="1" ht="64.5" thickBot="1">
      <c r="A3" s="188"/>
      <c r="B3" s="189" t="s">
        <v>89</v>
      </c>
      <c r="C3" s="190" t="s">
        <v>90</v>
      </c>
      <c r="D3" s="190" t="s">
        <v>91</v>
      </c>
      <c r="E3" s="191" t="s">
        <v>94</v>
      </c>
      <c r="F3" s="191" t="s">
        <v>92</v>
      </c>
      <c r="G3" s="17" t="s">
        <v>145</v>
      </c>
      <c r="H3" s="17" t="s">
        <v>95</v>
      </c>
      <c r="I3" s="192" t="s">
        <v>96</v>
      </c>
      <c r="J3" s="192" t="s">
        <v>97</v>
      </c>
    </row>
    <row r="4" spans="1:10" customFormat="1" collapsed="1">
      <c r="A4" s="21">
        <v>1</v>
      </c>
      <c r="B4" s="72" t="s">
        <v>146</v>
      </c>
      <c r="C4" s="102">
        <v>38441</v>
      </c>
      <c r="D4" s="102">
        <v>38625</v>
      </c>
      <c r="E4" s="97">
        <v>-9.7946987719317313E-3</v>
      </c>
      <c r="F4" s="97">
        <v>-4.1068569648291753E-2</v>
      </c>
      <c r="G4" s="97">
        <v>-5.554127112298568E-2</v>
      </c>
      <c r="H4" s="97">
        <v>-3.9773345507947644E-2</v>
      </c>
      <c r="I4" s="103">
        <v>-0.11972443298969027</v>
      </c>
      <c r="J4" s="116">
        <v>-1.2260530497677502E-2</v>
      </c>
    </row>
    <row r="5" spans="1:10" customFormat="1" collapsed="1">
      <c r="A5" s="21">
        <v>2</v>
      </c>
      <c r="B5" s="193" t="s">
        <v>129</v>
      </c>
      <c r="C5" s="102">
        <v>38862</v>
      </c>
      <c r="D5" s="102">
        <v>38958</v>
      </c>
      <c r="E5" s="97">
        <v>-5.9575027877635578E-2</v>
      </c>
      <c r="F5" s="97">
        <v>-8.0276363500336179E-2</v>
      </c>
      <c r="G5" s="97">
        <v>-0.22647591505015885</v>
      </c>
      <c r="H5" s="97">
        <v>-0.15480152256874424</v>
      </c>
      <c r="I5" s="103">
        <v>1.5668706546701214</v>
      </c>
      <c r="J5" s="115">
        <v>0.10519692273228642</v>
      </c>
    </row>
    <row r="6" spans="1:10" customFormat="1">
      <c r="A6" s="21">
        <v>3</v>
      </c>
      <c r="B6" s="193" t="s">
        <v>147</v>
      </c>
      <c r="C6" s="102">
        <v>39048</v>
      </c>
      <c r="D6" s="102">
        <v>39140</v>
      </c>
      <c r="E6" s="97">
        <v>-8.2663657824907366E-3</v>
      </c>
      <c r="F6" s="97">
        <v>-2.6513644911093426E-2</v>
      </c>
      <c r="G6" s="97">
        <v>-0.10473614680832843</v>
      </c>
      <c r="H6" s="97">
        <v>-0.11710845400752912</v>
      </c>
      <c r="I6" s="103">
        <v>-0.583420394489786</v>
      </c>
      <c r="J6" s="115">
        <v>-9.344525223736444E-2</v>
      </c>
    </row>
    <row r="7" spans="1:10" customFormat="1">
      <c r="A7" s="21">
        <v>4</v>
      </c>
      <c r="B7" s="80" t="s">
        <v>132</v>
      </c>
      <c r="C7" s="102">
        <v>39100</v>
      </c>
      <c r="D7" s="102">
        <v>39268</v>
      </c>
      <c r="E7" s="97" t="s">
        <v>101</v>
      </c>
      <c r="F7" s="97">
        <v>-1.5936937956934405E-2</v>
      </c>
      <c r="G7" s="97">
        <v>8.1801764194473936E-2</v>
      </c>
      <c r="H7" s="97">
        <v>0.11760999523876237</v>
      </c>
      <c r="I7" s="103">
        <v>0.48871250319291493</v>
      </c>
      <c r="J7" s="115">
        <v>4.7495250123679833E-2</v>
      </c>
    </row>
    <row r="8" spans="1:10" customFormat="1">
      <c r="A8" s="21">
        <v>5</v>
      </c>
      <c r="B8" s="205" t="s">
        <v>133</v>
      </c>
      <c r="C8" s="102">
        <v>39647</v>
      </c>
      <c r="D8" s="102">
        <v>39861</v>
      </c>
      <c r="E8" s="97">
        <v>-8.0309147459008856E-2</v>
      </c>
      <c r="F8" s="97">
        <v>-5.6339428540808978E-2</v>
      </c>
      <c r="G8" s="97">
        <v>-0.14221456585175751</v>
      </c>
      <c r="H8" s="97" t="s">
        <v>101</v>
      </c>
      <c r="I8" s="103">
        <v>-0.26053274725274345</v>
      </c>
      <c r="J8" s="115">
        <v>-4.2494504463342797E-2</v>
      </c>
    </row>
    <row r="9" spans="1:10" customFormat="1">
      <c r="A9" s="21">
        <v>6</v>
      </c>
      <c r="B9" s="208" t="s">
        <v>130</v>
      </c>
      <c r="C9" s="102">
        <v>40253</v>
      </c>
      <c r="D9" s="102">
        <v>40445</v>
      </c>
      <c r="E9" s="97">
        <v>-2.9260804440509047E-2</v>
      </c>
      <c r="F9" s="97">
        <v>-8.7270134796862742E-2</v>
      </c>
      <c r="G9" s="97">
        <v>-0.2223267775051142</v>
      </c>
      <c r="H9" s="97">
        <v>-0.230410468491278</v>
      </c>
      <c r="I9" s="103">
        <v>-0.72767752527528029</v>
      </c>
      <c r="J9" s="115">
        <v>-0.21580937740155959</v>
      </c>
    </row>
    <row r="10" spans="1:10" ht="15.75" thickBot="1">
      <c r="A10" s="135"/>
      <c r="B10" s="209" t="s">
        <v>99</v>
      </c>
      <c r="C10" s="132"/>
      <c r="D10" s="132"/>
      <c r="E10" s="133">
        <f>AVERAGE(E4:E9)</f>
        <v>-3.744120886631519E-2</v>
      </c>
      <c r="F10" s="133">
        <f>AVERAGE(F4:F9)</f>
        <v>-5.1234179892387911E-2</v>
      </c>
      <c r="G10" s="133">
        <f>AVERAGE(G4:G9)</f>
        <v>-0.11158215202397846</v>
      </c>
      <c r="H10" s="133">
        <f>AVERAGE(H4:H9)</f>
        <v>-8.4896759067347324E-2</v>
      </c>
      <c r="I10" s="136" t="s">
        <v>4</v>
      </c>
      <c r="J10" s="136" t="s">
        <v>4</v>
      </c>
    </row>
    <row r="11" spans="1:10" ht="15" thickBot="1">
      <c r="A11" s="168" t="s">
        <v>100</v>
      </c>
      <c r="B11" s="168"/>
      <c r="C11" s="168"/>
      <c r="D11" s="168"/>
      <c r="E11" s="168"/>
      <c r="F11" s="168"/>
      <c r="G11" s="168"/>
      <c r="H11" s="168"/>
      <c r="I11" s="168"/>
      <c r="J11" s="168"/>
    </row>
    <row r="12" spans="1:10">
      <c r="B12" s="27"/>
      <c r="C12" s="28"/>
      <c r="D12" s="28"/>
      <c r="E12" s="27"/>
      <c r="F12" s="27"/>
      <c r="G12" s="27"/>
      <c r="H12" s="27"/>
    </row>
    <row r="13" spans="1:10">
      <c r="B13" s="27"/>
      <c r="C13" s="28"/>
      <c r="D13" s="28"/>
      <c r="E13" s="27"/>
      <c r="F13" s="27"/>
      <c r="G13" s="27"/>
      <c r="H13" s="27"/>
    </row>
    <row r="14" spans="1:10">
      <c r="B14" s="27"/>
      <c r="C14" s="28"/>
      <c r="D14" s="28"/>
      <c r="E14" s="111"/>
      <c r="F14" s="27"/>
      <c r="G14" s="27"/>
      <c r="H14" s="27"/>
    </row>
    <row r="15" spans="1:10">
      <c r="B15" s="27"/>
      <c r="C15" s="28"/>
      <c r="D15" s="28"/>
      <c r="E15" s="27"/>
      <c r="F15" s="27"/>
      <c r="G15" s="27"/>
      <c r="H15" s="27"/>
    </row>
    <row r="16" spans="1:10">
      <c r="B16" s="27"/>
      <c r="C16" s="28"/>
      <c r="D16" s="28"/>
      <c r="E16" s="27"/>
      <c r="F16" s="27"/>
      <c r="G16" s="27"/>
      <c r="H16" s="27"/>
    </row>
    <row r="17" spans="2:8">
      <c r="B17" s="27"/>
      <c r="C17" s="28"/>
      <c r="D17" s="28"/>
      <c r="E17" s="27"/>
      <c r="F17" s="27"/>
      <c r="G17" s="27"/>
      <c r="H17" s="27"/>
    </row>
    <row r="18" spans="2:8">
      <c r="B18" s="27"/>
      <c r="C18" s="28"/>
      <c r="D18" s="28"/>
      <c r="E18" s="27"/>
      <c r="F18" s="27"/>
      <c r="G18" s="27"/>
      <c r="H18" s="27"/>
    </row>
    <row r="19" spans="2:8">
      <c r="B19" s="27"/>
      <c r="C19" s="28"/>
      <c r="D19" s="28"/>
      <c r="E19" s="27"/>
      <c r="F19" s="27"/>
      <c r="G19" s="27"/>
      <c r="H19" s="27"/>
    </row>
    <row r="20" spans="2:8">
      <c r="B20" s="27"/>
      <c r="C20" s="28"/>
      <c r="D20" s="28"/>
      <c r="E20" s="27"/>
      <c r="F20" s="27"/>
      <c r="G20" s="27"/>
      <c r="H20" s="27"/>
    </row>
    <row r="24" spans="2:8">
      <c r="C24" s="5"/>
    </row>
    <row r="25" spans="2:8">
      <c r="C25" s="5"/>
    </row>
    <row r="26" spans="2:8">
      <c r="C26" s="5"/>
    </row>
    <row r="27" spans="2:8">
      <c r="C27" s="5"/>
    </row>
    <row r="28" spans="2:8">
      <c r="C28" s="5"/>
    </row>
    <row r="29" spans="2:8">
      <c r="C29" s="5"/>
    </row>
    <row r="30" spans="2:8">
      <c r="C30" s="5"/>
    </row>
    <row r="31" spans="2:8">
      <c r="C31" s="5"/>
    </row>
  </sheetData>
  <mergeCells count="4">
    <mergeCell ref="A2:A3"/>
    <mergeCell ref="A1:I1"/>
    <mergeCell ref="E2:J2"/>
    <mergeCell ref="A11:J11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42"/>
  <sheetViews>
    <sheetView zoomScale="80" workbookViewId="0">
      <selection activeCell="G9" sqref="G9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29" customFormat="1" ht="16.5" thickBot="1">
      <c r="A1" s="164" t="s">
        <v>149</v>
      </c>
      <c r="B1" s="164"/>
      <c r="C1" s="164"/>
      <c r="D1" s="164"/>
      <c r="E1" s="164"/>
      <c r="F1" s="164"/>
      <c r="G1" s="164"/>
    </row>
    <row r="2" spans="1:7" s="29" customFormat="1" ht="15.75" customHeight="1" thickBot="1">
      <c r="A2" s="160" t="s">
        <v>103</v>
      </c>
      <c r="B2" s="87"/>
      <c r="C2" s="165" t="s">
        <v>104</v>
      </c>
      <c r="D2" s="166"/>
      <c r="E2" s="165" t="s">
        <v>105</v>
      </c>
      <c r="F2" s="166"/>
      <c r="G2" s="88"/>
    </row>
    <row r="3" spans="1:7" s="29" customFormat="1" ht="45.75" thickBot="1">
      <c r="A3" s="161"/>
      <c r="B3" s="33" t="s">
        <v>89</v>
      </c>
      <c r="C3" s="33" t="s">
        <v>106</v>
      </c>
      <c r="D3" s="33" t="s">
        <v>107</v>
      </c>
      <c r="E3" s="33" t="s">
        <v>108</v>
      </c>
      <c r="F3" s="33" t="s">
        <v>107</v>
      </c>
      <c r="G3" s="34" t="s">
        <v>148</v>
      </c>
    </row>
    <row r="4" spans="1:7" s="29" customFormat="1">
      <c r="A4" s="21">
        <v>1</v>
      </c>
      <c r="B4" s="35" t="s">
        <v>146</v>
      </c>
      <c r="C4" s="36">
        <v>-5.9122700000000181</v>
      </c>
      <c r="D4" s="97">
        <v>-9.7946987719314399E-3</v>
      </c>
      <c r="E4" s="37">
        <v>0</v>
      </c>
      <c r="F4" s="97">
        <v>0</v>
      </c>
      <c r="G4" s="38">
        <v>0</v>
      </c>
    </row>
    <row r="5" spans="1:7" s="29" customFormat="1">
      <c r="A5" s="21">
        <v>2</v>
      </c>
      <c r="B5" s="72" t="s">
        <v>131</v>
      </c>
      <c r="C5" s="36">
        <v>-10.208570000000064</v>
      </c>
      <c r="D5" s="97">
        <v>-8.2663657825273063E-3</v>
      </c>
      <c r="E5" s="37">
        <v>0</v>
      </c>
      <c r="F5" s="97">
        <v>0</v>
      </c>
      <c r="G5" s="38">
        <v>0</v>
      </c>
    </row>
    <row r="6" spans="1:7" s="29" customFormat="1">
      <c r="A6" s="21">
        <v>3</v>
      </c>
      <c r="B6" s="35" t="s">
        <v>150</v>
      </c>
      <c r="C6" s="36">
        <v>-45.548499999999997</v>
      </c>
      <c r="D6" s="97">
        <v>-2.9260804440501248E-2</v>
      </c>
      <c r="E6" s="37">
        <v>0</v>
      </c>
      <c r="F6" s="97">
        <v>0</v>
      </c>
      <c r="G6" s="38">
        <v>0</v>
      </c>
    </row>
    <row r="7" spans="1:7" s="29" customFormat="1">
      <c r="A7" s="21">
        <v>4</v>
      </c>
      <c r="B7" s="35" t="s">
        <v>151</v>
      </c>
      <c r="C7" s="36">
        <v>-58.760230000000099</v>
      </c>
      <c r="D7" s="97">
        <v>-8.0309147459003916E-2</v>
      </c>
      <c r="E7" s="37">
        <v>0</v>
      </c>
      <c r="F7" s="97">
        <v>0</v>
      </c>
      <c r="G7" s="38">
        <v>0</v>
      </c>
    </row>
    <row r="8" spans="1:7" s="29" customFormat="1">
      <c r="A8" s="21">
        <v>5</v>
      </c>
      <c r="B8" s="210" t="s">
        <v>152</v>
      </c>
      <c r="C8" s="36">
        <v>-619.51307000000031</v>
      </c>
      <c r="D8" s="97">
        <v>-7.0569020649394881E-2</v>
      </c>
      <c r="E8" s="37">
        <v>-376</v>
      </c>
      <c r="F8" s="97">
        <v>-1.169045176134067E-2</v>
      </c>
      <c r="G8" s="38">
        <v>-101.10171089508545</v>
      </c>
    </row>
    <row r="9" spans="1:7" s="29" customFormat="1">
      <c r="A9" s="21">
        <v>6</v>
      </c>
      <c r="B9" s="80" t="s">
        <v>132</v>
      </c>
      <c r="C9" s="36" t="s">
        <v>101</v>
      </c>
      <c r="D9" s="36" t="s">
        <v>101</v>
      </c>
      <c r="E9" s="36" t="s">
        <v>101</v>
      </c>
      <c r="F9" s="36" t="s">
        <v>101</v>
      </c>
      <c r="G9" s="36" t="s">
        <v>101</v>
      </c>
    </row>
    <row r="10" spans="1:7" s="29" customFormat="1" ht="15.75" thickBot="1">
      <c r="A10" s="108"/>
      <c r="B10" s="89" t="s">
        <v>72</v>
      </c>
      <c r="C10" s="109">
        <v>-739.94264000000044</v>
      </c>
      <c r="D10" s="94">
        <v>-5.7334512184202373E-2</v>
      </c>
      <c r="E10" s="91">
        <v>-376</v>
      </c>
      <c r="F10" s="94">
        <v>-4.0789316670463548E-3</v>
      </c>
      <c r="G10" s="92">
        <v>-101.10171089508545</v>
      </c>
    </row>
    <row r="11" spans="1:7" s="29" customFormat="1">
      <c r="D11" s="39"/>
    </row>
    <row r="12" spans="1:7" s="29" customFormat="1">
      <c r="D12" s="39"/>
    </row>
    <row r="13" spans="1:7" s="29" customFormat="1">
      <c r="D13" s="39"/>
    </row>
    <row r="14" spans="1:7" s="29" customFormat="1">
      <c r="D14" s="39"/>
    </row>
    <row r="15" spans="1:7" s="29" customFormat="1">
      <c r="D15" s="39"/>
    </row>
    <row r="16" spans="1:7" s="29" customFormat="1">
      <c r="D16" s="39"/>
    </row>
    <row r="17" spans="4:4" s="29" customFormat="1">
      <c r="D17" s="39"/>
    </row>
    <row r="18" spans="4:4" s="29" customFormat="1">
      <c r="D18" s="39"/>
    </row>
    <row r="19" spans="4:4" s="29" customFormat="1">
      <c r="D19" s="39"/>
    </row>
    <row r="20" spans="4:4" s="29" customFormat="1">
      <c r="D20" s="39"/>
    </row>
    <row r="21" spans="4:4" s="29" customFormat="1">
      <c r="D21" s="39"/>
    </row>
    <row r="22" spans="4:4" s="29" customFormat="1">
      <c r="D22" s="39"/>
    </row>
    <row r="23" spans="4:4" s="29" customFormat="1">
      <c r="D23" s="39"/>
    </row>
    <row r="24" spans="4:4" s="29" customFormat="1">
      <c r="D24" s="39"/>
    </row>
    <row r="25" spans="4:4" s="29" customFormat="1">
      <c r="D25" s="39"/>
    </row>
    <row r="26" spans="4:4" s="29" customFormat="1">
      <c r="D26" s="39"/>
    </row>
    <row r="27" spans="4:4" s="29" customFormat="1">
      <c r="D27" s="39"/>
    </row>
    <row r="28" spans="4:4" s="29" customFormat="1">
      <c r="D28" s="39"/>
    </row>
    <row r="29" spans="4:4" s="29" customFormat="1">
      <c r="D29" s="39"/>
    </row>
    <row r="30" spans="4:4" s="29" customFormat="1">
      <c r="D30" s="39"/>
    </row>
    <row r="31" spans="4:4" s="29" customFormat="1">
      <c r="D31" s="39"/>
    </row>
    <row r="32" spans="4:4" s="29" customFormat="1"/>
    <row r="33" spans="1:9" s="29" customFormat="1"/>
    <row r="34" spans="1:9" s="29" customFormat="1">
      <c r="H34" s="22"/>
      <c r="I34" s="22"/>
    </row>
    <row r="37" spans="1:9" ht="30.75" thickBot="1">
      <c r="B37" s="40" t="s">
        <v>89</v>
      </c>
      <c r="C37" s="33" t="s">
        <v>153</v>
      </c>
      <c r="D37" s="33" t="s">
        <v>154</v>
      </c>
      <c r="E37" s="34" t="s">
        <v>155</v>
      </c>
    </row>
    <row r="38" spans="1:9">
      <c r="A38" s="22">
        <v>1</v>
      </c>
      <c r="B38" s="35" t="str">
        <f t="shared" ref="B38:D39" si="0">B4</f>
        <v>Optimum</v>
      </c>
      <c r="C38" s="112">
        <f t="shared" si="0"/>
        <v>-5.9122700000000181</v>
      </c>
      <c r="D38" s="97">
        <f t="shared" si="0"/>
        <v>-9.7946987719314399E-3</v>
      </c>
      <c r="E38" s="38">
        <f>G4</f>
        <v>0</v>
      </c>
    </row>
    <row r="39" spans="1:9">
      <c r="A39" s="22">
        <v>2</v>
      </c>
      <c r="B39" s="35" t="str">
        <f t="shared" si="0"/>
        <v>TASK Ukrainskyi Kapital</v>
      </c>
      <c r="C39" s="112">
        <f t="shared" si="0"/>
        <v>-10.208570000000064</v>
      </c>
      <c r="D39" s="97">
        <f t="shared" si="0"/>
        <v>-8.2663657825273063E-3</v>
      </c>
      <c r="E39" s="38">
        <f>G5</f>
        <v>0</v>
      </c>
    </row>
    <row r="40" spans="1:9">
      <c r="A40" s="22">
        <v>3</v>
      </c>
      <c r="B40" s="35" t="str">
        <f t="shared" ref="B40:D42" si="1">B6</f>
        <v>Аurum</v>
      </c>
      <c r="C40" s="112">
        <f t="shared" si="1"/>
        <v>-45.548499999999997</v>
      </c>
      <c r="D40" s="97">
        <f t="shared" si="1"/>
        <v>-2.9260804440501248E-2</v>
      </c>
      <c r="E40" s="38">
        <f>G6</f>
        <v>0</v>
      </c>
    </row>
    <row r="41" spans="1:9">
      <c r="A41" s="22">
        <v>4</v>
      </c>
      <c r="B41" s="35" t="str">
        <f t="shared" si="1"/>
        <v>"UNIVER.UA/Otaman: Fond Perspectyvnyh Aktsii"</v>
      </c>
      <c r="C41" s="112">
        <f t="shared" si="1"/>
        <v>-58.760230000000099</v>
      </c>
      <c r="D41" s="97">
        <f t="shared" si="1"/>
        <v>-8.0309147459003916E-2</v>
      </c>
      <c r="E41" s="38">
        <f>G7</f>
        <v>0</v>
      </c>
    </row>
    <row r="42" spans="1:9">
      <c r="A42" s="22">
        <v>5</v>
      </c>
      <c r="B42" s="35" t="str">
        <f t="shared" si="1"/>
        <v xml:space="preserve">Platynum </v>
      </c>
      <c r="C42" s="112">
        <f t="shared" si="1"/>
        <v>-619.51307000000031</v>
      </c>
      <c r="D42" s="97">
        <f t="shared" si="1"/>
        <v>-7.0569020649394881E-2</v>
      </c>
      <c r="E42" s="38">
        <f>G8</f>
        <v>-101.10171089508545</v>
      </c>
    </row>
  </sheetData>
  <mergeCells count="4"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6"/>
  <sheetViews>
    <sheetView zoomScale="85" workbookViewId="0">
      <selection activeCell="A7" sqref="A7:A13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4" t="s">
        <v>89</v>
      </c>
      <c r="B1" s="65" t="s">
        <v>117</v>
      </c>
      <c r="C1" s="10"/>
      <c r="D1" s="10"/>
    </row>
    <row r="2" spans="1:4" ht="14.25">
      <c r="A2" s="35" t="s">
        <v>151</v>
      </c>
      <c r="B2" s="125">
        <v>-8.0309147459008856E-2</v>
      </c>
      <c r="C2" s="10"/>
      <c r="D2" s="10"/>
    </row>
    <row r="3" spans="1:4" ht="14.25">
      <c r="A3" s="211" t="s">
        <v>129</v>
      </c>
      <c r="B3" s="125">
        <v>-5.9575027877635578E-2</v>
      </c>
      <c r="C3" s="10"/>
      <c r="D3" s="10"/>
    </row>
    <row r="4" spans="1:4" ht="14.25">
      <c r="A4" s="212" t="s">
        <v>130</v>
      </c>
      <c r="B4" s="125">
        <v>-2.9260804440509047E-2</v>
      </c>
      <c r="C4" s="10"/>
      <c r="D4" s="10"/>
    </row>
    <row r="5" spans="1:4" ht="14.25">
      <c r="A5" s="76" t="s">
        <v>146</v>
      </c>
      <c r="B5" s="125">
        <v>-9.7946987719317313E-3</v>
      </c>
      <c r="C5" s="10"/>
      <c r="D5" s="10"/>
    </row>
    <row r="6" spans="1:4" ht="14.25">
      <c r="A6" s="72" t="s">
        <v>131</v>
      </c>
      <c r="B6" s="125">
        <v>-8.2663657824907366E-3</v>
      </c>
      <c r="C6" s="10"/>
      <c r="D6" s="10"/>
    </row>
    <row r="7" spans="1:4" ht="14.25">
      <c r="A7" s="193" t="s">
        <v>121</v>
      </c>
      <c r="B7" s="126">
        <v>-3.7441208866315197E-2</v>
      </c>
      <c r="C7" s="10"/>
      <c r="D7" s="10"/>
    </row>
    <row r="8" spans="1:4" ht="14.25">
      <c r="A8" s="193" t="s">
        <v>20</v>
      </c>
      <c r="B8" s="126">
        <v>-4.9441576998221159E-2</v>
      </c>
      <c r="C8" s="10"/>
      <c r="D8" s="10"/>
    </row>
    <row r="9" spans="1:4" ht="14.25">
      <c r="A9" s="193" t="s">
        <v>19</v>
      </c>
      <c r="B9" s="126">
        <v>-1.2131283755712485E-2</v>
      </c>
      <c r="C9" s="10"/>
      <c r="D9" s="10"/>
    </row>
    <row r="10" spans="1:4" ht="14.25">
      <c r="A10" s="193" t="s">
        <v>156</v>
      </c>
      <c r="B10" s="126">
        <v>5.3920704562252952E-2</v>
      </c>
      <c r="C10" s="10"/>
      <c r="D10" s="10"/>
    </row>
    <row r="11" spans="1:4" ht="14.25">
      <c r="A11" s="193" t="s">
        <v>157</v>
      </c>
      <c r="B11" s="126">
        <v>5.7005299557625122E-2</v>
      </c>
      <c r="C11" s="10"/>
      <c r="D11" s="10"/>
    </row>
    <row r="12" spans="1:4" ht="14.25">
      <c r="A12" s="193" t="s">
        <v>158</v>
      </c>
      <c r="B12" s="126">
        <v>1.8904109589041096E-2</v>
      </c>
      <c r="C12" s="10"/>
      <c r="D12" s="10"/>
    </row>
    <row r="13" spans="1:4" ht="15" thickBot="1">
      <c r="A13" s="213" t="s">
        <v>159</v>
      </c>
      <c r="B13" s="127">
        <v>0.10344128510440065</v>
      </c>
      <c r="C13" s="10"/>
      <c r="D13" s="10"/>
    </row>
    <row r="14" spans="1:4">
      <c r="B14" s="10"/>
      <c r="C14" s="10"/>
      <c r="D14" s="10"/>
    </row>
    <row r="15" spans="1:4" ht="14.25">
      <c r="A15" s="53"/>
      <c r="B15" s="54"/>
      <c r="C15" s="10"/>
      <c r="D15" s="10"/>
    </row>
    <row r="16" spans="1:4" ht="14.25">
      <c r="A16" s="53"/>
      <c r="B16" s="54"/>
      <c r="C16" s="10"/>
      <c r="D16" s="10"/>
    </row>
    <row r="17" spans="1:4" ht="14.25">
      <c r="A17" s="53"/>
      <c r="B17" s="54"/>
      <c r="C17" s="10"/>
      <c r="D17" s="10"/>
    </row>
    <row r="18" spans="1:4" ht="14.25">
      <c r="A18" s="53"/>
      <c r="B18" s="54"/>
      <c r="C18" s="10"/>
      <c r="D18" s="10"/>
    </row>
    <row r="19" spans="1:4" ht="14.25">
      <c r="A19" s="53"/>
      <c r="B19" s="54"/>
      <c r="C19" s="10"/>
      <c r="D19" s="10"/>
    </row>
    <row r="20" spans="1:4">
      <c r="B20" s="10"/>
    </row>
    <row r="24" spans="1:4">
      <c r="A24" s="7"/>
      <c r="B24" s="8"/>
    </row>
    <row r="25" spans="1:4">
      <c r="B25" s="8"/>
    </row>
    <row r="26" spans="1:4">
      <c r="B26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2016-02-12T11:37:20Z</dcterms:modified>
</cp:coreProperties>
</file>