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externalReferences>
    <externalReference r:id="rId14"/>
  </externalReference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39" i="17"/>
  <c r="D39"/>
  <c r="C39"/>
  <c r="B39"/>
  <c r="E61" i="14"/>
  <c r="E62"/>
  <c r="E63"/>
  <c r="E64"/>
  <c r="D61"/>
  <c r="D62"/>
  <c r="D63"/>
  <c r="D64"/>
  <c r="C61"/>
  <c r="C62"/>
  <c r="C63"/>
  <c r="C64"/>
  <c r="B61"/>
  <c r="B62"/>
  <c r="B63"/>
  <c r="B64"/>
  <c r="E65"/>
  <c r="D65"/>
  <c r="C65"/>
  <c r="B65"/>
  <c r="C56"/>
  <c r="C57"/>
  <c r="C58"/>
  <c r="C59"/>
  <c r="C60"/>
  <c r="C66"/>
  <c r="E38" i="17"/>
  <c r="D38"/>
  <c r="C38"/>
  <c r="B38"/>
  <c r="B37"/>
  <c r="E37"/>
  <c r="D37"/>
  <c r="C37"/>
  <c r="E60" i="14"/>
  <c r="E59"/>
  <c r="E58"/>
  <c r="E57"/>
  <c r="E56"/>
  <c r="D60"/>
  <c r="D59"/>
  <c r="D58"/>
  <c r="D57"/>
  <c r="D56"/>
  <c r="B60"/>
  <c r="B59"/>
  <c r="B58"/>
  <c r="B57"/>
  <c r="B56"/>
  <c r="C33" i="12"/>
  <c r="C32"/>
  <c r="C31"/>
  <c r="C30"/>
  <c r="C29"/>
  <c r="C28"/>
  <c r="C27"/>
  <c r="C26"/>
  <c r="C25"/>
  <c r="B33"/>
  <c r="B32"/>
  <c r="B31"/>
  <c r="B30"/>
  <c r="B29"/>
  <c r="B28"/>
  <c r="B27"/>
  <c r="B26"/>
  <c r="B25"/>
  <c r="C24"/>
  <c r="B24"/>
  <c r="E36" i="20"/>
  <c r="D36"/>
  <c r="C36"/>
  <c r="B36"/>
  <c r="E35"/>
  <c r="D35"/>
  <c r="C35"/>
  <c r="B35"/>
  <c r="I6" i="24"/>
  <c r="H6"/>
  <c r="G6"/>
  <c r="F6"/>
  <c r="E6"/>
  <c r="E36" i="17"/>
  <c r="D36"/>
  <c r="C36"/>
  <c r="B36"/>
  <c r="I8" i="16"/>
  <c r="H8"/>
  <c r="G8"/>
  <c r="F8"/>
  <c r="E8"/>
  <c r="E7" i="22"/>
  <c r="I21" i="21"/>
  <c r="H21"/>
  <c r="G21"/>
  <c r="F21"/>
  <c r="E21"/>
  <c r="E66" i="14"/>
  <c r="E67"/>
  <c r="C67"/>
  <c r="C20" i="12"/>
  <c r="C23" s="1"/>
  <c r="D23" s="1"/>
  <c r="D25"/>
  <c r="D26"/>
  <c r="D27"/>
  <c r="D28"/>
  <c r="D29"/>
  <c r="D30"/>
  <c r="D31"/>
  <c r="D32"/>
  <c r="D33"/>
  <c r="D24"/>
  <c r="F5" i="23"/>
  <c r="E5"/>
  <c r="F7" i="22"/>
  <c r="D20" i="12"/>
</calcChain>
</file>

<file path=xl/sharedStrings.xml><?xml version="1.0" encoding="utf-8"?>
<sst xmlns="http://schemas.openxmlformats.org/spreadsheetml/2006/main" count="357" uniqueCount="151">
  <si>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</si>
  <si>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</si>
  <si>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</si>
  <si>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</si>
  <si>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</si>
  <si>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</si>
  <si>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</si>
  <si>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</si>
  <si>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</si>
  <si>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</si>
  <si>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</si>
  <si>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>http://ozoncap.com/</t>
  </si>
  <si>
    <t>Rates of Return</t>
  </si>
  <si>
    <t>Period</t>
  </si>
  <si>
    <t>PFTS Index</t>
  </si>
  <si>
    <t>UX Index</t>
  </si>
  <si>
    <t>Interval CII</t>
  </si>
  <si>
    <t>Open-Ended CII</t>
  </si>
  <si>
    <t>Closed-End CII</t>
  </si>
  <si>
    <t>February</t>
  </si>
  <si>
    <t>March</t>
  </si>
  <si>
    <t>YTD 2018</t>
  </si>
  <si>
    <t>Index</t>
  </si>
  <si>
    <t>Monthly change</t>
  </si>
  <si>
    <t>YTD change</t>
  </si>
  <si>
    <t>WIG20 (Poland)</t>
  </si>
  <si>
    <t>NIKKEI 225 (Japan)</t>
  </si>
  <si>
    <t>DJIA (USA)</t>
  </si>
  <si>
    <t>SHANGHAI SE COMPOSITE (China)</t>
  </si>
  <si>
    <t>RTSI (Russia)</t>
  </si>
  <si>
    <t>CAC 40 (France)</t>
  </si>
  <si>
    <t>DAX (Germany)</t>
  </si>
  <si>
    <t>S&amp;P 500 (USA)</t>
  </si>
  <si>
    <t>HANG SENG (Hong Kong)</t>
  </si>
  <si>
    <t>FTSE 100 (Great Britain)</t>
  </si>
  <si>
    <t>MICEX (Russia)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</si>
  <si>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</si>
  <si>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</si>
  <si>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</si>
  <si>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</si>
  <si>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</si>
  <si>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</si>
  <si>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</si>
  <si>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</si>
  <si>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</si>
  <si>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</si>
  <si>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</si>
  <si>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</si>
  <si>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UNIVER.UA/Myhailo Hrushevskyi: Fond Derzhavnykh Paperiv</t>
  </si>
  <si>
    <t>KINTO-Ekviti</t>
  </si>
  <si>
    <t>Altus – Depozyt</t>
  </si>
  <si>
    <t>ОТP Klasychnyi</t>
  </si>
  <si>
    <t>Altus – Zbalansovanyi</t>
  </si>
  <si>
    <t>Аrgentum</t>
  </si>
  <si>
    <t>KINTO-Kaznacheiskyi</t>
  </si>
  <si>
    <t>UNIVER.UA/Volodymyr Velykyi: Fond Zbalansovanyi</t>
  </si>
  <si>
    <t>VSI</t>
  </si>
  <si>
    <t>ТАSK Resurs</t>
  </si>
  <si>
    <t>UNIVER.UA/Iaroslav Mudryi: Fond Aktsii</t>
  </si>
  <si>
    <t>UNIVER.UA/Taras Shevchenko: Fond Zaoshchadzhen</t>
  </si>
  <si>
    <t>Nadbannia</t>
  </si>
  <si>
    <t>Bonum Optimum</t>
  </si>
  <si>
    <t>Total</t>
  </si>
  <si>
    <t>(*) All funds are diversified unit funds.</t>
  </si>
  <si>
    <t>Others</t>
  </si>
  <si>
    <t>PrJSC “KINTO”</t>
  </si>
  <si>
    <t>LLC AMC "OTP Kapital"</t>
  </si>
  <si>
    <t>LLC AMC  "IVEKS ESSET MENEDZHMENT"</t>
  </si>
  <si>
    <t>LLC AMC “Univer Menedzhment”</t>
  </si>
  <si>
    <t>LLC AMC "Altus Assets Activitis"</t>
  </si>
  <si>
    <t>LLC AMC "Altus Essets Activitis"</t>
  </si>
  <si>
    <t>LLCAMC "OZON"</t>
  </si>
  <si>
    <t>LLC AMC "Vsesvit"</t>
  </si>
  <si>
    <t>LLC AMC "TASK-Invest"</t>
  </si>
  <si>
    <t>LLC AMC "АRT-KAPITAL Menedzhment"</t>
  </si>
  <si>
    <t>LLC AMC "Bonum Hrup"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</si>
  <si>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</si>
  <si>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</si>
  <si>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</si>
  <si>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</si>
  <si>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</si>
  <si>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</si>
  <si>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6 months </t>
  </si>
  <si>
    <t>1 year</t>
  </si>
  <si>
    <t>3 months  (YTD)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</si>
  <si>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</si>
  <si>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</si>
  <si>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</si>
  <si>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</si>
  <si>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</si>
  <si>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</si>
  <si>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no data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</si>
  <si>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</si>
  <si>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</si>
  <si>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</si>
  <si>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</si>
  <si>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</si>
  <si>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</si>
  <si>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</si>
  <si>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</si>
  <si>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</si>
  <si>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KINTO- Кlasychnyi</t>
  </si>
  <si>
    <t>ТАSК Resurs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</si>
  <si>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</si>
  <si>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OTP-Кlasychnyi</t>
  </si>
  <si>
    <t>NAV change, UAH thsd.</t>
  </si>
  <si>
    <t>NAV change, %</t>
  </si>
  <si>
    <t>Net inflow/ outflow of capital, UAH thsd.</t>
  </si>
  <si>
    <t>1 month*</t>
  </si>
  <si>
    <t>Аltus-Zbalansovanyi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</si>
  <si>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</si>
  <si>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</si>
  <si>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</si>
  <si>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</si>
  <si>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</si>
  <si>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</si>
  <si>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</si>
  <si>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</si>
  <si>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Аurum</t>
  </si>
  <si>
    <t>Zbalansovanyi Fond "Parytet"</t>
  </si>
  <si>
    <t>ТАSК Ukrainskyi Kapital</t>
  </si>
  <si>
    <t xml:space="preserve">Optimum </t>
  </si>
  <si>
    <t>unit</t>
  </si>
  <si>
    <t>specialized</t>
  </si>
  <si>
    <t>diversified</t>
  </si>
  <si>
    <t>LLC AMC "OZON"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</si>
  <si>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</si>
  <si>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</si>
  <si>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</si>
  <si>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</si>
  <si>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 xml:space="preserve">Rates of Return of Investment Certificates </t>
  </si>
  <si>
    <t xml:space="preserve">3 months (YTD) </t>
  </si>
  <si>
    <t>Оptimum</t>
  </si>
  <si>
    <t>*The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</si>
  <si>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</si>
  <si>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</si>
  <si>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</si>
  <si>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</si>
  <si>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</si>
  <si>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</si>
  <si>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</si>
  <si>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</si>
  <si>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</si>
  <si>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</si>
  <si>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</si>
  <si>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</si>
  <si>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</si>
  <si>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Funds' Rates of Return. Sorting by the Date of Reaching Compliance with the Standards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</si>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</sst>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55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left" vertical="center" wrapText="1" shrinkToFit="1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9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inden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center" vertical="center" wrapText="1"/>
    </xf>
    <xf numFmtId="10" fontId="14" fillId="0" borderId="48" xfId="5" applyNumberFormat="1" applyFont="1" applyFill="1" applyBorder="1" applyAlignment="1">
      <alignment horizontal="center" vertical="center" wrapText="1"/>
    </xf>
    <xf numFmtId="10" fontId="14" fillId="0" borderId="49" xfId="5" applyNumberFormat="1" applyFont="1" applyFill="1" applyBorder="1" applyAlignment="1">
      <alignment horizontal="center" vertical="center" wrapText="1"/>
    </xf>
    <xf numFmtId="10" fontId="19" fillId="0" borderId="12" xfId="0" applyNumberFormat="1" applyFont="1" applyBorder="1" applyAlignment="1">
      <alignment horizontal="right" vertical="center" inden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3" xfId="0" applyBorder="1" applyAlignment="1"/>
    <xf numFmtId="0" fontId="8" fillId="0" borderId="52" xfId="0" applyFont="1" applyFill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5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56" xfId="3" applyFont="1" applyFill="1" applyBorder="1" applyAlignment="1">
      <alignment vertical="center" wrapText="1"/>
    </xf>
    <xf numFmtId="0" fontId="21" fillId="0" borderId="57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8" xfId="0" applyFont="1" applyBorder="1"/>
    <xf numFmtId="0" fontId="10" fillId="0" borderId="5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9" fillId="0" borderId="62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3" xfId="0" applyFont="1" applyBorder="1"/>
    <xf numFmtId="0" fontId="9" fillId="0" borderId="64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5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0" fontId="9" fillId="0" borderId="66" xfId="0" applyFont="1" applyBorder="1"/>
    <xf numFmtId="0" fontId="10" fillId="0" borderId="67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0" fillId="0" borderId="68" xfId="4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09E-3"/>
                  <c:y val="1.05502947462168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3.4751223004414689E-2</c:v>
                </c:pt>
                <c:pt idx="1">
                  <c:v>2.9605926950906802E-2</c:v>
                </c:pt>
                <c:pt idx="2">
                  <c:v>0.13362534120485003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1.165751550049379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5.8271571816626899E-2</c:v>
                </c:pt>
                <c:pt idx="1">
                  <c:v>4.8541351096125895E-2</c:v>
                </c:pt>
                <c:pt idx="2">
                  <c:v>0.21377215635637992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345747807163674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969838678210592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69E-4"/>
                  <c:y val="-1.553439723111209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1.7386441794530166E-2</c:v>
                </c:pt>
                <c:pt idx="1">
                  <c:v>7.489468203608309E-3</c:v>
                </c:pt>
                <c:pt idx="2">
                  <c:v>6.2818558314842413E-2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69E-3"/>
                  <c:y val="-1.72840848699845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56E-4"/>
                  <c:y val="-8.20682609772881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1.5306958183537148E-2</c:v>
                </c:pt>
                <c:pt idx="1">
                  <c:v>1.2931920999145058E-2</c:v>
                </c:pt>
                <c:pt idx="2">
                  <c:v>8.7131774385896116E-2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3.8004109674489639E-2</c:v>
                </c:pt>
                <c:pt idx="1">
                  <c:v>3.4328683170560481E-2</c:v>
                </c:pt>
                <c:pt idx="2">
                  <c:v>0.14347734074242102</c:v>
                </c:pt>
              </c:numCache>
            </c:numRef>
          </c:val>
        </c:ser>
        <c:dLbls>
          <c:showVal val="1"/>
        </c:dLbls>
        <c:gapWidth val="400"/>
        <c:overlap val="-10"/>
        <c:axId val="63471616"/>
        <c:axId val="63473152"/>
      </c:barChart>
      <c:catAx>
        <c:axId val="6347161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73152"/>
        <c:crosses val="autoZero"/>
        <c:auto val="1"/>
        <c:lblAlgn val="ctr"/>
        <c:lblOffset val="0"/>
        <c:tickLblSkip val="1"/>
        <c:tickMarkSkip val="1"/>
      </c:catAx>
      <c:valAx>
        <c:axId val="63473152"/>
        <c:scaling>
          <c:orientation val="minMax"/>
          <c:max val="0.31"/>
          <c:min val="-0.0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71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78723404255319"/>
          <c:y val="0.26044226044226043"/>
          <c:w val="0.66775777414075288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NIKKEI 225 (Japan)</c:v>
                </c:pt>
                <c:pt idx="2">
                  <c:v>DJIA (USA)</c:v>
                </c:pt>
                <c:pt idx="3">
                  <c:v>SHANGHAI SE COMPOSITE (China)</c:v>
                </c:pt>
                <c:pt idx="4">
                  <c:v>RTSI (Russia)</c:v>
                </c:pt>
                <c:pt idx="5">
                  <c:v>CAC 40 (France)</c:v>
                </c:pt>
                <c:pt idx="6">
                  <c:v>DAX (Germany)</c:v>
                </c:pt>
                <c:pt idx="7">
                  <c:v>S&amp;P 500 (USA)</c:v>
                </c:pt>
                <c:pt idx="8">
                  <c:v>HANG SENG (Hong Kong)</c:v>
                </c:pt>
                <c:pt idx="9">
                  <c:v>FTSE 100 (Great Britain)</c:v>
                </c:pt>
                <c:pt idx="10">
                  <c:v>MICEX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-6.5109629830141458E-2</c:v>
                </c:pt>
                <c:pt idx="1">
                  <c:v>-4.11976668732984E-2</c:v>
                </c:pt>
                <c:pt idx="2">
                  <c:v>-3.7000383552011296E-2</c:v>
                </c:pt>
                <c:pt idx="3">
                  <c:v>-3.0335876944524887E-2</c:v>
                </c:pt>
                <c:pt idx="4">
                  <c:v>-2.9942355714252411E-2</c:v>
                </c:pt>
                <c:pt idx="5">
                  <c:v>-2.8792460844771717E-2</c:v>
                </c:pt>
                <c:pt idx="6">
                  <c:v>-2.7269547316830067E-2</c:v>
                </c:pt>
                <c:pt idx="7">
                  <c:v>-2.6884513768364315E-2</c:v>
                </c:pt>
                <c:pt idx="8">
                  <c:v>-2.435878814915482E-2</c:v>
                </c:pt>
                <c:pt idx="9">
                  <c:v>-2.4239792807156046E-2</c:v>
                </c:pt>
                <c:pt idx="10">
                  <c:v>-9.6569139672588733E-3</c:v>
                </c:pt>
                <c:pt idx="11">
                  <c:v>2.9605926950906802E-2</c:v>
                </c:pt>
                <c:pt idx="12">
                  <c:v>4.8541351096125895E-2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NIKKEI 225 (Japan)</c:v>
                </c:pt>
                <c:pt idx="2">
                  <c:v>DJIA (USA)</c:v>
                </c:pt>
                <c:pt idx="3">
                  <c:v>SHANGHAI SE COMPOSITE (China)</c:v>
                </c:pt>
                <c:pt idx="4">
                  <c:v>RTSI (Russia)</c:v>
                </c:pt>
                <c:pt idx="5">
                  <c:v>CAC 40 (France)</c:v>
                </c:pt>
                <c:pt idx="6">
                  <c:v>DAX (Germany)</c:v>
                </c:pt>
                <c:pt idx="7">
                  <c:v>S&amp;P 500 (USA)</c:v>
                </c:pt>
                <c:pt idx="8">
                  <c:v>HANG SENG (Hong Kong)</c:v>
                </c:pt>
                <c:pt idx="9">
                  <c:v>FTSE 100 (Great Britain)</c:v>
                </c:pt>
                <c:pt idx="10">
                  <c:v>MICEX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-0.10191328655417453</c:v>
                </c:pt>
                <c:pt idx="1">
                  <c:v>-7.0540928287094018E-2</c:v>
                </c:pt>
                <c:pt idx="2">
                  <c:v>-2.4924330136630535E-2</c:v>
                </c:pt>
                <c:pt idx="3">
                  <c:v>-4.4340300413767464E-2</c:v>
                </c:pt>
                <c:pt idx="4">
                  <c:v>8.016943426626133E-2</c:v>
                </c:pt>
                <c:pt idx="5">
                  <c:v>-2.7342750011294048E-2</c:v>
                </c:pt>
                <c:pt idx="6">
                  <c:v>-6.3549533815774439E-2</c:v>
                </c:pt>
                <c:pt idx="7">
                  <c:v>-1.2245615478697403E-2</c:v>
                </c:pt>
                <c:pt idx="8">
                  <c:v>5.823360623547158E-3</c:v>
                </c:pt>
                <c:pt idx="9">
                  <c:v>-8.2099230335975326E-2</c:v>
                </c:pt>
                <c:pt idx="10">
                  <c:v>7.8151810175661529E-2</c:v>
                </c:pt>
                <c:pt idx="11">
                  <c:v>0.13362534120485003</c:v>
                </c:pt>
                <c:pt idx="12">
                  <c:v>0.21377215635637992</c:v>
                </c:pt>
              </c:numCache>
            </c:numRef>
          </c:val>
        </c:ser>
        <c:dLbls>
          <c:showVal val="1"/>
        </c:dLbls>
        <c:gapWidth val="100"/>
        <c:overlap val="-20"/>
        <c:axId val="65743872"/>
        <c:axId val="65766144"/>
      </c:barChart>
      <c:catAx>
        <c:axId val="6574387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766144"/>
        <c:crosses val="autoZero"/>
        <c:lblAlgn val="ctr"/>
        <c:lblOffset val="100"/>
        <c:tickLblSkip val="1"/>
        <c:tickMarkSkip val="1"/>
      </c:catAx>
      <c:valAx>
        <c:axId val="65766144"/>
        <c:scaling>
          <c:orientation val="minMax"/>
          <c:max val="0.25"/>
          <c:min val="-0.1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7438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209094664163691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4700408881784224E-2"/>
                  <c:y val="-3.644347923089891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9834276542375256E-2"/>
                  <c:y val="-9.844982114676588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9060301267799732E-2"/>
                  <c:y val="-7.7282066306417221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6.4906998409442487E-2"/>
                  <c:y val="1.488708320475900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3233614997198376"/>
                  <c:y val="0.10393640434895046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0998290306136773E-2"/>
                  <c:y val="0.1657348502073319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5115901316743123E-2"/>
                  <c:y val="0.1006721109948300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5185705182315436E-2"/>
                  <c:y val="0.1115142744327191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125149967073205E-2"/>
                  <c:y val="-9.9296062442396867E-4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183488321358622"/>
                  <c:y val="-6.7151011416631518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0.10625315116624352"/>
                  <c:y val="-0.1268802018284538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Altus – Zbalansovanyi</c:v>
                </c:pt>
                <c:pt idx="9">
                  <c:v>Аrgentum</c:v>
                </c:pt>
                <c:pt idx="10">
                  <c:v>KINTO-Kaznacheiskyi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7450586.2998999953</c:v>
                </c:pt>
                <c:pt idx="1">
                  <c:v>29384132.489999998</c:v>
                </c:pt>
                <c:pt idx="2">
                  <c:v>11734056.58</c:v>
                </c:pt>
                <c:pt idx="3">
                  <c:v>6823942.3745999997</c:v>
                </c:pt>
                <c:pt idx="4">
                  <c:v>6255747.79</c:v>
                </c:pt>
                <c:pt idx="5">
                  <c:v>5543226.5700000003</c:v>
                </c:pt>
                <c:pt idx="6">
                  <c:v>3915446.42</c:v>
                </c:pt>
                <c:pt idx="7">
                  <c:v>3912715.12</c:v>
                </c:pt>
                <c:pt idx="8">
                  <c:v>3034126.6</c:v>
                </c:pt>
                <c:pt idx="9">
                  <c:v>2503659.2599999998</c:v>
                </c:pt>
                <c:pt idx="10">
                  <c:v>2296001.88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Altus – Zbalansovanyi</c:v>
                </c:pt>
                <c:pt idx="9">
                  <c:v>Аrgentum</c:v>
                </c:pt>
                <c:pt idx="10">
                  <c:v>KINTO-Kaznacheiskyi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8.9924669277044331E-2</c:v>
                </c:pt>
                <c:pt idx="1">
                  <c:v>0.35465106902950305</c:v>
                </c:pt>
                <c:pt idx="2">
                  <c:v>0.14162390914776585</c:v>
                </c:pt>
                <c:pt idx="3">
                  <c:v>8.2361405733901785E-2</c:v>
                </c:pt>
                <c:pt idx="4">
                  <c:v>7.5503595080014266E-2</c:v>
                </c:pt>
                <c:pt idx="5">
                  <c:v>6.6903837627069099E-2</c:v>
                </c:pt>
                <c:pt idx="6">
                  <c:v>4.7257384884624873E-2</c:v>
                </c:pt>
                <c:pt idx="7">
                  <c:v>4.7224419526019516E-2</c:v>
                </c:pt>
                <c:pt idx="8">
                  <c:v>3.6620316853902511E-2</c:v>
                </c:pt>
                <c:pt idx="9">
                  <c:v>3.0217854256775933E-2</c:v>
                </c:pt>
                <c:pt idx="10">
                  <c:v>2.7711538583378773E-2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1095000043481522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704494411335857E-2"/>
          <c:y val="0.38603734803860135"/>
          <c:w val="0.91160979229681327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4553297101980219E-3"/>
                  <c:y val="-4.6876286735256182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KINTO-Kaznacheiskyi</c:v>
                </c:pt>
                <c:pt idx="2">
                  <c:v>UNIVER.UA/Volodymyr Velykyi: Fond Zbalansovanyi</c:v>
                </c:pt>
                <c:pt idx="3">
                  <c:v>KINTO-Ekviti</c:v>
                </c:pt>
                <c:pt idx="4">
                  <c:v>Аrgentum</c:v>
                </c:pt>
                <c:pt idx="5">
                  <c:v>UNIVER.UA/Taras Shevchenko: Fond Zaoshchadzhen</c:v>
                </c:pt>
                <c:pt idx="6">
                  <c:v>UNIVER.UA/Iaroslav Mudryi: Fond Aktsii</c:v>
                </c:pt>
                <c:pt idx="7">
                  <c:v>UNIVER.UA/Myhailo Hrushevskyi: Fond Derzhavnykh Paperiv   </c:v>
                </c:pt>
                <c:pt idx="8">
                  <c:v>OTP-Кlasychnyi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ВЧА'!$C$56:$C$65</c:f>
              <c:numCache>
                <c:formatCode>#,##0.00</c:formatCode>
                <c:ptCount val="10"/>
                <c:pt idx="0">
                  <c:v>313.91608999999983</c:v>
                </c:pt>
                <c:pt idx="1">
                  <c:v>-178.06074999999998</c:v>
                </c:pt>
                <c:pt idx="2">
                  <c:v>25.70435000000009</c:v>
                </c:pt>
                <c:pt idx="3">
                  <c:v>292.59241000000014</c:v>
                </c:pt>
                <c:pt idx="4">
                  <c:v>115.10688999999967</c:v>
                </c:pt>
                <c:pt idx="5">
                  <c:v>-42.069069999999947</c:v>
                </c:pt>
                <c:pt idx="6">
                  <c:v>-146.79515000000015</c:v>
                </c:pt>
                <c:pt idx="7">
                  <c:v>-230.07683000000009</c:v>
                </c:pt>
                <c:pt idx="8">
                  <c:v>-490.20641000000018</c:v>
                </c:pt>
                <c:pt idx="9">
                  <c:v>-565.49761999999987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5767340193414085E-3"/>
                  <c:y val="-5.810982530530731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126651321681092E-3"/>
                  <c:y val="-3.32026331753682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380780787158826E-3"/>
                  <c:y val="3.743395017970208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6147968200675138E-3"/>
                  <c:y val="-3.504051110674564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9597998289434406E-4"/>
                  <c:y val="-2.560012583842390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8775567424631238E-3"/>
                  <c:y val="8.446322546261797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3.9658736044913669E-4"/>
                  <c:y val="4.960150764776945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5.2854088196400322E-4"/>
                  <c:y val="5.555422642829625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6.6049440347898088E-4"/>
                  <c:y val="-5.5193328324326437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7.9237874848826404E-4"/>
                  <c:y val="6.475969830450250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67941974389704607"/>
                  <c:y val="0.3778237874420353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0461757677790309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4617431839490693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8707142919259314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286281708095969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84454324591825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097627615856519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49340610744703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8298178252989681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269131628879075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75725618057651345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0277070710942233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KINTO-Kaznacheiskyi</c:v>
                </c:pt>
                <c:pt idx="2">
                  <c:v>UNIVER.UA/Volodymyr Velykyi: Fond Zbalansovanyi</c:v>
                </c:pt>
                <c:pt idx="3">
                  <c:v>KINTO-Ekviti</c:v>
                </c:pt>
                <c:pt idx="4">
                  <c:v>Аrgentum</c:v>
                </c:pt>
                <c:pt idx="5">
                  <c:v>UNIVER.UA/Taras Shevchenko: Fond Zaoshchadzhen</c:v>
                </c:pt>
                <c:pt idx="6">
                  <c:v>UNIVER.UA/Iaroslav Mudryi: Fond Aktsii</c:v>
                </c:pt>
                <c:pt idx="7">
                  <c:v>UNIVER.UA/Myhailo Hrushevskyi: Fond Derzhavnykh Paperiv   </c:v>
                </c:pt>
                <c:pt idx="8">
                  <c:v>OTP-Кlasychnyi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ВЧА'!$E$56:$E$65</c:f>
              <c:numCache>
                <c:formatCode>#,##0.00</c:formatCode>
                <c:ptCount val="10"/>
                <c:pt idx="0">
                  <c:v>300.69116592893545</c:v>
                </c:pt>
                <c:pt idx="1">
                  <c:v>32.505109191932462</c:v>
                </c:pt>
                <c:pt idx="2">
                  <c:v>19.614617101449362</c:v>
                </c:pt>
                <c:pt idx="3">
                  <c:v>8.0172561044568624</c:v>
                </c:pt>
                <c:pt idx="4">
                  <c:v>4.7822510055177752</c:v>
                </c:pt>
                <c:pt idx="5">
                  <c:v>-61.440926376811632</c:v>
                </c:pt>
                <c:pt idx="6">
                  <c:v>-177.02372078400123</c:v>
                </c:pt>
                <c:pt idx="7">
                  <c:v>-292.53191004062518</c:v>
                </c:pt>
                <c:pt idx="8">
                  <c:v>-523.70925471798876</c:v>
                </c:pt>
                <c:pt idx="9">
                  <c:v>-528.74910847210413</c:v>
                </c:pt>
              </c:numCache>
            </c:numRef>
          </c:val>
        </c:ser>
        <c:dLbls>
          <c:showVal val="1"/>
        </c:dLbls>
        <c:overlap val="-30"/>
        <c:axId val="65279872"/>
        <c:axId val="65281408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578066604762728E-2"/>
                  <c:y val="-9.135593887858238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092604391054997E-2"/>
                  <c:y val="-5.817582733628894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989726442124645E-3"/>
                  <c:y val="5.19428159221340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037180618944229E-2"/>
                  <c:y val="4.8130313268284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126919056364242E-2"/>
                  <c:y val="4.392396408368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58803401373616E-2"/>
                  <c:y val="0.11625612293263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390756922888524E-2"/>
                  <c:y val="9.80107761085524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564925528498311E-2"/>
                  <c:y val="0.1076130893646604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654594789412862E-2"/>
                  <c:y val="0.1029845900831674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5440768880227E-2"/>
                  <c:y val="5.647900156095341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861479138370125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263853938153813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8997383700612636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315305786231302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7308732024013394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KINTO-Kaznacheiskyi</c:v>
                </c:pt>
                <c:pt idx="2">
                  <c:v>UNIVER.UA/Volodymyr Velykyi: Fond Zbalansovanyi</c:v>
                </c:pt>
                <c:pt idx="3">
                  <c:v>KINTO-Ekviti</c:v>
                </c:pt>
                <c:pt idx="4">
                  <c:v>Аrgentum</c:v>
                </c:pt>
                <c:pt idx="5">
                  <c:v>UNIVER.UA/Taras Shevchenko: Fond Zaoshchadzhen</c:v>
                </c:pt>
                <c:pt idx="6">
                  <c:v>UNIVER.UA/Iaroslav Mudryi: Fond Aktsii</c:v>
                </c:pt>
                <c:pt idx="7">
                  <c:v>UNIVER.UA/Myhailo Hrushevskyi: Fond Derzhavnykh Paperiv   </c:v>
                </c:pt>
                <c:pt idx="8">
                  <c:v>OTP-Кlasychnyi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2.7487935921180585E-2</c:v>
                </c:pt>
                <c:pt idx="1">
                  <c:v>-7.1970995334099522E-2</c:v>
                </c:pt>
                <c:pt idx="2">
                  <c:v>1.8767293973033283E-2</c:v>
                </c:pt>
                <c:pt idx="3">
                  <c:v>5.5725156444721743E-2</c:v>
                </c:pt>
                <c:pt idx="4">
                  <c:v>4.8191068132200789E-2</c:v>
                </c:pt>
                <c:pt idx="5">
                  <c:v>-5.7971014492753624E-2</c:v>
                </c:pt>
                <c:pt idx="6">
                  <c:v>-0.14337568058076225</c:v>
                </c:pt>
                <c:pt idx="7">
                  <c:v>-4.5102505694760819E-2</c:v>
                </c:pt>
                <c:pt idx="8">
                  <c:v>-0.11878453038674033</c:v>
                </c:pt>
                <c:pt idx="9">
                  <c:v>-0.28871201157742404</c:v>
                </c:pt>
              </c:numCache>
            </c:numRef>
          </c:val>
        </c:ser>
        <c:dLbls>
          <c:showVal val="1"/>
        </c:dLbls>
        <c:marker val="1"/>
        <c:axId val="65303680"/>
        <c:axId val="65305216"/>
      </c:lineChart>
      <c:catAx>
        <c:axId val="652798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281408"/>
        <c:crosses val="autoZero"/>
        <c:lblAlgn val="ctr"/>
        <c:lblOffset val="40"/>
        <c:tickLblSkip val="1"/>
        <c:tickMarkSkip val="1"/>
      </c:catAx>
      <c:valAx>
        <c:axId val="65281408"/>
        <c:scaling>
          <c:orientation val="minMax"/>
          <c:max val="400"/>
          <c:min val="-6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279872"/>
        <c:crosses val="autoZero"/>
        <c:crossBetween val="between"/>
      </c:valAx>
      <c:catAx>
        <c:axId val="65303680"/>
        <c:scaling>
          <c:orientation val="minMax"/>
        </c:scaling>
        <c:delete val="1"/>
        <c:axPos val="b"/>
        <c:tickLblPos val="none"/>
        <c:crossAx val="65305216"/>
        <c:crosses val="autoZero"/>
        <c:lblAlgn val="ctr"/>
        <c:lblOffset val="100"/>
      </c:catAx>
      <c:valAx>
        <c:axId val="6530521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036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8944622897628065E-2"/>
          <c:y val="0.75564757488407064"/>
          <c:w val="0.42150409354389556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7125139215091"/>
          <c:y val="5.10725484553297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386117443918701E-2"/>
          <c:y val="9.6016391096019879E-2"/>
          <c:w val="0.96424971483662525"/>
          <c:h val="0.868233323740605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KINTO-Kaznacheiskyi</c:v>
                </c:pt>
                <c:pt idx="1">
                  <c:v>VSI</c:v>
                </c:pt>
                <c:pt idx="2">
                  <c:v>Nadbannia</c:v>
                </c:pt>
                <c:pt idx="3">
                  <c:v>Bonum Optimum</c:v>
                </c:pt>
                <c:pt idx="4">
                  <c:v>Altus – Depozyt</c:v>
                </c:pt>
                <c:pt idx="5">
                  <c:v>ОТP Fond Aktsii</c:v>
                </c:pt>
                <c:pt idx="6">
                  <c:v>UNIVER.UA/Volodymyr Velykyi: Fond Zbalansovanyi</c:v>
                </c:pt>
                <c:pt idx="7">
                  <c:v>Аltus-Zbalansovanyi</c:v>
                </c:pt>
                <c:pt idx="8">
                  <c:v>OTP-Кlasychnyi</c:v>
                </c:pt>
                <c:pt idx="9">
                  <c:v>UNIVER.UA/Myhailo Hrushevskyi: Fond Derzhavnykh Paperiv   </c:v>
                </c:pt>
                <c:pt idx="10">
                  <c:v>Sofiivskyi</c:v>
                </c:pt>
                <c:pt idx="11">
                  <c:v>ТАSК Resurs</c:v>
                </c:pt>
                <c:pt idx="12">
                  <c:v>UNIVER.UA/Taras Shevchenko: Fond Zaoshchadzhen</c:v>
                </c:pt>
                <c:pt idx="13">
                  <c:v>UNIVER.UA/Iaroslav Mudryi: Fond Aktsii</c:v>
                </c:pt>
                <c:pt idx="14">
                  <c:v>KINTO- Кlasychnyi</c:v>
                </c:pt>
                <c:pt idx="15">
                  <c:v>Аrgentum</c:v>
                </c:pt>
                <c:pt idx="16">
                  <c:v>KINTO-Ekviti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-8.382938772690951E-2</c:v>
                </c:pt>
                <c:pt idx="1">
                  <c:v>-1.9960244239976221E-2</c:v>
                </c:pt>
                <c:pt idx="2">
                  <c:v>-1.0843388856445757E-2</c:v>
                </c:pt>
                <c:pt idx="3">
                  <c:v>-3.1078782043393316E-3</c:v>
                </c:pt>
                <c:pt idx="4">
                  <c:v>7.2709677739135614E-4</c:v>
                </c:pt>
                <c:pt idx="5">
                  <c:v>1.6846148458440346E-3</c:v>
                </c:pt>
                <c:pt idx="6">
                  <c:v>4.2134754877176661E-3</c:v>
                </c:pt>
                <c:pt idx="7">
                  <c:v>4.2334518035915814E-3</c:v>
                </c:pt>
                <c:pt idx="8">
                  <c:v>8.4518584411388264E-3</c:v>
                </c:pt>
                <c:pt idx="9">
                  <c:v>1.008349914768103E-2</c:v>
                </c:pt>
                <c:pt idx="10">
                  <c:v>1.4927536380400452E-2</c:v>
                </c:pt>
                <c:pt idx="11">
                  <c:v>1.5579848545654196E-2</c:v>
                </c:pt>
                <c:pt idx="12">
                  <c:v>1.8944115282568674E-2</c:v>
                </c:pt>
                <c:pt idx="13">
                  <c:v>2.5711612836014419E-2</c:v>
                </c:pt>
                <c:pt idx="14">
                  <c:v>4.0038503917928736E-2</c:v>
                </c:pt>
                <c:pt idx="15">
                  <c:v>4.6155953652914139E-2</c:v>
                </c:pt>
                <c:pt idx="16">
                  <c:v>5.4310291370166963E-2</c:v>
                </c:pt>
                <c:pt idx="17">
                  <c:v>7.489468203608309E-3</c:v>
                </c:pt>
                <c:pt idx="18">
                  <c:v>4.8541351096125895E-2</c:v>
                </c:pt>
                <c:pt idx="19">
                  <c:v>2.9605926950906802E-2</c:v>
                </c:pt>
                <c:pt idx="20">
                  <c:v>-1.1609011748695663E-2</c:v>
                </c:pt>
                <c:pt idx="21">
                  <c:v>-1.6925971914834137E-2</c:v>
                </c:pt>
                <c:pt idx="22">
                  <c:v>1.2328767123287671E-2</c:v>
                </c:pt>
                <c:pt idx="23">
                  <c:v>-1.3323672200397652E-2</c:v>
                </c:pt>
              </c:numCache>
            </c:numRef>
          </c:val>
        </c:ser>
        <c:gapWidth val="60"/>
        <c:axId val="65336832"/>
        <c:axId val="65338368"/>
      </c:barChart>
      <c:catAx>
        <c:axId val="6533683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38368"/>
        <c:crosses val="autoZero"/>
        <c:lblAlgn val="ctr"/>
        <c:lblOffset val="0"/>
        <c:tickLblSkip val="1"/>
        <c:tickMarkSkip val="1"/>
      </c:catAx>
      <c:valAx>
        <c:axId val="65338368"/>
        <c:scaling>
          <c:orientation val="minMax"/>
          <c:max val="0.06"/>
          <c:min val="-0.09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3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7972E-2"/>
          <c:y val="0.34133422222453702"/>
          <c:w val="0.94125874125874121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8293891439802334E-4"/>
                  <c:y val="2.234143199674637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510489510489506"/>
                  <c:y val="0.3413342222245370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37066763194695818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ВЧА'!$B$36:$B$39</c:f>
              <c:strCache>
                <c:ptCount val="4"/>
                <c:pt idx="0">
                  <c:v>ТАSК Ukrainskyi Kapital</c:v>
                </c:pt>
                <c:pt idx="1">
                  <c:v>Аurum</c:v>
                </c:pt>
                <c:pt idx="2">
                  <c:v>Оptimum</c:v>
                </c:pt>
                <c:pt idx="3">
                  <c:v>Zbalansovanyi Fond "Parytet"</c:v>
                </c:pt>
              </c:strCache>
            </c:strRef>
          </c:cat>
          <c:val>
            <c:numRef>
              <c:f>'І_динаміка ВЧА'!$C$36:$C$39</c:f>
              <c:numCache>
                <c:formatCode>#,##0.00</c:formatCode>
                <c:ptCount val="4"/>
                <c:pt idx="0">
                  <c:v>66.038920000000161</c:v>
                </c:pt>
                <c:pt idx="1">
                  <c:v>41.137719999999739</c:v>
                </c:pt>
                <c:pt idx="2">
                  <c:v>-2.3619199999999836</c:v>
                </c:pt>
                <c:pt idx="3">
                  <c:v>-4.9006200000001119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370217112799621E-2"/>
                  <c:y val="-4.947036456307601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6300107102600304E-3"/>
                  <c:y val="3.8631076595071004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8758182937343967E-3"/>
                  <c:y val="-1.028038367856602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895898627723183E-3"/>
                  <c:y val="8.350019365592651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333342013911494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3813343263914749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ВЧА'!$B$36:$B$39</c:f>
              <c:strCache>
                <c:ptCount val="4"/>
                <c:pt idx="0">
                  <c:v>ТАSК Ukrainskyi Kapital</c:v>
                </c:pt>
                <c:pt idx="1">
                  <c:v>Аurum</c:v>
                </c:pt>
                <c:pt idx="2">
                  <c:v>Оptimum</c:v>
                </c:pt>
                <c:pt idx="3">
                  <c:v>Zbalansovanyi Fond "Parytet"</c:v>
                </c:pt>
              </c:strCache>
            </c:strRef>
          </c:cat>
          <c:val>
            <c:numRef>
              <c:f>'І_динаміка ВЧА'!$E$36:$E$39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-4.1927490046737912</c:v>
                </c:pt>
              </c:numCache>
            </c:numRef>
          </c:val>
        </c:ser>
        <c:dLbls>
          <c:showVal val="1"/>
        </c:dLbls>
        <c:overlap val="-20"/>
        <c:axId val="65608320"/>
        <c:axId val="65626496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960860125006156E-3"/>
                  <c:y val="-5.42905159042953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74812262290526E-3"/>
                  <c:y val="-5.918122536964622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9.9692775584673513E-4"/>
                  <c:y val="-2.428905134656778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88730522873064E-3"/>
                  <c:y val="-7.385551260665301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7272727272732"/>
                  <c:y val="0.43200112500292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0.445334493058575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ВЧА'!$D$36:$D$39</c:f>
              <c:numCache>
                <c:formatCode>0.00%</c:formatCode>
                <c:ptCount val="4"/>
                <c:pt idx="0">
                  <c:v>4.6098783053471155E-2</c:v>
                </c:pt>
                <c:pt idx="1">
                  <c:v>1.2135123278461396E-2</c:v>
                </c:pt>
                <c:pt idx="2">
                  <c:v>-6.1266139031999666E-3</c:v>
                </c:pt>
                <c:pt idx="3">
                  <c:v>-3.0488217608065885E-3</c:v>
                </c:pt>
              </c:numCache>
            </c:numRef>
          </c:val>
        </c:ser>
        <c:dLbls>
          <c:showVal val="1"/>
        </c:dLbls>
        <c:marker val="1"/>
        <c:axId val="65628032"/>
        <c:axId val="65629568"/>
      </c:lineChart>
      <c:catAx>
        <c:axId val="6560832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626496"/>
        <c:crosses val="autoZero"/>
        <c:lblAlgn val="ctr"/>
        <c:lblOffset val="100"/>
        <c:tickLblSkip val="1"/>
        <c:tickMarkSkip val="1"/>
      </c:catAx>
      <c:valAx>
        <c:axId val="6562649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608320"/>
        <c:crosses val="autoZero"/>
        <c:crossBetween val="between"/>
      </c:valAx>
      <c:catAx>
        <c:axId val="65628032"/>
        <c:scaling>
          <c:orientation val="minMax"/>
        </c:scaling>
        <c:delete val="1"/>
        <c:axPos val="b"/>
        <c:tickLblPos val="none"/>
        <c:crossAx val="65629568"/>
        <c:crosses val="autoZero"/>
        <c:lblAlgn val="ctr"/>
        <c:lblOffset val="100"/>
      </c:catAx>
      <c:valAx>
        <c:axId val="6562956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62803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5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004087244267539"/>
          <c:y val="8.680570272776747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374783393456935E-2"/>
          <c:y val="0.15972249301909217"/>
          <c:w val="0.91038741805000656"/>
          <c:h val="0.77951521049535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'І_діаграма(дох)'!$A$2:$A$12</c:f>
              <c:strCache>
                <c:ptCount val="11"/>
                <c:pt idx="0">
                  <c:v>Optimum</c:v>
                </c:pt>
                <c:pt idx="1">
                  <c:v>Zbalansovanyi Fond "Parytet"</c:v>
                </c:pt>
                <c:pt idx="2">
                  <c:v>Аurum</c:v>
                </c:pt>
                <c:pt idx="3">
                  <c:v>ТАSК Ukrainskyi Kapital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"Gold" deposit (at official rate of gold)</c:v>
                </c:pt>
              </c:strCache>
            </c:strRef>
          </c:cat>
          <c:val>
            <c:numRef>
              <c:f>'І_діаграма(дох)'!$B$2:$B$12</c:f>
              <c:numCache>
                <c:formatCode>0.00%</c:formatCode>
                <c:ptCount val="11"/>
                <c:pt idx="0">
                  <c:v>-6.1266139031989075E-3</c:v>
                </c:pt>
                <c:pt idx="1">
                  <c:v>-3.7960843216255924E-4</c:v>
                </c:pt>
                <c:pt idx="2">
                  <c:v>1.2135123278464111E-2</c:v>
                </c:pt>
                <c:pt idx="3">
                  <c:v>4.6098783053477588E-2</c:v>
                </c:pt>
                <c:pt idx="4">
                  <c:v>1.2931920999145058E-2</c:v>
                </c:pt>
                <c:pt idx="5">
                  <c:v>4.8541351096125895E-2</c:v>
                </c:pt>
                <c:pt idx="6">
                  <c:v>2.9605926950906802E-2</c:v>
                </c:pt>
                <c:pt idx="7">
                  <c:v>-1.1609011748695663E-2</c:v>
                </c:pt>
                <c:pt idx="8">
                  <c:v>-1.6925971914834137E-2</c:v>
                </c:pt>
                <c:pt idx="9">
                  <c:v>1.2328767123287671E-2</c:v>
                </c:pt>
                <c:pt idx="10">
                  <c:v>-1.3323672200397652E-2</c:v>
                </c:pt>
              </c:numCache>
            </c:numRef>
          </c:val>
        </c:ser>
        <c:gapWidth val="60"/>
        <c:axId val="65652992"/>
        <c:axId val="65658880"/>
      </c:barChart>
      <c:catAx>
        <c:axId val="656529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658880"/>
        <c:crosses val="autoZero"/>
        <c:lblAlgn val="ctr"/>
        <c:lblOffset val="100"/>
        <c:tickLblSkip val="1"/>
        <c:tickMarkSkip val="1"/>
      </c:catAx>
      <c:valAx>
        <c:axId val="65658880"/>
        <c:scaling>
          <c:orientation val="minMax"/>
          <c:max val="0.05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65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3974995446226746E-3"/>
                  <c:y val="-1.199829487886478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869132290184927"/>
                  <c:y val="0.5917159763313609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2218934911242603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566.91978999999913</c:v>
                </c:pt>
                <c:pt idx="1">
                  <c:v>18.887099999999975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4739200"/>
        <c:axId val="64740736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61476455042733E-3"/>
                  <c:y val="-5.42247574965873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495725447787996E-3"/>
                  <c:y val="3.107393656513589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5.0594049161287936E-2</c:v>
                </c:pt>
                <c:pt idx="1">
                  <c:v>1.8063317179844839E-2</c:v>
                </c:pt>
              </c:numCache>
            </c:numRef>
          </c:val>
        </c:ser>
        <c:dLbls>
          <c:showVal val="1"/>
        </c:dLbls>
        <c:marker val="1"/>
        <c:axId val="64771200"/>
        <c:axId val="64772736"/>
      </c:lineChart>
      <c:catAx>
        <c:axId val="6473920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740736"/>
        <c:crosses val="autoZero"/>
        <c:lblAlgn val="ctr"/>
        <c:lblOffset val="100"/>
        <c:tickLblSkip val="1"/>
        <c:tickMarkSkip val="1"/>
      </c:catAx>
      <c:valAx>
        <c:axId val="64740736"/>
        <c:scaling>
          <c:orientation val="minMax"/>
          <c:max val="640"/>
          <c:min val="-0.02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739200"/>
        <c:crosses val="autoZero"/>
        <c:crossBetween val="between"/>
      </c:valAx>
      <c:catAx>
        <c:axId val="64771200"/>
        <c:scaling>
          <c:orientation val="minMax"/>
        </c:scaling>
        <c:delete val="1"/>
        <c:axPos val="b"/>
        <c:tickLblPos val="none"/>
        <c:crossAx val="64772736"/>
        <c:crosses val="autoZero"/>
        <c:lblAlgn val="ctr"/>
        <c:lblOffset val="100"/>
      </c:catAx>
      <c:valAx>
        <c:axId val="64772736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77120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7639779494795197"/>
          <c:y val="1.22449101611429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72468896048557E-2"/>
          <c:y val="0.21428592782000142"/>
          <c:w val="0.93167796049871454"/>
          <c:h val="0.714286426066671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1.8063317179889404E-2</c:v>
                </c:pt>
                <c:pt idx="1">
                  <c:v>5.0594049161231558E-2</c:v>
                </c:pt>
                <c:pt idx="2">
                  <c:v>3.4328683170560481E-2</c:v>
                </c:pt>
                <c:pt idx="3">
                  <c:v>4.8541351096125895E-2</c:v>
                </c:pt>
                <c:pt idx="4">
                  <c:v>2.9605926950906802E-2</c:v>
                </c:pt>
                <c:pt idx="5">
                  <c:v>-1.1609011748695663E-2</c:v>
                </c:pt>
                <c:pt idx="6">
                  <c:v>-1.6925971914834137E-2</c:v>
                </c:pt>
                <c:pt idx="7">
                  <c:v>1.2328767123287671E-2</c:v>
                </c:pt>
                <c:pt idx="8">
                  <c:v>-1.3323672200397652E-2</c:v>
                </c:pt>
              </c:numCache>
            </c:numRef>
          </c:val>
        </c:ser>
        <c:gapWidth val="60"/>
        <c:axId val="65379328"/>
        <c:axId val="65385216"/>
      </c:barChart>
      <c:catAx>
        <c:axId val="653793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85216"/>
        <c:crosses val="autoZero"/>
        <c:lblAlgn val="ctr"/>
        <c:lblOffset val="100"/>
        <c:tickLblSkip val="1"/>
        <c:tickMarkSkip val="1"/>
      </c:catAx>
      <c:valAx>
        <c:axId val="65385216"/>
        <c:scaling>
          <c:orientation val="minMax"/>
          <c:max val="5.5E-2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7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104775</xdr:rowOff>
    </xdr:from>
    <xdr:to>
      <xdr:col>10</xdr:col>
      <xdr:colOff>28575</xdr:colOff>
      <xdr:row>46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54</xdr:row>
      <xdr:rowOff>152400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19050</xdr:rowOff>
    </xdr:from>
    <xdr:to>
      <xdr:col>9</xdr:col>
      <xdr:colOff>581025</xdr:colOff>
      <xdr:row>28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33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9</xdr:col>
      <xdr:colOff>571500</xdr:colOff>
      <xdr:row>24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28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60;&#1054;&#1053;&#1044;&#1067;_100/&#1043;&#1051;&#1045;&#1041;_100/&#1043;&#1054;&#1058;&#1054;&#1042;&#1054;/&#1060;&#1045;&#1042;&#1056;&#1040;&#1051;&#1068;_18/En_Public_Feb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інд+дох"/>
      <sheetName val="В_ВЧА"/>
      <sheetName val="В_дох"/>
      <sheetName val="В_динаміка ВЧА"/>
      <sheetName val="В_діаграма(дох)"/>
      <sheetName val="І_ВЧА"/>
      <sheetName val="І_дох"/>
      <sheetName val="І_динаміка ВЧА"/>
      <sheetName val="І_діаграма(дох)"/>
      <sheetName val="3_ВЧА"/>
      <sheetName val="З_дох"/>
      <sheetName val="3_динаміка ВЧА"/>
      <sheetName val="З_діаграма(дох)"/>
    </sheetNames>
    <sheetDataSet>
      <sheetData sheetId="0"/>
      <sheetData sheetId="1"/>
      <sheetData sheetId="2"/>
      <sheetData sheetId="3">
        <row r="58">
          <cell r="C58" t="str">
            <v>NAV change, UAH thsd.</v>
          </cell>
          <cell r="D58" t="str">
            <v>NAV change, %</v>
          </cell>
          <cell r="E58" t="str">
            <v>Net inflow/ outflow of capital, UAH thsd.</v>
          </cell>
        </row>
        <row r="59">
          <cell r="B59" t="str">
            <v xml:space="preserve">UNIVER.UA/Myhailo Hrushevskyi: Fond Derzhavnykh Paperiv   </v>
          </cell>
          <cell r="C59">
            <v>2133.9709299999995</v>
          </cell>
          <cell r="D59">
            <v>0.49035907041258997</v>
          </cell>
          <cell r="E59">
            <v>2074.4881484006778</v>
          </cell>
        </row>
        <row r="60">
          <cell r="B60" t="str">
            <v>ОТP Fond Aktsii</v>
          </cell>
          <cell r="C60">
            <v>1074.8759900000002</v>
          </cell>
          <cell r="D60">
            <v>0.10390029080455122</v>
          </cell>
          <cell r="E60">
            <v>1055.7687616625453</v>
          </cell>
        </row>
        <row r="61">
          <cell r="B61" t="str">
            <v>OTP-Кlasychnyi</v>
          </cell>
          <cell r="C61">
            <v>735.0804000000004</v>
          </cell>
          <cell r="D61">
            <v>0.20041227903456124</v>
          </cell>
          <cell r="E61">
            <v>697.21948178542743</v>
          </cell>
        </row>
        <row r="62">
          <cell r="B62" t="str">
            <v>VSI</v>
          </cell>
          <cell r="C62">
            <v>-56.910370000000114</v>
          </cell>
          <cell r="D62">
            <v>-2.9582318826927717E-2</v>
          </cell>
          <cell r="E62">
            <v>7.569294280347691</v>
          </cell>
        </row>
        <row r="63">
          <cell r="B63" t="str">
            <v>Nadbannia</v>
          </cell>
          <cell r="C63">
            <v>18.569319999999948</v>
          </cell>
          <cell r="D63">
            <v>2.2329349841479797E-2</v>
          </cell>
          <cell r="E63">
            <v>0</v>
          </cell>
        </row>
        <row r="64">
          <cell r="B64" t="str">
            <v>UNIVER.UA/Iaroslav Mudryi: Fond Aktsii</v>
          </cell>
          <cell r="C64">
            <v>-50.120919999999927</v>
          </cell>
          <cell r="D64">
            <v>-3.9784822040367727E-2</v>
          </cell>
          <cell r="E64">
            <v>-21.291719073083776</v>
          </cell>
        </row>
        <row r="65">
          <cell r="B65" t="str">
            <v>KINTO- Кlasychnyi</v>
          </cell>
          <cell r="C65">
            <v>907.14619999999923</v>
          </cell>
          <cell r="D65">
            <v>3.3173168055471595E-2</v>
          </cell>
          <cell r="E65">
            <v>-41.466120118886948</v>
          </cell>
        </row>
        <row r="66">
          <cell r="B66" t="str">
            <v>UNIVER.UA/Volodymyr Velykyi: Fond Zbalansovanyi</v>
          </cell>
          <cell r="C66">
            <v>-79.344910000000155</v>
          </cell>
          <cell r="D66">
            <v>-5.475913647687284E-2</v>
          </cell>
          <cell r="E66">
            <v>-72.477428865979434</v>
          </cell>
        </row>
        <row r="67">
          <cell r="B67" t="str">
            <v>KINTO-Kaznacheiskyi</v>
          </cell>
          <cell r="C67">
            <v>306.20726999999999</v>
          </cell>
          <cell r="D67">
            <v>0.14124893922812268</v>
          </cell>
          <cell r="E67">
            <v>-88.323715145343371</v>
          </cell>
        </row>
        <row r="68">
          <cell r="B68" t="str">
            <v>UNIVER.UA/Taras Shevchenko: Fond Zaoshchadzhen</v>
          </cell>
          <cell r="C68">
            <v>-2065.9238500000001</v>
          </cell>
          <cell r="D68">
            <v>-0.6633518029248503</v>
          </cell>
          <cell r="E68">
            <v>-2086.6006430031948</v>
          </cell>
        </row>
        <row r="69">
          <cell r="B69" t="str">
            <v>Others</v>
          </cell>
          <cell r="C69">
            <v>226.52003000000013</v>
          </cell>
          <cell r="E69">
            <v>-11.620059985016269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Q47" sqref="Q4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2" t="s">
        <v>12</v>
      </c>
      <c r="B1" s="72"/>
      <c r="C1" s="72"/>
      <c r="D1" s="73"/>
      <c r="E1" s="73"/>
      <c r="F1" s="73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17</v>
      </c>
      <c r="E2" s="25" t="s">
        <v>16</v>
      </c>
      <c r="F2" s="25" t="s">
        <v>18</v>
      </c>
      <c r="G2" s="2"/>
      <c r="I2" s="1"/>
    </row>
    <row r="3" spans="1:14" ht="14.25">
      <c r="A3" s="86" t="s">
        <v>19</v>
      </c>
      <c r="B3" s="87">
        <v>3.4751223004414689E-2</v>
      </c>
      <c r="C3" s="87">
        <v>5.8271571816626899E-2</v>
      </c>
      <c r="D3" s="87">
        <v>1.7386441794530166E-2</v>
      </c>
      <c r="E3" s="87">
        <v>1.5306958183537148E-2</v>
      </c>
      <c r="F3" s="87">
        <v>3.8004109674489639E-2</v>
      </c>
      <c r="G3" s="56"/>
      <c r="H3" s="56"/>
      <c r="I3" s="2"/>
      <c r="J3" s="2"/>
      <c r="K3" s="2"/>
      <c r="L3" s="2"/>
    </row>
    <row r="4" spans="1:14" ht="14.25">
      <c r="A4" s="86" t="s">
        <v>20</v>
      </c>
      <c r="B4" s="87">
        <v>2.9605926950906802E-2</v>
      </c>
      <c r="C4" s="87">
        <v>4.8541351096125895E-2</v>
      </c>
      <c r="D4" s="87">
        <v>7.489468203608309E-3</v>
      </c>
      <c r="E4" s="87">
        <v>1.2931920999145058E-2</v>
      </c>
      <c r="F4" s="87">
        <v>3.4328683170560481E-2</v>
      </c>
      <c r="G4" s="56"/>
      <c r="H4" s="56"/>
      <c r="I4" s="2"/>
      <c r="J4" s="2"/>
      <c r="K4" s="2"/>
      <c r="L4" s="2"/>
    </row>
    <row r="5" spans="1:14" ht="15" thickBot="1">
      <c r="A5" s="76" t="s">
        <v>21</v>
      </c>
      <c r="B5" s="77">
        <v>0.13362534120485003</v>
      </c>
      <c r="C5" s="77">
        <v>0.21377215635637992</v>
      </c>
      <c r="D5" s="77">
        <v>6.2818558314842413E-2</v>
      </c>
      <c r="E5" s="77">
        <v>8.7131774385896116E-2</v>
      </c>
      <c r="F5" s="77">
        <v>0.14347734074242102</v>
      </c>
      <c r="G5" s="56"/>
      <c r="H5" s="56"/>
      <c r="I5" s="2"/>
      <c r="J5" s="2"/>
      <c r="K5" s="2"/>
      <c r="L5" s="2"/>
    </row>
    <row r="6" spans="1:14" ht="14.25">
      <c r="A6" s="70"/>
      <c r="B6" s="69"/>
      <c r="C6" s="69"/>
      <c r="D6" s="71"/>
      <c r="E6" s="71"/>
      <c r="F6" s="71"/>
      <c r="G6" s="10"/>
      <c r="J6" s="2"/>
      <c r="K6" s="2"/>
      <c r="L6" s="2"/>
      <c r="M6" s="2"/>
      <c r="N6" s="2"/>
    </row>
    <row r="7" spans="1:14" ht="14.25">
      <c r="A7" s="70"/>
      <c r="B7" s="71"/>
      <c r="C7" s="71"/>
      <c r="D7" s="71"/>
      <c r="E7" s="71"/>
      <c r="F7" s="71"/>
      <c r="J7" s="4"/>
      <c r="K7" s="4"/>
      <c r="L7" s="4"/>
      <c r="M7" s="4"/>
      <c r="N7" s="4"/>
    </row>
    <row r="8" spans="1:14" ht="14.25">
      <c r="A8" s="70"/>
      <c r="B8" s="71"/>
      <c r="C8" s="71"/>
      <c r="D8" s="71"/>
      <c r="E8" s="71"/>
      <c r="F8" s="71"/>
    </row>
    <row r="9" spans="1:14" ht="14.25">
      <c r="A9" s="70"/>
      <c r="B9" s="71"/>
      <c r="C9" s="71"/>
      <c r="D9" s="71"/>
      <c r="E9" s="71"/>
      <c r="F9" s="71"/>
    </row>
    <row r="10" spans="1:14" ht="14.25">
      <c r="A10" s="70"/>
      <c r="B10" s="71"/>
      <c r="C10" s="71"/>
      <c r="D10" s="71"/>
      <c r="E10" s="71"/>
      <c r="F10" s="71"/>
      <c r="N10" s="10"/>
    </row>
    <row r="11" spans="1:14" ht="14.25">
      <c r="A11" s="70"/>
      <c r="B11" s="71"/>
      <c r="C11" s="71"/>
      <c r="D11" s="71"/>
      <c r="E11" s="71"/>
      <c r="F11" s="71"/>
    </row>
    <row r="12" spans="1:14" ht="14.25">
      <c r="A12" s="70"/>
      <c r="B12" s="71"/>
      <c r="C12" s="71"/>
      <c r="D12" s="71"/>
      <c r="E12" s="71"/>
      <c r="F12" s="71"/>
    </row>
    <row r="13" spans="1:14" ht="14.25">
      <c r="A13" s="70"/>
      <c r="B13" s="71"/>
      <c r="C13" s="71"/>
      <c r="D13" s="71"/>
      <c r="E13" s="71"/>
      <c r="F13" s="71"/>
    </row>
    <row r="14" spans="1:14" ht="14.25">
      <c r="A14" s="70"/>
      <c r="B14" s="71"/>
      <c r="C14" s="71"/>
      <c r="D14" s="71"/>
      <c r="E14" s="71"/>
      <c r="F14" s="71"/>
    </row>
    <row r="15" spans="1:14" ht="14.25">
      <c r="A15" s="70"/>
      <c r="B15" s="71"/>
      <c r="C15" s="71"/>
      <c r="D15" s="71"/>
      <c r="E15" s="71"/>
      <c r="F15" s="71"/>
    </row>
    <row r="16" spans="1:14" ht="14.25">
      <c r="A16" s="70"/>
      <c r="B16" s="71"/>
      <c r="C16" s="71"/>
      <c r="D16" s="71"/>
      <c r="E16" s="71"/>
      <c r="F16" s="71"/>
    </row>
    <row r="17" spans="1:6" ht="14.25">
      <c r="A17" s="70"/>
      <c r="B17" s="71"/>
      <c r="C17" s="71"/>
      <c r="D17" s="71"/>
      <c r="E17" s="71"/>
      <c r="F17" s="71"/>
    </row>
    <row r="18" spans="1:6" ht="14.25">
      <c r="A18" s="70"/>
      <c r="B18" s="71"/>
      <c r="C18" s="71"/>
      <c r="D18" s="71"/>
      <c r="E18" s="71"/>
      <c r="F18" s="71"/>
    </row>
    <row r="19" spans="1:6" ht="14.25">
      <c r="A19" s="70"/>
      <c r="B19" s="71"/>
      <c r="C19" s="71"/>
      <c r="D19" s="71"/>
      <c r="E19" s="71"/>
      <c r="F19" s="71"/>
    </row>
    <row r="20" spans="1:6" ht="14.25">
      <c r="A20" s="70"/>
      <c r="B20" s="71"/>
      <c r="C20" s="71"/>
      <c r="D20" s="71"/>
      <c r="E20" s="71"/>
      <c r="F20" s="71"/>
    </row>
    <row r="21" spans="1:6" ht="15" thickBot="1">
      <c r="A21" s="70"/>
      <c r="B21" s="71"/>
      <c r="C21" s="71"/>
      <c r="D21" s="71"/>
      <c r="E21" s="71"/>
      <c r="F21" s="71"/>
    </row>
    <row r="22" spans="1:6" ht="15.75" thickBot="1">
      <c r="A22" s="25" t="s">
        <v>22</v>
      </c>
      <c r="B22" s="173" t="s">
        <v>23</v>
      </c>
      <c r="C22" s="174" t="s">
        <v>24</v>
      </c>
      <c r="D22" s="75"/>
      <c r="E22" s="71"/>
      <c r="F22" s="71"/>
    </row>
    <row r="23" spans="1:6" ht="14.25">
      <c r="A23" s="26" t="s">
        <v>25</v>
      </c>
      <c r="B23" s="27">
        <v>-6.5109629830141458E-2</v>
      </c>
      <c r="C23" s="62">
        <v>-0.10191328655417453</v>
      </c>
      <c r="D23" s="75"/>
      <c r="E23" s="71"/>
      <c r="F23" s="71"/>
    </row>
    <row r="24" spans="1:6" ht="14.25">
      <c r="A24" s="26" t="s">
        <v>26</v>
      </c>
      <c r="B24" s="27">
        <v>-4.11976668732984E-2</v>
      </c>
      <c r="C24" s="62">
        <v>-7.0540928287094018E-2</v>
      </c>
      <c r="D24" s="75"/>
      <c r="E24" s="71"/>
      <c r="F24" s="71"/>
    </row>
    <row r="25" spans="1:6" ht="14.25">
      <c r="A25" s="26" t="s">
        <v>27</v>
      </c>
      <c r="B25" s="27">
        <v>-3.7000383552011296E-2</v>
      </c>
      <c r="C25" s="62">
        <v>-2.4924330136630535E-2</v>
      </c>
      <c r="D25" s="75"/>
      <c r="E25" s="71"/>
      <c r="F25" s="71"/>
    </row>
    <row r="26" spans="1:6" ht="28.5">
      <c r="A26" s="175" t="s">
        <v>28</v>
      </c>
      <c r="B26" s="27">
        <v>-3.0335876944524887E-2</v>
      </c>
      <c r="C26" s="62">
        <v>-4.4340300413767464E-2</v>
      </c>
      <c r="D26" s="75"/>
      <c r="E26" s="71"/>
      <c r="F26" s="71"/>
    </row>
    <row r="27" spans="1:6" ht="14.25">
      <c r="A27" s="26" t="s">
        <v>29</v>
      </c>
      <c r="B27" s="27">
        <v>-2.9942355714252411E-2</v>
      </c>
      <c r="C27" s="62">
        <v>8.016943426626133E-2</v>
      </c>
      <c r="D27" s="75"/>
      <c r="E27" s="71"/>
      <c r="F27" s="71"/>
    </row>
    <row r="28" spans="1:6" ht="14.25">
      <c r="A28" s="26" t="s">
        <v>30</v>
      </c>
      <c r="B28" s="27">
        <v>-2.8792460844771717E-2</v>
      </c>
      <c r="C28" s="62">
        <v>-2.7342750011294048E-2</v>
      </c>
      <c r="D28" s="75"/>
      <c r="E28" s="71"/>
      <c r="F28" s="71"/>
    </row>
    <row r="29" spans="1:6" ht="14.25">
      <c r="A29" s="52" t="s">
        <v>31</v>
      </c>
      <c r="B29" s="27">
        <v>-2.7269547316830067E-2</v>
      </c>
      <c r="C29" s="62">
        <v>-6.3549533815774439E-2</v>
      </c>
      <c r="D29" s="75"/>
      <c r="E29" s="71"/>
      <c r="F29" s="71"/>
    </row>
    <row r="30" spans="1:6" ht="14.25">
      <c r="A30" s="26" t="s">
        <v>32</v>
      </c>
      <c r="B30" s="27">
        <v>-2.6884513768364315E-2</v>
      </c>
      <c r="C30" s="62">
        <v>-1.2245615478697403E-2</v>
      </c>
      <c r="D30" s="75"/>
      <c r="E30" s="71"/>
      <c r="F30" s="71"/>
    </row>
    <row r="31" spans="1:6" ht="14.25">
      <c r="A31" s="26" t="s">
        <v>33</v>
      </c>
      <c r="B31" s="27">
        <v>-2.435878814915482E-2</v>
      </c>
      <c r="C31" s="62">
        <v>5.823360623547158E-3</v>
      </c>
      <c r="D31" s="75"/>
      <c r="E31" s="71"/>
      <c r="F31" s="71"/>
    </row>
    <row r="32" spans="1:6" ht="14.25">
      <c r="A32" s="26" t="s">
        <v>34</v>
      </c>
      <c r="B32" s="27">
        <v>-2.4239792807156046E-2</v>
      </c>
      <c r="C32" s="62">
        <v>-8.2099230335975326E-2</v>
      </c>
      <c r="D32" s="75"/>
      <c r="E32" s="71"/>
      <c r="F32" s="71"/>
    </row>
    <row r="33" spans="1:6" ht="14.25">
      <c r="A33" s="26" t="s">
        <v>35</v>
      </c>
      <c r="B33" s="27">
        <v>-9.6569139672588733E-3</v>
      </c>
      <c r="C33" s="62">
        <v>7.8151810175661529E-2</v>
      </c>
      <c r="D33" s="75"/>
      <c r="E33" s="71"/>
      <c r="F33" s="71"/>
    </row>
    <row r="34" spans="1:6" ht="14.25">
      <c r="A34" s="26" t="s">
        <v>14</v>
      </c>
      <c r="B34" s="153">
        <v>2.9605926950906802E-2</v>
      </c>
      <c r="C34" s="154">
        <v>0.13362534120485003</v>
      </c>
      <c r="D34" s="75"/>
      <c r="E34" s="71"/>
      <c r="F34" s="71"/>
    </row>
    <row r="35" spans="1:6" ht="15" thickBot="1">
      <c r="A35" s="76" t="s">
        <v>15</v>
      </c>
      <c r="B35" s="155">
        <v>4.8541351096125895E-2</v>
      </c>
      <c r="C35" s="155">
        <v>0.21377215635637992</v>
      </c>
      <c r="D35" s="75"/>
      <c r="E35" s="71"/>
      <c r="F35" s="71"/>
    </row>
    <row r="36" spans="1:6" ht="14.25">
      <c r="A36" s="70"/>
      <c r="B36" s="71"/>
      <c r="C36" s="71"/>
      <c r="D36" s="75"/>
      <c r="E36" s="71"/>
      <c r="F36" s="71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5"/>
  <sheetViews>
    <sheetView zoomScale="85" workbookViewId="0">
      <selection activeCell="J37" sqref="J37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>
      <c r="A1" s="157" t="s">
        <v>140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1" ht="60.75" thickBot="1">
      <c r="A2" s="25" t="s">
        <v>37</v>
      </c>
      <c r="B2" s="196" t="s">
        <v>78</v>
      </c>
      <c r="C2" s="15" t="s">
        <v>116</v>
      </c>
      <c r="D2" s="43" t="s">
        <v>117</v>
      </c>
      <c r="E2" s="43" t="s">
        <v>39</v>
      </c>
      <c r="F2" s="43" t="s">
        <v>141</v>
      </c>
      <c r="G2" s="43" t="s">
        <v>142</v>
      </c>
      <c r="H2" s="43" t="s">
        <v>143</v>
      </c>
      <c r="I2" s="17" t="s">
        <v>43</v>
      </c>
      <c r="J2" s="18" t="s">
        <v>44</v>
      </c>
    </row>
    <row r="3" spans="1:11" ht="34.5" customHeight="1">
      <c r="A3" s="21">
        <v>1</v>
      </c>
      <c r="B3" s="176" t="s">
        <v>144</v>
      </c>
      <c r="C3" s="197" t="s">
        <v>122</v>
      </c>
      <c r="D3" s="198" t="s">
        <v>146</v>
      </c>
      <c r="E3" s="83">
        <v>11772186.01</v>
      </c>
      <c r="F3" s="84">
        <v>189565</v>
      </c>
      <c r="G3" s="83">
        <v>62.101052462216124</v>
      </c>
      <c r="H3" s="50">
        <v>100</v>
      </c>
      <c r="I3" s="82" t="s">
        <v>65</v>
      </c>
      <c r="J3" s="85" t="s">
        <v>7</v>
      </c>
      <c r="K3" s="46"/>
    </row>
    <row r="4" spans="1:11" ht="28.5">
      <c r="A4" s="21">
        <v>2</v>
      </c>
      <c r="B4" s="176" t="s">
        <v>145</v>
      </c>
      <c r="C4" s="197" t="s">
        <v>122</v>
      </c>
      <c r="D4" s="198" t="s">
        <v>146</v>
      </c>
      <c r="E4" s="83">
        <v>1064492.3901</v>
      </c>
      <c r="F4" s="84">
        <v>648</v>
      </c>
      <c r="G4" s="83">
        <v>1642.7351699074075</v>
      </c>
      <c r="H4" s="50">
        <v>5000</v>
      </c>
      <c r="I4" s="176" t="s">
        <v>127</v>
      </c>
      <c r="J4" s="85" t="s">
        <v>0</v>
      </c>
      <c r="K4" s="47"/>
    </row>
    <row r="5" spans="1:11" ht="15.75" customHeight="1" thickBot="1">
      <c r="A5" s="158" t="s">
        <v>62</v>
      </c>
      <c r="B5" s="159"/>
      <c r="C5" s="109" t="s">
        <v>4</v>
      </c>
      <c r="D5" s="109" t="s">
        <v>4</v>
      </c>
      <c r="E5" s="97">
        <f>SUM(E3:E4)</f>
        <v>12836678.4001</v>
      </c>
      <c r="F5" s="98">
        <f>SUM(F3:F4)</f>
        <v>190213</v>
      </c>
      <c r="G5" s="109" t="s">
        <v>4</v>
      </c>
      <c r="H5" s="109" t="s">
        <v>4</v>
      </c>
      <c r="I5" s="109" t="s">
        <v>4</v>
      </c>
      <c r="J5" s="109" t="s">
        <v>4</v>
      </c>
    </row>
  </sheetData>
  <mergeCells count="2">
    <mergeCell ref="A1:J1"/>
    <mergeCell ref="A5:B5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1"/>
  <sheetViews>
    <sheetView zoomScale="85" workbookViewId="0">
      <selection activeCell="A7" sqref="A7:J7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48" customFormat="1" ht="16.5" thickBot="1">
      <c r="A1" s="169" t="s">
        <v>147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s="22" customFormat="1" ht="15.75" customHeight="1" thickBot="1">
      <c r="A2" s="162" t="s">
        <v>37</v>
      </c>
      <c r="B2" s="101"/>
      <c r="C2" s="102"/>
      <c r="D2" s="103"/>
      <c r="E2" s="164" t="s">
        <v>77</v>
      </c>
      <c r="F2" s="164"/>
      <c r="G2" s="164"/>
      <c r="H2" s="164"/>
      <c r="I2" s="164"/>
      <c r="J2" s="164"/>
    </row>
    <row r="3" spans="1:10" s="22" customFormat="1" ht="64.5" thickBot="1">
      <c r="A3" s="163"/>
      <c r="B3" s="180" t="s">
        <v>78</v>
      </c>
      <c r="C3" s="181" t="s">
        <v>79</v>
      </c>
      <c r="D3" s="181" t="s">
        <v>80</v>
      </c>
      <c r="E3" s="17" t="s">
        <v>81</v>
      </c>
      <c r="F3" s="17" t="s">
        <v>84</v>
      </c>
      <c r="G3" s="17" t="s">
        <v>82</v>
      </c>
      <c r="H3" s="17" t="s">
        <v>83</v>
      </c>
      <c r="I3" s="18" t="s">
        <v>85</v>
      </c>
      <c r="J3" s="182" t="s">
        <v>86</v>
      </c>
    </row>
    <row r="4" spans="1:10" s="22" customFormat="1" collapsed="1">
      <c r="A4" s="21">
        <v>1</v>
      </c>
      <c r="B4" s="176" t="s">
        <v>145</v>
      </c>
      <c r="C4" s="104">
        <v>38945</v>
      </c>
      <c r="D4" s="104">
        <v>39016</v>
      </c>
      <c r="E4" s="99">
        <v>1.8063317179889404E-2</v>
      </c>
      <c r="F4" s="99">
        <v>7.9737670448279063E-2</v>
      </c>
      <c r="G4" s="99">
        <v>0.12009234002885627</v>
      </c>
      <c r="H4" s="99">
        <v>-2.9353723421010613E-4</v>
      </c>
      <c r="I4" s="99">
        <v>-0.67145296601851512</v>
      </c>
      <c r="J4" s="105">
        <v>-9.276830611184117E-2</v>
      </c>
    </row>
    <row r="5" spans="1:10" s="22" customFormat="1" collapsed="1">
      <c r="A5" s="21">
        <v>2</v>
      </c>
      <c r="B5" s="141" t="s">
        <v>144</v>
      </c>
      <c r="C5" s="104">
        <v>40555</v>
      </c>
      <c r="D5" s="104">
        <v>40626</v>
      </c>
      <c r="E5" s="99">
        <v>5.0594049161231558E-2</v>
      </c>
      <c r="F5" s="99">
        <v>0.20721701103656298</v>
      </c>
      <c r="G5" s="99">
        <v>0.40396558801155913</v>
      </c>
      <c r="H5" s="99">
        <v>0.74523444638895153</v>
      </c>
      <c r="I5" s="99">
        <v>-0.37898947537786354</v>
      </c>
      <c r="J5" s="105">
        <v>-6.5595401530301523E-2</v>
      </c>
    </row>
    <row r="6" spans="1:10" s="22" customFormat="1" ht="15.75" collapsed="1" thickBot="1">
      <c r="A6" s="21"/>
      <c r="B6" s="199" t="s">
        <v>90</v>
      </c>
      <c r="C6" s="146" t="s">
        <v>4</v>
      </c>
      <c r="D6" s="146" t="s">
        <v>4</v>
      </c>
      <c r="E6" s="147">
        <f>AVERAGE(E4:E5)</f>
        <v>3.4328683170560481E-2</v>
      </c>
      <c r="F6" s="147">
        <f>AVERAGE(F4:F5)</f>
        <v>0.14347734074242102</v>
      </c>
      <c r="G6" s="147">
        <f>AVERAGE(G4:G5)</f>
        <v>0.2620289640202077</v>
      </c>
      <c r="H6" s="147">
        <f>AVERAGE(H4:H5)</f>
        <v>0.37247045457737071</v>
      </c>
      <c r="I6" s="147">
        <f>AVERAGE(I4:I5)</f>
        <v>-0.52522122069818933</v>
      </c>
      <c r="J6" s="146" t="s">
        <v>4</v>
      </c>
    </row>
    <row r="7" spans="1:10" s="22" customFormat="1">
      <c r="A7" s="171" t="s">
        <v>133</v>
      </c>
      <c r="B7" s="171"/>
      <c r="C7" s="171"/>
      <c r="D7" s="171"/>
      <c r="E7" s="171"/>
      <c r="F7" s="171"/>
      <c r="G7" s="171"/>
      <c r="H7" s="171"/>
      <c r="I7" s="171"/>
      <c r="J7" s="171"/>
    </row>
    <row r="8" spans="1:10" s="22" customFormat="1" ht="15.75" customHeight="1">
      <c r="C8" s="61"/>
      <c r="D8" s="61"/>
    </row>
    <row r="9" spans="1:10">
      <c r="B9" s="28"/>
      <c r="C9" s="106"/>
      <c r="E9" s="106"/>
      <c r="F9" s="106"/>
      <c r="G9" s="106"/>
      <c r="H9" s="106"/>
    </row>
    <row r="10" spans="1:10">
      <c r="B10" s="28"/>
      <c r="C10" s="106"/>
      <c r="E10" s="106"/>
    </row>
    <row r="11" spans="1:10">
      <c r="E11" s="106"/>
      <c r="F11" s="106"/>
    </row>
  </sheetData>
  <mergeCells count="4">
    <mergeCell ref="A1:J1"/>
    <mergeCell ref="A2:A3"/>
    <mergeCell ref="E2:J2"/>
    <mergeCell ref="A7:J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6"/>
  <sheetViews>
    <sheetView zoomScale="85" workbookViewId="0">
      <selection activeCell="J42" sqref="J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7" s="28" customFormat="1" ht="16.5" thickBot="1">
      <c r="A1" s="166" t="s">
        <v>148</v>
      </c>
      <c r="B1" s="166"/>
      <c r="C1" s="166"/>
      <c r="D1" s="166"/>
      <c r="E1" s="166"/>
      <c r="F1" s="166"/>
      <c r="G1" s="166"/>
    </row>
    <row r="2" spans="1:7" s="28" customFormat="1" ht="15.75" customHeight="1" thickBot="1">
      <c r="A2" s="172" t="s">
        <v>37</v>
      </c>
      <c r="B2" s="89"/>
      <c r="C2" s="167" t="s">
        <v>95</v>
      </c>
      <c r="D2" s="168"/>
      <c r="E2" s="200" t="s">
        <v>149</v>
      </c>
      <c r="F2" s="200"/>
      <c r="G2" s="90"/>
    </row>
    <row r="3" spans="1:7" s="28" customFormat="1" ht="45.75" thickBot="1">
      <c r="A3" s="163"/>
      <c r="B3" s="201" t="s">
        <v>78</v>
      </c>
      <c r="C3" s="34" t="s">
        <v>97</v>
      </c>
      <c r="D3" s="34" t="s">
        <v>98</v>
      </c>
      <c r="E3" s="34" t="s">
        <v>99</v>
      </c>
      <c r="F3" s="34" t="s">
        <v>98</v>
      </c>
      <c r="G3" s="18" t="s">
        <v>150</v>
      </c>
    </row>
    <row r="4" spans="1:7" s="28" customFormat="1">
      <c r="A4" s="21">
        <v>1</v>
      </c>
      <c r="B4" s="141" t="s">
        <v>144</v>
      </c>
      <c r="C4" s="37">
        <v>566.91978999999913</v>
      </c>
      <c r="D4" s="99">
        <v>5.0594049161287936E-2</v>
      </c>
      <c r="E4" s="38">
        <v>0</v>
      </c>
      <c r="F4" s="99">
        <v>0</v>
      </c>
      <c r="G4" s="39">
        <v>0</v>
      </c>
    </row>
    <row r="5" spans="1:7" s="28" customFormat="1">
      <c r="A5" s="21">
        <v>2</v>
      </c>
      <c r="B5" s="176" t="s">
        <v>145</v>
      </c>
      <c r="C5" s="37">
        <v>18.887099999999975</v>
      </c>
      <c r="D5" s="99">
        <v>1.8063317179844839E-2</v>
      </c>
      <c r="E5" s="38">
        <v>0</v>
      </c>
      <c r="F5" s="99">
        <v>0</v>
      </c>
      <c r="G5" s="39">
        <v>0</v>
      </c>
    </row>
    <row r="6" spans="1:7" s="28" customFormat="1" ht="15.75" thickBot="1">
      <c r="A6" s="112"/>
      <c r="B6" s="91" t="s">
        <v>62</v>
      </c>
      <c r="C6" s="92">
        <v>585.80688999999916</v>
      </c>
      <c r="D6" s="96">
        <v>4.7817568694361184E-2</v>
      </c>
      <c r="E6" s="93">
        <v>0</v>
      </c>
      <c r="F6" s="96">
        <v>0</v>
      </c>
      <c r="G6" s="113">
        <v>0</v>
      </c>
    </row>
    <row r="7" spans="1:7" s="28" customFormat="1">
      <c r="D7" s="6"/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9"/>
      <c r="C28" s="79"/>
      <c r="D28" s="80"/>
      <c r="E28" s="79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186" t="s">
        <v>78</v>
      </c>
      <c r="C34" s="186" t="s">
        <v>105</v>
      </c>
      <c r="D34" s="186" t="s">
        <v>106</v>
      </c>
      <c r="E34" s="202" t="s">
        <v>107</v>
      </c>
    </row>
    <row r="35" spans="2:6" s="28" customFormat="1">
      <c r="B35" s="123" t="str">
        <f t="shared" ref="B35:D36" si="0">B4</f>
        <v>Іndeks Ukrainskoi Birzhi</v>
      </c>
      <c r="C35" s="124">
        <f t="shared" si="0"/>
        <v>566.91978999999913</v>
      </c>
      <c r="D35" s="150">
        <f t="shared" si="0"/>
        <v>5.0594049161287936E-2</v>
      </c>
      <c r="E35" s="125">
        <f>G4</f>
        <v>0</v>
      </c>
    </row>
    <row r="36" spans="2:6" s="28" customFormat="1">
      <c r="B36" s="36" t="str">
        <f t="shared" si="0"/>
        <v>ТАSК Universal</v>
      </c>
      <c r="C36" s="37">
        <f t="shared" si="0"/>
        <v>18.887099999999975</v>
      </c>
      <c r="D36" s="151">
        <f t="shared" si="0"/>
        <v>1.8063317179844839E-2</v>
      </c>
      <c r="E36" s="39">
        <f>G5</f>
        <v>0</v>
      </c>
    </row>
    <row r="37" spans="2:6">
      <c r="B37" s="28"/>
      <c r="C37" s="152"/>
      <c r="D37" s="6"/>
      <c r="F37" s="19"/>
    </row>
    <row r="38" spans="2:6">
      <c r="B38" s="28"/>
      <c r="C38" s="28"/>
      <c r="D38" s="6"/>
      <c r="F38" s="19"/>
    </row>
    <row r="39" spans="2:6">
      <c r="B39" s="28"/>
      <c r="C39" s="28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</row>
    <row r="45" spans="2:6">
      <c r="B45" s="28"/>
      <c r="C45" s="28"/>
      <c r="D45" s="6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A2" sqref="A2:A10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78</v>
      </c>
      <c r="B1" s="64" t="s">
        <v>108</v>
      </c>
      <c r="C1" s="10"/>
      <c r="D1" s="10"/>
    </row>
    <row r="2" spans="1:4" ht="14.25">
      <c r="A2" s="176" t="s">
        <v>145</v>
      </c>
      <c r="B2" s="133">
        <v>1.8063317179889404E-2</v>
      </c>
      <c r="C2" s="10"/>
      <c r="D2" s="10"/>
    </row>
    <row r="3" spans="1:4" ht="14.25">
      <c r="A3" s="141" t="s">
        <v>144</v>
      </c>
      <c r="B3" s="133">
        <v>5.0594049161231558E-2</v>
      </c>
      <c r="C3" s="10"/>
      <c r="D3" s="10"/>
    </row>
    <row r="4" spans="1:4" ht="14.25">
      <c r="A4" s="193" t="s">
        <v>110</v>
      </c>
      <c r="B4" s="134">
        <v>3.4328683170560481E-2</v>
      </c>
      <c r="C4" s="10"/>
      <c r="D4" s="10"/>
    </row>
    <row r="5" spans="1:4" ht="14.25">
      <c r="A5" s="141" t="s">
        <v>15</v>
      </c>
      <c r="B5" s="134">
        <v>4.8541351096125895E-2</v>
      </c>
      <c r="C5" s="10"/>
      <c r="D5" s="10"/>
    </row>
    <row r="6" spans="1:4" ht="14.25">
      <c r="A6" s="141" t="s">
        <v>14</v>
      </c>
      <c r="B6" s="134">
        <v>2.9605926950906802E-2</v>
      </c>
      <c r="C6" s="10"/>
      <c r="D6" s="10"/>
    </row>
    <row r="7" spans="1:4" ht="14.25">
      <c r="A7" s="141" t="s">
        <v>111</v>
      </c>
      <c r="B7" s="134">
        <v>-1.1609011748695663E-2</v>
      </c>
      <c r="C7" s="10"/>
      <c r="D7" s="10"/>
    </row>
    <row r="8" spans="1:4" ht="14.25">
      <c r="A8" s="141" t="s">
        <v>112</v>
      </c>
      <c r="B8" s="134">
        <v>-1.6925971914834137E-2</v>
      </c>
      <c r="C8" s="10"/>
      <c r="D8" s="10"/>
    </row>
    <row r="9" spans="1:4" ht="14.25">
      <c r="A9" s="141" t="s">
        <v>113</v>
      </c>
      <c r="B9" s="134">
        <v>1.2328767123287671E-2</v>
      </c>
      <c r="C9" s="10"/>
      <c r="D9" s="10"/>
    </row>
    <row r="10" spans="1:4" ht="15" thickBot="1">
      <c r="A10" s="194" t="s">
        <v>114</v>
      </c>
      <c r="B10" s="135">
        <v>-1.3323672200397652E-2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topLeftCell="A16" zoomScale="85" zoomScaleNormal="40" workbookViewId="0">
      <selection activeCell="H44" sqref="H44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2.85546875" style="20" bestFit="1" customWidth="1"/>
    <col min="8" max="8" width="29.42578125" style="20" bestFit="1" customWidth="1"/>
    <col min="9" max="18" width="4.7109375" style="20" customWidth="1"/>
    <col min="19" max="16384" width="9.140625" style="20"/>
  </cols>
  <sheetData>
    <row r="1" spans="1:9" s="14" customFormat="1" ht="16.5" thickBot="1">
      <c r="A1" s="157" t="s">
        <v>36</v>
      </c>
      <c r="B1" s="157"/>
      <c r="C1" s="157"/>
      <c r="D1" s="157"/>
      <c r="E1" s="157"/>
      <c r="F1" s="157"/>
      <c r="G1" s="157"/>
      <c r="H1" s="157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82" t="s">
        <v>45</v>
      </c>
      <c r="C3" s="83">
        <v>29384132.489999998</v>
      </c>
      <c r="D3" s="84">
        <v>49093</v>
      </c>
      <c r="E3" s="83">
        <v>598.54016845578792</v>
      </c>
      <c r="F3" s="84">
        <v>100</v>
      </c>
      <c r="G3" s="177" t="s">
        <v>65</v>
      </c>
      <c r="H3" s="85" t="s">
        <v>7</v>
      </c>
      <c r="I3" s="19"/>
    </row>
    <row r="4" spans="1:9">
      <c r="A4" s="21">
        <v>2</v>
      </c>
      <c r="B4" s="82" t="s">
        <v>46</v>
      </c>
      <c r="C4" s="83">
        <v>11734056.58</v>
      </c>
      <c r="D4" s="84">
        <v>9301551</v>
      </c>
      <c r="E4" s="83">
        <v>1.261516125643992</v>
      </c>
      <c r="F4" s="84">
        <v>1</v>
      </c>
      <c r="G4" s="82" t="s">
        <v>66</v>
      </c>
      <c r="H4" s="85" t="s">
        <v>3</v>
      </c>
      <c r="I4" s="19"/>
    </row>
    <row r="5" spans="1:9" ht="14.25" customHeight="1">
      <c r="A5" s="21">
        <v>3</v>
      </c>
      <c r="B5" s="82" t="s">
        <v>47</v>
      </c>
      <c r="C5" s="83">
        <v>6823942.3745999997</v>
      </c>
      <c r="D5" s="84">
        <v>3640</v>
      </c>
      <c r="E5" s="83">
        <v>1874.7094435714284</v>
      </c>
      <c r="F5" s="84">
        <v>1000</v>
      </c>
      <c r="G5" s="82" t="s">
        <v>67</v>
      </c>
      <c r="H5" s="85" t="s">
        <v>9</v>
      </c>
      <c r="I5" s="19"/>
    </row>
    <row r="6" spans="1:9">
      <c r="A6" s="21">
        <v>4</v>
      </c>
      <c r="B6" s="82" t="s">
        <v>48</v>
      </c>
      <c r="C6" s="83">
        <v>6255747.79</v>
      </c>
      <c r="D6" s="84">
        <v>2096</v>
      </c>
      <c r="E6" s="83">
        <v>2984.6124952290074</v>
      </c>
      <c r="F6" s="84">
        <v>1000</v>
      </c>
      <c r="G6" s="178" t="s">
        <v>68</v>
      </c>
      <c r="H6" s="85" t="s">
        <v>1</v>
      </c>
      <c r="I6" s="19"/>
    </row>
    <row r="7" spans="1:9" ht="14.25" customHeight="1">
      <c r="A7" s="21">
        <v>5</v>
      </c>
      <c r="B7" s="82" t="s">
        <v>49</v>
      </c>
      <c r="C7" s="83">
        <v>5543226.5700000003</v>
      </c>
      <c r="D7" s="84">
        <v>4477</v>
      </c>
      <c r="E7" s="83">
        <v>1238.1564820192093</v>
      </c>
      <c r="F7" s="84">
        <v>1000</v>
      </c>
      <c r="G7" s="177" t="s">
        <v>65</v>
      </c>
      <c r="H7" s="85" t="s">
        <v>7</v>
      </c>
      <c r="I7" s="19"/>
    </row>
    <row r="8" spans="1:9">
      <c r="A8" s="21">
        <v>6</v>
      </c>
      <c r="B8" s="176" t="s">
        <v>50</v>
      </c>
      <c r="C8" s="83">
        <v>3915446.42</v>
      </c>
      <c r="D8" s="84">
        <v>1256</v>
      </c>
      <c r="E8" s="83">
        <v>3117.3936464968151</v>
      </c>
      <c r="F8" s="84">
        <v>1000</v>
      </c>
      <c r="G8" s="179" t="s">
        <v>69</v>
      </c>
      <c r="H8" s="85" t="s">
        <v>5</v>
      </c>
      <c r="I8" s="19"/>
    </row>
    <row r="9" spans="1:9">
      <c r="A9" s="21">
        <v>7</v>
      </c>
      <c r="B9" s="82" t="s">
        <v>51</v>
      </c>
      <c r="C9" s="83">
        <v>3912715.12</v>
      </c>
      <c r="D9" s="84">
        <v>1276</v>
      </c>
      <c r="E9" s="83">
        <v>3066.3911598746081</v>
      </c>
      <c r="F9" s="84">
        <v>1000</v>
      </c>
      <c r="G9" s="82" t="s">
        <v>66</v>
      </c>
      <c r="H9" s="85" t="s">
        <v>3</v>
      </c>
      <c r="I9" s="19"/>
    </row>
    <row r="10" spans="1:9">
      <c r="A10" s="21">
        <v>8</v>
      </c>
      <c r="B10" s="176" t="s">
        <v>52</v>
      </c>
      <c r="C10" s="83">
        <v>3034126.6</v>
      </c>
      <c r="D10" s="84">
        <v>699</v>
      </c>
      <c r="E10" s="83">
        <v>4340.6675250357657</v>
      </c>
      <c r="F10" s="84">
        <v>1000</v>
      </c>
      <c r="G10" s="179" t="s">
        <v>70</v>
      </c>
      <c r="H10" s="85" t="s">
        <v>5</v>
      </c>
      <c r="I10" s="19"/>
    </row>
    <row r="11" spans="1:9">
      <c r="A11" s="21">
        <v>9</v>
      </c>
      <c r="B11" s="82" t="s">
        <v>53</v>
      </c>
      <c r="C11" s="83">
        <v>2503659.2599999998</v>
      </c>
      <c r="D11" s="84">
        <v>39144</v>
      </c>
      <c r="E11" s="83">
        <v>63.960230431228283</v>
      </c>
      <c r="F11" s="84">
        <v>100</v>
      </c>
      <c r="G11" s="82" t="s">
        <v>71</v>
      </c>
      <c r="H11" s="85" t="s">
        <v>11</v>
      </c>
      <c r="I11" s="19"/>
    </row>
    <row r="12" spans="1:9">
      <c r="A12" s="21">
        <v>10</v>
      </c>
      <c r="B12" s="82" t="s">
        <v>54</v>
      </c>
      <c r="C12" s="83">
        <v>2296001.88</v>
      </c>
      <c r="D12" s="84">
        <v>10565</v>
      </c>
      <c r="E12" s="83">
        <v>217.32152200662563</v>
      </c>
      <c r="F12" s="84">
        <v>100</v>
      </c>
      <c r="G12" s="177" t="s">
        <v>65</v>
      </c>
      <c r="H12" s="85" t="s">
        <v>7</v>
      </c>
      <c r="I12" s="19"/>
    </row>
    <row r="13" spans="1:9">
      <c r="A13" s="21">
        <v>11</v>
      </c>
      <c r="B13" s="176" t="s">
        <v>55</v>
      </c>
      <c r="C13" s="83">
        <v>1395339.74</v>
      </c>
      <c r="D13" s="84">
        <v>560</v>
      </c>
      <c r="E13" s="83">
        <v>2491.6781071428572</v>
      </c>
      <c r="F13" s="84">
        <v>1000</v>
      </c>
      <c r="G13" s="178" t="s">
        <v>68</v>
      </c>
      <c r="H13" s="85" t="s">
        <v>1</v>
      </c>
      <c r="I13" s="19"/>
    </row>
    <row r="14" spans="1:9">
      <c r="A14" s="21">
        <v>12</v>
      </c>
      <c r="B14" s="82" t="s">
        <v>56</v>
      </c>
      <c r="C14" s="83">
        <v>1301388.8</v>
      </c>
      <c r="D14" s="84">
        <v>983</v>
      </c>
      <c r="E14" s="83">
        <v>1323.89501525941</v>
      </c>
      <c r="F14" s="84">
        <v>1000</v>
      </c>
      <c r="G14" s="82" t="s">
        <v>72</v>
      </c>
      <c r="H14" s="85" t="s">
        <v>6</v>
      </c>
      <c r="I14" s="19"/>
    </row>
    <row r="15" spans="1:9">
      <c r="A15" s="21">
        <v>13</v>
      </c>
      <c r="B15" s="82" t="s">
        <v>57</v>
      </c>
      <c r="C15" s="83">
        <v>1137890.06</v>
      </c>
      <c r="D15" s="84">
        <v>955</v>
      </c>
      <c r="E15" s="83">
        <v>1191.5079162303666</v>
      </c>
      <c r="F15" s="84">
        <v>1000</v>
      </c>
      <c r="G15" s="82" t="s">
        <v>73</v>
      </c>
      <c r="H15" s="85" t="s">
        <v>0</v>
      </c>
      <c r="I15" s="19"/>
    </row>
    <row r="16" spans="1:9">
      <c r="A16" s="21">
        <v>14</v>
      </c>
      <c r="B16" s="176" t="s">
        <v>58</v>
      </c>
      <c r="C16" s="83">
        <v>1062883.96</v>
      </c>
      <c r="D16" s="84">
        <v>1416</v>
      </c>
      <c r="E16" s="83">
        <v>750.6242655367231</v>
      </c>
      <c r="F16" s="84">
        <v>1000</v>
      </c>
      <c r="G16" s="178" t="s">
        <v>68</v>
      </c>
      <c r="H16" s="85" t="s">
        <v>1</v>
      </c>
      <c r="I16" s="19"/>
    </row>
    <row r="17" spans="1:9">
      <c r="A17" s="21">
        <v>15</v>
      </c>
      <c r="B17" s="176" t="s">
        <v>59</v>
      </c>
      <c r="C17" s="83">
        <v>1006378.43</v>
      </c>
      <c r="D17" s="84">
        <v>390</v>
      </c>
      <c r="E17" s="83">
        <v>2580.4575128205129</v>
      </c>
      <c r="F17" s="84">
        <v>1000</v>
      </c>
      <c r="G17" s="178" t="s">
        <v>68</v>
      </c>
      <c r="H17" s="85" t="s">
        <v>1</v>
      </c>
      <c r="I17" s="19"/>
    </row>
    <row r="18" spans="1:9">
      <c r="A18" s="21">
        <v>16</v>
      </c>
      <c r="B18" s="82" t="s">
        <v>60</v>
      </c>
      <c r="C18" s="83">
        <v>835089.54</v>
      </c>
      <c r="D18" s="84">
        <v>7396</v>
      </c>
      <c r="E18" s="83">
        <v>112.91097079502434</v>
      </c>
      <c r="F18" s="84">
        <v>100</v>
      </c>
      <c r="G18" s="82" t="s">
        <v>74</v>
      </c>
      <c r="H18" s="85" t="s">
        <v>10</v>
      </c>
      <c r="I18" s="19"/>
    </row>
    <row r="19" spans="1:9">
      <c r="A19" s="21">
        <v>17</v>
      </c>
      <c r="B19" s="82" t="s">
        <v>61</v>
      </c>
      <c r="C19" s="83">
        <v>711615.76989999996</v>
      </c>
      <c r="D19" s="84">
        <v>8850</v>
      </c>
      <c r="E19" s="83">
        <v>80.408561570621458</v>
      </c>
      <c r="F19" s="84">
        <v>100</v>
      </c>
      <c r="G19" s="82" t="s">
        <v>75</v>
      </c>
      <c r="H19" s="85" t="s">
        <v>8</v>
      </c>
      <c r="I19" s="19"/>
    </row>
    <row r="20" spans="1:9" ht="15" customHeight="1" thickBot="1">
      <c r="A20" s="158" t="s">
        <v>62</v>
      </c>
      <c r="B20" s="159"/>
      <c r="C20" s="97">
        <f>SUM(C3:C19)</f>
        <v>82853641.384499997</v>
      </c>
      <c r="D20" s="98">
        <f>SUM(D3:D19)</f>
        <v>9434347</v>
      </c>
      <c r="E20" s="54" t="s">
        <v>4</v>
      </c>
      <c r="F20" s="54" t="s">
        <v>4</v>
      </c>
      <c r="G20" s="54" t="s">
        <v>4</v>
      </c>
      <c r="H20" s="54" t="s">
        <v>4</v>
      </c>
    </row>
    <row r="21" spans="1:9" ht="15" customHeight="1" thickBot="1">
      <c r="A21" s="160" t="s">
        <v>63</v>
      </c>
      <c r="B21" s="160"/>
      <c r="C21" s="160"/>
      <c r="D21" s="160"/>
      <c r="E21" s="160"/>
      <c r="F21" s="160"/>
      <c r="G21" s="160"/>
      <c r="H21" s="160"/>
    </row>
    <row r="23" spans="1:9">
      <c r="B23" s="20" t="s">
        <v>64</v>
      </c>
      <c r="C23" s="23">
        <f>C20-SUM(C3:C12)</f>
        <v>7450586.2998999953</v>
      </c>
      <c r="D23" s="122">
        <f>C23/$C$20</f>
        <v>8.9924669277044331E-2</v>
      </c>
    </row>
    <row r="24" spans="1:9">
      <c r="B24" s="82" t="str">
        <f t="shared" ref="B24:C33" si="0">B3</f>
        <v>КІNТО-Klasychnyi</v>
      </c>
      <c r="C24" s="83">
        <f t="shared" si="0"/>
        <v>29384132.489999998</v>
      </c>
      <c r="D24" s="122">
        <f>C24/$C$20</f>
        <v>0.35465106902950305</v>
      </c>
      <c r="H24" s="19"/>
    </row>
    <row r="25" spans="1:9">
      <c r="B25" s="82" t="str">
        <f t="shared" si="0"/>
        <v>ОТP Fond Aktsii</v>
      </c>
      <c r="C25" s="83">
        <f t="shared" si="0"/>
        <v>11734056.58</v>
      </c>
      <c r="D25" s="122">
        <f t="shared" ref="D25:D33" si="1">C25/$C$20</f>
        <v>0.14162390914776585</v>
      </c>
      <c r="H25" s="19"/>
    </row>
    <row r="26" spans="1:9">
      <c r="B26" s="82" t="str">
        <f t="shared" si="0"/>
        <v>Sofiivskyi</v>
      </c>
      <c r="C26" s="83">
        <f t="shared" si="0"/>
        <v>6823942.3745999997</v>
      </c>
      <c r="D26" s="122">
        <f t="shared" si="1"/>
        <v>8.2361405733901785E-2</v>
      </c>
      <c r="H26" s="19"/>
    </row>
    <row r="27" spans="1:9">
      <c r="B27" s="82" t="str">
        <f t="shared" si="0"/>
        <v>UNIVER.UA/Myhailo Hrushevskyi: Fond Derzhavnykh Paperiv</v>
      </c>
      <c r="C27" s="83">
        <f t="shared" si="0"/>
        <v>6255747.79</v>
      </c>
      <c r="D27" s="122">
        <f t="shared" si="1"/>
        <v>7.5503595080014266E-2</v>
      </c>
      <c r="H27" s="19"/>
    </row>
    <row r="28" spans="1:9">
      <c r="B28" s="82" t="str">
        <f t="shared" si="0"/>
        <v>KINTO-Ekviti</v>
      </c>
      <c r="C28" s="83">
        <f t="shared" si="0"/>
        <v>5543226.5700000003</v>
      </c>
      <c r="D28" s="122">
        <f t="shared" si="1"/>
        <v>6.6903837627069099E-2</v>
      </c>
      <c r="H28" s="19"/>
    </row>
    <row r="29" spans="1:9">
      <c r="B29" s="82" t="str">
        <f t="shared" si="0"/>
        <v>Altus – Depozyt</v>
      </c>
      <c r="C29" s="83">
        <f t="shared" si="0"/>
        <v>3915446.42</v>
      </c>
      <c r="D29" s="122">
        <f t="shared" si="1"/>
        <v>4.7257384884624873E-2</v>
      </c>
      <c r="H29" s="19"/>
    </row>
    <row r="30" spans="1:9">
      <c r="B30" s="82" t="str">
        <f t="shared" si="0"/>
        <v>ОТP Klasychnyi</v>
      </c>
      <c r="C30" s="83">
        <f t="shared" si="0"/>
        <v>3912715.12</v>
      </c>
      <c r="D30" s="122">
        <f t="shared" si="1"/>
        <v>4.7224419526019516E-2</v>
      </c>
      <c r="H30" s="19"/>
    </row>
    <row r="31" spans="1:9">
      <c r="B31" s="82" t="str">
        <f t="shared" si="0"/>
        <v>Altus – Zbalansovanyi</v>
      </c>
      <c r="C31" s="83">
        <f t="shared" si="0"/>
        <v>3034126.6</v>
      </c>
      <c r="D31" s="122">
        <f t="shared" si="1"/>
        <v>3.6620316853902511E-2</v>
      </c>
      <c r="H31" s="19"/>
    </row>
    <row r="32" spans="1:9">
      <c r="B32" s="82" t="str">
        <f t="shared" si="0"/>
        <v>Аrgentum</v>
      </c>
      <c r="C32" s="83">
        <f t="shared" si="0"/>
        <v>2503659.2599999998</v>
      </c>
      <c r="D32" s="122">
        <f t="shared" si="1"/>
        <v>3.0217854256775933E-2</v>
      </c>
    </row>
    <row r="33" spans="2:4">
      <c r="B33" s="82" t="str">
        <f t="shared" si="0"/>
        <v>KINTO-Kaznacheiskyi</v>
      </c>
      <c r="C33" s="83">
        <f t="shared" si="0"/>
        <v>2296001.88</v>
      </c>
      <c r="D33" s="122">
        <f t="shared" si="1"/>
        <v>2.7711538583378773E-2</v>
      </c>
    </row>
  </sheetData>
  <mergeCells count="3">
    <mergeCell ref="A1:H1"/>
    <mergeCell ref="A20:B20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5"/>
  <sheetViews>
    <sheetView zoomScale="85" workbookViewId="0">
      <selection activeCell="M43" sqref="M43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0" s="14" customFormat="1" ht="16.5" thickBot="1">
      <c r="A1" s="161" t="s">
        <v>76</v>
      </c>
      <c r="B1" s="161"/>
      <c r="C1" s="161"/>
      <c r="D1" s="161"/>
      <c r="E1" s="161"/>
      <c r="F1" s="161"/>
      <c r="G1" s="161"/>
      <c r="H1" s="161"/>
      <c r="I1" s="161"/>
      <c r="J1" s="100"/>
    </row>
    <row r="2" spans="1:10" s="20" customFormat="1" ht="15.75" customHeight="1" thickBot="1">
      <c r="A2" s="162" t="s">
        <v>37</v>
      </c>
      <c r="B2" s="101"/>
      <c r="C2" s="102"/>
      <c r="D2" s="103"/>
      <c r="E2" s="164" t="s">
        <v>77</v>
      </c>
      <c r="F2" s="164"/>
      <c r="G2" s="164"/>
      <c r="H2" s="164"/>
      <c r="I2" s="164"/>
      <c r="J2" s="164"/>
    </row>
    <row r="3" spans="1:10" s="22" customFormat="1" ht="64.5" thickBot="1">
      <c r="A3" s="163"/>
      <c r="B3" s="180" t="s">
        <v>78</v>
      </c>
      <c r="C3" s="181" t="s">
        <v>79</v>
      </c>
      <c r="D3" s="181" t="s">
        <v>80</v>
      </c>
      <c r="E3" s="17" t="s">
        <v>81</v>
      </c>
      <c r="F3" s="17" t="s">
        <v>84</v>
      </c>
      <c r="G3" s="17" t="s">
        <v>82</v>
      </c>
      <c r="H3" s="17" t="s">
        <v>83</v>
      </c>
      <c r="I3" s="18" t="s">
        <v>85</v>
      </c>
      <c r="J3" s="182" t="s">
        <v>86</v>
      </c>
    </row>
    <row r="4" spans="1:10" s="20" customFormat="1" collapsed="1">
      <c r="A4" s="21">
        <v>1</v>
      </c>
      <c r="B4" s="176" t="s">
        <v>87</v>
      </c>
      <c r="C4" s="142">
        <v>38118</v>
      </c>
      <c r="D4" s="142">
        <v>38182</v>
      </c>
      <c r="E4" s="143">
        <v>4.0038503917928736E-2</v>
      </c>
      <c r="F4" s="143">
        <v>0.10705073245146268</v>
      </c>
      <c r="G4" s="143">
        <v>0.12357964680169786</v>
      </c>
      <c r="H4" s="143">
        <v>0.28728803038213324</v>
      </c>
      <c r="I4" s="143">
        <v>4.9854016845580142</v>
      </c>
      <c r="J4" s="144">
        <v>0.13932729803902211</v>
      </c>
    </row>
    <row r="5" spans="1:10" s="20" customFormat="1" collapsed="1">
      <c r="A5" s="21">
        <v>2</v>
      </c>
      <c r="B5" s="141" t="s">
        <v>52</v>
      </c>
      <c r="C5" s="142">
        <v>38828</v>
      </c>
      <c r="D5" s="142">
        <v>39028</v>
      </c>
      <c r="E5" s="143">
        <v>4.2334518035915814E-3</v>
      </c>
      <c r="F5" s="143">
        <v>1.5881421196703549E-2</v>
      </c>
      <c r="G5" s="143">
        <v>4.5195311725026999E-2</v>
      </c>
      <c r="H5" s="143">
        <v>8.8336321654130856E-2</v>
      </c>
      <c r="I5" s="143">
        <v>3.3406675250355624</v>
      </c>
      <c r="J5" s="144">
        <v>0.13743348861644389</v>
      </c>
    </row>
    <row r="6" spans="1:10" s="20" customFormat="1" collapsed="1">
      <c r="A6" s="21">
        <v>3</v>
      </c>
      <c r="B6" s="141" t="s">
        <v>55</v>
      </c>
      <c r="C6" s="142">
        <v>38919</v>
      </c>
      <c r="D6" s="142">
        <v>39092</v>
      </c>
      <c r="E6" s="143">
        <v>4.2134754877176661E-3</v>
      </c>
      <c r="F6" s="143">
        <v>5.6052441596491365E-2</v>
      </c>
      <c r="G6" s="143">
        <v>0.12671733591309242</v>
      </c>
      <c r="H6" s="143">
        <v>0.24881361215906894</v>
      </c>
      <c r="I6" s="143">
        <v>1.4916781071429046</v>
      </c>
      <c r="J6" s="144">
        <v>8.4734115517675068E-2</v>
      </c>
    </row>
    <row r="7" spans="1:10" s="20" customFormat="1" collapsed="1">
      <c r="A7" s="21">
        <v>4</v>
      </c>
      <c r="B7" s="141" t="s">
        <v>58</v>
      </c>
      <c r="C7" s="142">
        <v>38919</v>
      </c>
      <c r="D7" s="142">
        <v>39092</v>
      </c>
      <c r="E7" s="143">
        <v>2.5711612836014419E-2</v>
      </c>
      <c r="F7" s="143">
        <v>7.7532114984105061E-2</v>
      </c>
      <c r="G7" s="143">
        <v>0.20212167956921956</v>
      </c>
      <c r="H7" s="143">
        <v>0.27726740763653179</v>
      </c>
      <c r="I7" s="143">
        <v>-0.24937573446330275</v>
      </c>
      <c r="J7" s="144">
        <v>-2.5231577062570842E-2</v>
      </c>
    </row>
    <row r="8" spans="1:10" s="20" customFormat="1" collapsed="1">
      <c r="A8" s="21">
        <v>5</v>
      </c>
      <c r="B8" s="141" t="s">
        <v>61</v>
      </c>
      <c r="C8" s="142">
        <v>38968</v>
      </c>
      <c r="D8" s="142">
        <v>39140</v>
      </c>
      <c r="E8" s="143">
        <v>-3.1078782043393316E-3</v>
      </c>
      <c r="F8" s="143">
        <v>-4.5985102942025513E-3</v>
      </c>
      <c r="G8" s="143">
        <v>-9.0230655923166925E-3</v>
      </c>
      <c r="H8" s="143">
        <v>-2.7303582079868494E-2</v>
      </c>
      <c r="I8" s="143">
        <v>-0.19591438429379093</v>
      </c>
      <c r="J8" s="144">
        <v>-1.9464306487500971E-2</v>
      </c>
    </row>
    <row r="9" spans="1:10" s="20" customFormat="1" collapsed="1">
      <c r="A9" s="21">
        <v>6</v>
      </c>
      <c r="B9" s="141" t="s">
        <v>51</v>
      </c>
      <c r="C9" s="142">
        <v>39413</v>
      </c>
      <c r="D9" s="142">
        <v>39589</v>
      </c>
      <c r="E9" s="143">
        <v>8.4518584411388264E-3</v>
      </c>
      <c r="F9" s="143">
        <v>2.832739825660946E-2</v>
      </c>
      <c r="G9" s="143">
        <v>6.3555767889461601E-2</v>
      </c>
      <c r="H9" s="143">
        <v>0.14166194312121894</v>
      </c>
      <c r="I9" s="143">
        <v>2.0663911598746449</v>
      </c>
      <c r="J9" s="144">
        <v>0.12031106919392087</v>
      </c>
    </row>
    <row r="10" spans="1:10" s="20" customFormat="1" collapsed="1">
      <c r="A10" s="21">
        <v>7</v>
      </c>
      <c r="B10" s="141" t="s">
        <v>57</v>
      </c>
      <c r="C10" s="142">
        <v>39429</v>
      </c>
      <c r="D10" s="142">
        <v>39618</v>
      </c>
      <c r="E10" s="143">
        <v>1.5579848545654196E-2</v>
      </c>
      <c r="F10" s="143">
        <v>6.5340928693515821E-2</v>
      </c>
      <c r="G10" s="143">
        <v>0.13729821001154141</v>
      </c>
      <c r="H10" s="143">
        <v>6.7023141842076583E-2</v>
      </c>
      <c r="I10" s="143">
        <v>0.19150791623041519</v>
      </c>
      <c r="J10" s="144">
        <v>1.8070937143202404E-2</v>
      </c>
    </row>
    <row r="11" spans="1:10" s="20" customFormat="1" collapsed="1">
      <c r="A11" s="21">
        <v>8</v>
      </c>
      <c r="B11" s="141" t="s">
        <v>60</v>
      </c>
      <c r="C11" s="142">
        <v>39560</v>
      </c>
      <c r="D11" s="142">
        <v>39770</v>
      </c>
      <c r="E11" s="143">
        <v>-1.0843388856445757E-2</v>
      </c>
      <c r="F11" s="143">
        <v>6.9534605652036952E-2</v>
      </c>
      <c r="G11" s="143">
        <v>0.15215765955171534</v>
      </c>
      <c r="H11" s="143">
        <v>0.36999674012977257</v>
      </c>
      <c r="I11" s="143">
        <v>0.129109707950263</v>
      </c>
      <c r="J11" s="144">
        <v>1.3047755291672791E-2</v>
      </c>
    </row>
    <row r="12" spans="1:10" s="20" customFormat="1" collapsed="1">
      <c r="A12" s="21">
        <v>9</v>
      </c>
      <c r="B12" s="141" t="s">
        <v>49</v>
      </c>
      <c r="C12" s="142">
        <v>39884</v>
      </c>
      <c r="D12" s="142">
        <v>40001</v>
      </c>
      <c r="E12" s="143">
        <v>5.4310291370166963E-2</v>
      </c>
      <c r="F12" s="143">
        <v>0.17737276030721527</v>
      </c>
      <c r="G12" s="143">
        <v>0.24143556167163793</v>
      </c>
      <c r="H12" s="143">
        <v>0.40709440050452828</v>
      </c>
      <c r="I12" s="143">
        <v>0.23815648201926498</v>
      </c>
      <c r="J12" s="144">
        <v>2.4759710169287796E-2</v>
      </c>
    </row>
    <row r="13" spans="1:10" s="20" customFormat="1" collapsed="1">
      <c r="A13" s="21">
        <v>10</v>
      </c>
      <c r="B13" s="141" t="s">
        <v>53</v>
      </c>
      <c r="C13" s="142">
        <v>40031</v>
      </c>
      <c r="D13" s="142">
        <v>40129</v>
      </c>
      <c r="E13" s="143">
        <v>4.6155953652914139E-2</v>
      </c>
      <c r="F13" s="143">
        <v>0.20005594231848178</v>
      </c>
      <c r="G13" s="143" t="s">
        <v>91</v>
      </c>
      <c r="H13" s="143" t="s">
        <v>91</v>
      </c>
      <c r="I13" s="143">
        <v>-0.36039769568771596</v>
      </c>
      <c r="J13" s="144">
        <v>-5.1911793789448768E-2</v>
      </c>
    </row>
    <row r="14" spans="1:10" s="20" customFormat="1" collapsed="1">
      <c r="A14" s="21">
        <v>11</v>
      </c>
      <c r="B14" s="141" t="s">
        <v>46</v>
      </c>
      <c r="C14" s="142">
        <v>40253</v>
      </c>
      <c r="D14" s="142">
        <v>40366</v>
      </c>
      <c r="E14" s="143">
        <v>1.6846148458440346E-3</v>
      </c>
      <c r="F14" s="143">
        <v>5.3238255856224548E-2</v>
      </c>
      <c r="G14" s="143">
        <v>0.12784317652556654</v>
      </c>
      <c r="H14" s="143">
        <v>0.30613476181009402</v>
      </c>
      <c r="I14" s="143">
        <v>0.26151612564399307</v>
      </c>
      <c r="J14" s="144">
        <v>3.0492755748397604E-2</v>
      </c>
    </row>
    <row r="15" spans="1:10" s="20" customFormat="1" collapsed="1">
      <c r="A15" s="21">
        <v>12</v>
      </c>
      <c r="B15" s="141" t="s">
        <v>47</v>
      </c>
      <c r="C15" s="142">
        <v>40114</v>
      </c>
      <c r="D15" s="142">
        <v>40401</v>
      </c>
      <c r="E15" s="143">
        <v>1.4927536380400452E-2</v>
      </c>
      <c r="F15" s="143">
        <v>6.0648414263955397E-2</v>
      </c>
      <c r="G15" s="143">
        <v>0.2113245593833426</v>
      </c>
      <c r="H15" s="143">
        <v>0.48466284529773551</v>
      </c>
      <c r="I15" s="143">
        <v>0.87470944357141889</v>
      </c>
      <c r="J15" s="144">
        <v>8.5755478515223249E-2</v>
      </c>
    </row>
    <row r="16" spans="1:10" s="20" customFormat="1" collapsed="1">
      <c r="A16" s="21">
        <v>13</v>
      </c>
      <c r="B16" s="141" t="s">
        <v>50</v>
      </c>
      <c r="C16" s="142">
        <v>40226</v>
      </c>
      <c r="D16" s="142">
        <v>40430</v>
      </c>
      <c r="E16" s="143">
        <v>7.2709677739135614E-4</v>
      </c>
      <c r="F16" s="143">
        <v>1.5675904776395466E-3</v>
      </c>
      <c r="G16" s="143">
        <v>3.7245182783190334E-2</v>
      </c>
      <c r="H16" s="143">
        <v>8.3535887856949431E-2</v>
      </c>
      <c r="I16" s="143">
        <v>2.1173936464968142</v>
      </c>
      <c r="J16" s="144">
        <v>0.16232030535648279</v>
      </c>
    </row>
    <row r="17" spans="1:11" s="20" customFormat="1" collapsed="1">
      <c r="A17" s="21">
        <v>14</v>
      </c>
      <c r="B17" s="71" t="s">
        <v>59</v>
      </c>
      <c r="C17" s="142">
        <v>40427</v>
      </c>
      <c r="D17" s="142">
        <v>40543</v>
      </c>
      <c r="E17" s="143">
        <v>1.8944115282568674E-2</v>
      </c>
      <c r="F17" s="143">
        <v>4.9524230275927783E-2</v>
      </c>
      <c r="G17" s="143">
        <v>8.2475505277965766E-2</v>
      </c>
      <c r="H17" s="143">
        <v>0.1301319515991517</v>
      </c>
      <c r="I17" s="143">
        <v>1.5804575128205589</v>
      </c>
      <c r="J17" s="144">
        <v>0.1397014970405106</v>
      </c>
    </row>
    <row r="18" spans="1:11" s="20" customFormat="1" collapsed="1">
      <c r="A18" s="21">
        <v>15</v>
      </c>
      <c r="B18" s="183" t="s">
        <v>56</v>
      </c>
      <c r="C18" s="142">
        <v>40444</v>
      </c>
      <c r="D18" s="142">
        <v>40638</v>
      </c>
      <c r="E18" s="143">
        <v>-1.9960244239976221E-2</v>
      </c>
      <c r="F18" s="143">
        <v>-3.7139279486538168E-2</v>
      </c>
      <c r="G18" s="143">
        <v>1.8915652488355583E-2</v>
      </c>
      <c r="H18" s="143">
        <v>3.1592284650586722E-2</v>
      </c>
      <c r="I18" s="143">
        <v>0.32389501525940911</v>
      </c>
      <c r="J18" s="144">
        <v>4.0962165305515441E-2</v>
      </c>
    </row>
    <row r="19" spans="1:11" s="20" customFormat="1" collapsed="1">
      <c r="A19" s="21">
        <v>16</v>
      </c>
      <c r="B19" s="71" t="s">
        <v>88</v>
      </c>
      <c r="C19" s="142">
        <v>40427</v>
      </c>
      <c r="D19" s="142">
        <v>40708</v>
      </c>
      <c r="E19" s="143">
        <v>1.008349914768103E-2</v>
      </c>
      <c r="F19" s="143">
        <v>3.110137322740969E-2</v>
      </c>
      <c r="G19" s="143">
        <v>6.0952874116874556E-2</v>
      </c>
      <c r="H19" s="143">
        <v>0.10805755277445606</v>
      </c>
      <c r="I19" s="143">
        <v>1.9846124952290656</v>
      </c>
      <c r="J19" s="144">
        <v>0.17453134710711482</v>
      </c>
    </row>
    <row r="20" spans="1:11" s="20" customFormat="1" collapsed="1">
      <c r="A20" s="21">
        <v>17</v>
      </c>
      <c r="B20" s="71" t="s">
        <v>89</v>
      </c>
      <c r="C20" s="142">
        <v>41026</v>
      </c>
      <c r="D20" s="142">
        <v>41242</v>
      </c>
      <c r="E20" s="143">
        <v>-8.382938772690951E-2</v>
      </c>
      <c r="F20" s="143">
        <v>0.11642507157528281</v>
      </c>
      <c r="G20" s="143">
        <v>0.28207828104144061</v>
      </c>
      <c r="H20" s="143">
        <v>0.3677036044899753</v>
      </c>
      <c r="I20" s="143">
        <v>1.1732152200662282</v>
      </c>
      <c r="J20" s="144">
        <v>0.15663396703139032</v>
      </c>
    </row>
    <row r="21" spans="1:11" s="20" customFormat="1" ht="15.75" thickBot="1">
      <c r="A21" s="140"/>
      <c r="B21" s="145" t="s">
        <v>90</v>
      </c>
      <c r="C21" s="146" t="s">
        <v>4</v>
      </c>
      <c r="D21" s="146" t="s">
        <v>4</v>
      </c>
      <c r="E21" s="147">
        <f>AVERAGE(E4:E20)</f>
        <v>7.489468203608309E-3</v>
      </c>
      <c r="F21" s="147">
        <f>AVERAGE(F4:F20)</f>
        <v>6.2818558314842413E-2</v>
      </c>
      <c r="G21" s="147">
        <f>AVERAGE(G4:G20)</f>
        <v>0.11899208369736328</v>
      </c>
      <c r="H21" s="147">
        <f>AVERAGE(H4:H20)</f>
        <v>0.21074980648928382</v>
      </c>
      <c r="I21" s="147">
        <f>AVERAGE(I4:I20)</f>
        <v>1.1737073074972795</v>
      </c>
      <c r="J21" s="146" t="s">
        <v>4</v>
      </c>
      <c r="K21" s="148"/>
    </row>
    <row r="22" spans="1:11" s="20" customFormat="1">
      <c r="A22" s="165" t="s">
        <v>92</v>
      </c>
      <c r="B22" s="165"/>
      <c r="C22" s="165"/>
      <c r="D22" s="165"/>
      <c r="E22" s="165"/>
      <c r="F22" s="165"/>
      <c r="G22" s="165"/>
      <c r="H22" s="165"/>
      <c r="I22" s="165"/>
      <c r="J22" s="165"/>
    </row>
    <row r="23" spans="1:11" s="20" customFormat="1" collapsed="1"/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/>
    <row r="35" spans="3:8" s="20" customFormat="1"/>
    <row r="36" spans="3:8" s="28" customFormat="1">
      <c r="C36" s="29"/>
      <c r="D36" s="29"/>
      <c r="E36" s="30"/>
      <c r="F36" s="30"/>
      <c r="G36" s="30"/>
      <c r="H36" s="30"/>
    </row>
    <row r="37" spans="3:8" s="28" customFormat="1">
      <c r="C37" s="29"/>
      <c r="D37" s="29"/>
      <c r="E37" s="30"/>
      <c r="F37" s="30"/>
      <c r="G37" s="30"/>
      <c r="H37" s="30"/>
    </row>
    <row r="38" spans="3:8" s="28" customFormat="1">
      <c r="C38" s="29"/>
      <c r="D38" s="29"/>
      <c r="E38" s="30"/>
      <c r="F38" s="30"/>
      <c r="G38" s="30"/>
      <c r="H38" s="30"/>
    </row>
    <row r="39" spans="3:8" s="28" customFormat="1">
      <c r="C39" s="29"/>
      <c r="D39" s="29"/>
      <c r="E39" s="30"/>
      <c r="F39" s="30"/>
      <c r="G39" s="30"/>
      <c r="H39" s="30"/>
    </row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</sheetData>
  <mergeCells count="4">
    <mergeCell ref="A1:I1"/>
    <mergeCell ref="A2:A3"/>
    <mergeCell ref="E2:J2"/>
    <mergeCell ref="A22:J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topLeftCell="A22" zoomScale="75" workbookViewId="0">
      <selection activeCell="L63" sqref="L63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66" t="s">
        <v>93</v>
      </c>
      <c r="B1" s="166"/>
      <c r="C1" s="166"/>
      <c r="D1" s="166"/>
      <c r="E1" s="166"/>
      <c r="F1" s="166"/>
      <c r="G1" s="166"/>
    </row>
    <row r="2" spans="1:8" ht="15.75" customHeight="1" thickBot="1">
      <c r="A2" s="184" t="s">
        <v>94</v>
      </c>
      <c r="B2" s="89"/>
      <c r="C2" s="167" t="s">
        <v>95</v>
      </c>
      <c r="D2" s="168"/>
      <c r="E2" s="167" t="s">
        <v>96</v>
      </c>
      <c r="F2" s="168"/>
      <c r="G2" s="90"/>
    </row>
    <row r="3" spans="1:8" ht="45.75" thickBot="1">
      <c r="A3" s="185"/>
      <c r="B3" s="186" t="s">
        <v>78</v>
      </c>
      <c r="C3" s="41" t="s">
        <v>97</v>
      </c>
      <c r="D3" s="34" t="s">
        <v>98</v>
      </c>
      <c r="E3" s="34" t="s">
        <v>99</v>
      </c>
      <c r="F3" s="34" t="s">
        <v>98</v>
      </c>
      <c r="G3" s="187" t="s">
        <v>100</v>
      </c>
    </row>
    <row r="4" spans="1:8" ht="15" customHeight="1">
      <c r="A4" s="21">
        <v>1</v>
      </c>
      <c r="B4" s="36" t="s">
        <v>46</v>
      </c>
      <c r="C4" s="37">
        <v>313.91608999999983</v>
      </c>
      <c r="D4" s="95">
        <v>2.7487935921180585E-2</v>
      </c>
      <c r="E4" s="38">
        <v>233590</v>
      </c>
      <c r="F4" s="95">
        <v>2.5759925522396931E-2</v>
      </c>
      <c r="G4" s="39">
        <v>300.69116592893545</v>
      </c>
      <c r="H4" s="51"/>
    </row>
    <row r="5" spans="1:8" ht="14.25" customHeight="1">
      <c r="A5" s="21">
        <v>2</v>
      </c>
      <c r="B5" s="131" t="s">
        <v>54</v>
      </c>
      <c r="C5" s="37">
        <v>-178.06074999999998</v>
      </c>
      <c r="D5" s="95">
        <v>-7.1970995334099522E-2</v>
      </c>
      <c r="E5" s="38">
        <v>135</v>
      </c>
      <c r="F5" s="95">
        <v>1.2943432406519654E-2</v>
      </c>
      <c r="G5" s="39">
        <v>32.505109191932462</v>
      </c>
      <c r="H5" s="51"/>
    </row>
    <row r="6" spans="1:8">
      <c r="A6" s="21">
        <v>3</v>
      </c>
      <c r="B6" s="176" t="s">
        <v>55</v>
      </c>
      <c r="C6" s="37">
        <v>25.70435000000009</v>
      </c>
      <c r="D6" s="95">
        <v>1.8767293973033283E-2</v>
      </c>
      <c r="E6" s="38">
        <v>8</v>
      </c>
      <c r="F6" s="95">
        <v>1.4492753623188406E-2</v>
      </c>
      <c r="G6" s="39">
        <v>19.614617101449362</v>
      </c>
    </row>
    <row r="7" spans="1:8">
      <c r="A7" s="21">
        <v>4</v>
      </c>
      <c r="B7" s="188" t="s">
        <v>49</v>
      </c>
      <c r="C7" s="37">
        <v>292.59241000000014</v>
      </c>
      <c r="D7" s="95">
        <v>5.5725156444721743E-2</v>
      </c>
      <c r="E7" s="38">
        <v>6</v>
      </c>
      <c r="F7" s="95">
        <v>1.3419816595839856E-3</v>
      </c>
      <c r="G7" s="39">
        <v>8.0172561044568624</v>
      </c>
    </row>
    <row r="8" spans="1:8">
      <c r="A8" s="21">
        <v>5</v>
      </c>
      <c r="B8" s="36" t="s">
        <v>53</v>
      </c>
      <c r="C8" s="37">
        <v>115.10688999999967</v>
      </c>
      <c r="D8" s="95">
        <v>4.8191068132200789E-2</v>
      </c>
      <c r="E8" s="38">
        <v>76</v>
      </c>
      <c r="F8" s="95">
        <v>1.9453260980853897E-3</v>
      </c>
      <c r="G8" s="39">
        <v>4.7822510055177752</v>
      </c>
    </row>
    <row r="9" spans="1:8">
      <c r="A9" s="21">
        <v>6</v>
      </c>
      <c r="B9" s="131" t="s">
        <v>101</v>
      </c>
      <c r="C9" s="37">
        <v>1131.2049499999991</v>
      </c>
      <c r="D9" s="95">
        <v>4.0038503917813793E-2</v>
      </c>
      <c r="E9" s="38">
        <v>0</v>
      </c>
      <c r="F9" s="95">
        <v>0</v>
      </c>
      <c r="G9" s="39">
        <v>0</v>
      </c>
    </row>
    <row r="10" spans="1:8">
      <c r="A10" s="21">
        <v>7</v>
      </c>
      <c r="B10" s="131" t="s">
        <v>47</v>
      </c>
      <c r="C10" s="37">
        <v>100.36642459999956</v>
      </c>
      <c r="D10" s="95">
        <v>1.492753638039882E-2</v>
      </c>
      <c r="E10" s="38">
        <v>0</v>
      </c>
      <c r="F10" s="95">
        <v>0</v>
      </c>
      <c r="G10" s="39">
        <v>0</v>
      </c>
      <c r="H10" s="51"/>
    </row>
    <row r="11" spans="1:8">
      <c r="A11" s="21">
        <v>8</v>
      </c>
      <c r="B11" s="189" t="s">
        <v>102</v>
      </c>
      <c r="C11" s="37">
        <v>17.456189999999946</v>
      </c>
      <c r="D11" s="95">
        <v>1.5579848545635225E-2</v>
      </c>
      <c r="E11" s="38">
        <v>0</v>
      </c>
      <c r="F11" s="95">
        <v>0</v>
      </c>
      <c r="G11" s="39">
        <v>0</v>
      </c>
    </row>
    <row r="12" spans="1:8">
      <c r="A12" s="21">
        <v>9</v>
      </c>
      <c r="B12" s="190" t="s">
        <v>52</v>
      </c>
      <c r="C12" s="37">
        <v>12.790680000000167</v>
      </c>
      <c r="D12" s="95">
        <v>4.2334518036644423E-3</v>
      </c>
      <c r="E12" s="38">
        <v>0</v>
      </c>
      <c r="F12" s="95">
        <v>0</v>
      </c>
      <c r="G12" s="39">
        <v>0</v>
      </c>
    </row>
    <row r="13" spans="1:8">
      <c r="A13" s="21">
        <v>10</v>
      </c>
      <c r="B13" s="36" t="s">
        <v>50</v>
      </c>
      <c r="C13" s="37">
        <v>2.8448399999998508</v>
      </c>
      <c r="D13" s="95">
        <v>7.2709677738254429E-4</v>
      </c>
      <c r="E13" s="38">
        <v>0</v>
      </c>
      <c r="F13" s="95">
        <v>0</v>
      </c>
      <c r="G13" s="39">
        <v>0</v>
      </c>
    </row>
    <row r="14" spans="1:8">
      <c r="A14" s="21">
        <v>11</v>
      </c>
      <c r="B14" s="36" t="s">
        <v>61</v>
      </c>
      <c r="C14" s="37">
        <v>-2.2185100000000091</v>
      </c>
      <c r="D14" s="95">
        <v>-3.1078782043232741E-3</v>
      </c>
      <c r="E14" s="38">
        <v>0</v>
      </c>
      <c r="F14" s="95">
        <v>0</v>
      </c>
      <c r="G14" s="39">
        <v>0</v>
      </c>
    </row>
    <row r="15" spans="1:8">
      <c r="A15" s="21">
        <v>12</v>
      </c>
      <c r="B15" s="36" t="s">
        <v>60</v>
      </c>
      <c r="C15" s="37">
        <v>-15.090199999999953</v>
      </c>
      <c r="D15" s="95">
        <v>-1.7749423198440313E-2</v>
      </c>
      <c r="E15" s="38">
        <v>-52</v>
      </c>
      <c r="F15" s="95">
        <v>-6.9817400644468317E-3</v>
      </c>
      <c r="G15" s="39">
        <v>-5.9558134877017643</v>
      </c>
    </row>
    <row r="16" spans="1:8" ht="15">
      <c r="A16" s="21">
        <v>13</v>
      </c>
      <c r="B16" s="191" t="s">
        <v>103</v>
      </c>
      <c r="C16" s="37">
        <v>-42.069069999999947</v>
      </c>
      <c r="D16" s="95">
        <v>-4.0125108791808792E-2</v>
      </c>
      <c r="E16" s="38">
        <v>-24</v>
      </c>
      <c r="F16" s="95">
        <v>-5.7971014492753624E-2</v>
      </c>
      <c r="G16" s="39">
        <v>-61.440926376811632</v>
      </c>
    </row>
    <row r="17" spans="1:8" ht="13.5" customHeight="1">
      <c r="A17" s="21">
        <v>14</v>
      </c>
      <c r="B17" s="131" t="s">
        <v>58</v>
      </c>
      <c r="C17" s="37">
        <v>-146.79515000000015</v>
      </c>
      <c r="D17" s="95">
        <v>-0.12135048773389179</v>
      </c>
      <c r="E17" s="38">
        <v>-237</v>
      </c>
      <c r="F17" s="95">
        <v>-0.14337568058076225</v>
      </c>
      <c r="G17" s="39">
        <v>-177.02372078400123</v>
      </c>
    </row>
    <row r="18" spans="1:8">
      <c r="A18" s="21">
        <v>15</v>
      </c>
      <c r="B18" s="36" t="s">
        <v>88</v>
      </c>
      <c r="C18" s="37">
        <v>-230.07683000000009</v>
      </c>
      <c r="D18" s="95">
        <v>-3.5473797624826935E-2</v>
      </c>
      <c r="E18" s="38">
        <v>-99</v>
      </c>
      <c r="F18" s="95">
        <v>-4.5102505694760819E-2</v>
      </c>
      <c r="G18" s="39">
        <v>-292.53191004062518</v>
      </c>
    </row>
    <row r="19" spans="1:8">
      <c r="A19" s="21">
        <v>16</v>
      </c>
      <c r="B19" s="131" t="s">
        <v>104</v>
      </c>
      <c r="C19" s="37">
        <v>-490.20641000000018</v>
      </c>
      <c r="D19" s="95">
        <v>-0.11133662198154146</v>
      </c>
      <c r="E19" s="38">
        <v>-172</v>
      </c>
      <c r="F19" s="95">
        <v>-0.11878453038674033</v>
      </c>
      <c r="G19" s="39">
        <v>-523.70925471798876</v>
      </c>
    </row>
    <row r="20" spans="1:8">
      <c r="A20" s="21">
        <v>17</v>
      </c>
      <c r="B20" s="131" t="s">
        <v>56</v>
      </c>
      <c r="C20" s="37">
        <v>-565.49761999999987</v>
      </c>
      <c r="D20" s="95">
        <v>-0.3029094935513002</v>
      </c>
      <c r="E20" s="38">
        <v>-399</v>
      </c>
      <c r="F20" s="95">
        <v>-0.28871201157742404</v>
      </c>
      <c r="G20" s="39">
        <v>-528.74910847210413</v>
      </c>
    </row>
    <row r="21" spans="1:8" ht="15.75" thickBot="1">
      <c r="A21" s="88"/>
      <c r="B21" s="91" t="s">
        <v>62</v>
      </c>
      <c r="C21" s="92">
        <v>341.96828459999801</v>
      </c>
      <c r="D21" s="96">
        <v>4.1444837045779464E-3</v>
      </c>
      <c r="E21" s="93">
        <v>232832</v>
      </c>
      <c r="F21" s="96">
        <v>2.5303659234376077E-2</v>
      </c>
      <c r="G21" s="94">
        <v>-1223.8003345469408</v>
      </c>
      <c r="H21" s="51"/>
    </row>
    <row r="22" spans="1:8">
      <c r="B22" s="65"/>
      <c r="C22" s="66"/>
      <c r="D22" s="67"/>
      <c r="E22" s="68"/>
      <c r="F22" s="67"/>
      <c r="G22" s="66"/>
      <c r="H22" s="51"/>
    </row>
    <row r="41" spans="2:5" ht="15">
      <c r="B41" s="57"/>
      <c r="C41" s="58"/>
      <c r="D41" s="59"/>
      <c r="E41" s="60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.75" thickBot="1">
      <c r="B47" s="78"/>
      <c r="C47" s="78"/>
      <c r="D47" s="78"/>
      <c r="E47" s="78"/>
    </row>
    <row r="50" spans="2:6" ht="14.25" customHeight="1"/>
    <row r="51" spans="2:6">
      <c r="F51" s="51"/>
    </row>
    <row r="53" spans="2:6">
      <c r="F53"/>
    </row>
    <row r="54" spans="2:6">
      <c r="F54"/>
    </row>
    <row r="55" spans="2:6" ht="30.75" thickBot="1">
      <c r="B55" s="41" t="s">
        <v>78</v>
      </c>
      <c r="C55" s="34" t="s">
        <v>105</v>
      </c>
      <c r="D55" s="34" t="s">
        <v>106</v>
      </c>
      <c r="E55" s="35" t="s">
        <v>107</v>
      </c>
      <c r="F55"/>
    </row>
    <row r="56" spans="2:6">
      <c r="B56" s="36" t="str">
        <f t="shared" ref="B56:D60" si="0">B4</f>
        <v>ОТP Fond Aktsii</v>
      </c>
      <c r="C56" s="37">
        <f t="shared" si="0"/>
        <v>313.91608999999983</v>
      </c>
      <c r="D56" s="95">
        <f t="shared" si="0"/>
        <v>2.7487935921180585E-2</v>
      </c>
      <c r="E56" s="39">
        <f>G4</f>
        <v>300.69116592893545</v>
      </c>
    </row>
    <row r="57" spans="2:6">
      <c r="B57" s="36" t="str">
        <f t="shared" si="0"/>
        <v>KINTO-Kaznacheiskyi</v>
      </c>
      <c r="C57" s="37">
        <f t="shared" si="0"/>
        <v>-178.06074999999998</v>
      </c>
      <c r="D57" s="95">
        <f t="shared" si="0"/>
        <v>-7.1970995334099522E-2</v>
      </c>
      <c r="E57" s="39">
        <f>G5</f>
        <v>32.505109191932462</v>
      </c>
    </row>
    <row r="58" spans="2:6">
      <c r="B58" s="36" t="str">
        <f t="shared" si="0"/>
        <v>UNIVER.UA/Volodymyr Velykyi: Fond Zbalansovanyi</v>
      </c>
      <c r="C58" s="37">
        <f t="shared" si="0"/>
        <v>25.70435000000009</v>
      </c>
      <c r="D58" s="95">
        <f t="shared" si="0"/>
        <v>1.8767293973033283E-2</v>
      </c>
      <c r="E58" s="39">
        <f>G6</f>
        <v>19.614617101449362</v>
      </c>
    </row>
    <row r="59" spans="2:6">
      <c r="B59" s="36" t="str">
        <f t="shared" si="0"/>
        <v>KINTO-Ekviti</v>
      </c>
      <c r="C59" s="37">
        <f t="shared" si="0"/>
        <v>292.59241000000014</v>
      </c>
      <c r="D59" s="95">
        <f t="shared" si="0"/>
        <v>5.5725156444721743E-2</v>
      </c>
      <c r="E59" s="39">
        <f>G7</f>
        <v>8.0172561044568624</v>
      </c>
    </row>
    <row r="60" spans="2:6">
      <c r="B60" s="118" t="str">
        <f t="shared" si="0"/>
        <v>Аrgentum</v>
      </c>
      <c r="C60" s="119">
        <f t="shared" si="0"/>
        <v>115.10688999999967</v>
      </c>
      <c r="D60" s="120">
        <f t="shared" si="0"/>
        <v>4.8191068132200789E-2</v>
      </c>
      <c r="E60" s="121">
        <f>G8</f>
        <v>4.7822510055177752</v>
      </c>
    </row>
    <row r="61" spans="2:6">
      <c r="B61" s="117" t="str">
        <f t="shared" ref="B61:C64" si="1">B16</f>
        <v>UNIVER.UA/Taras Shevchenko: Fond Zaoshchadzhen</v>
      </c>
      <c r="C61" s="37">
        <f t="shared" si="1"/>
        <v>-42.069069999999947</v>
      </c>
      <c r="D61" s="95">
        <f t="shared" ref="D61:E65" si="2">F16</f>
        <v>-5.7971014492753624E-2</v>
      </c>
      <c r="E61" s="39">
        <f t="shared" si="2"/>
        <v>-61.440926376811632</v>
      </c>
    </row>
    <row r="62" spans="2:6">
      <c r="B62" s="117" t="str">
        <f t="shared" si="1"/>
        <v>UNIVER.UA/Iaroslav Mudryi: Fond Aktsii</v>
      </c>
      <c r="C62" s="37">
        <f t="shared" si="1"/>
        <v>-146.79515000000015</v>
      </c>
      <c r="D62" s="95">
        <f t="shared" si="2"/>
        <v>-0.14337568058076225</v>
      </c>
      <c r="E62" s="39">
        <f t="shared" si="2"/>
        <v>-177.02372078400123</v>
      </c>
    </row>
    <row r="63" spans="2:6">
      <c r="B63" s="117" t="str">
        <f t="shared" si="1"/>
        <v xml:space="preserve">UNIVER.UA/Myhailo Hrushevskyi: Fond Derzhavnykh Paperiv   </v>
      </c>
      <c r="C63" s="37">
        <f t="shared" si="1"/>
        <v>-230.07683000000009</v>
      </c>
      <c r="D63" s="95">
        <f t="shared" si="2"/>
        <v>-4.5102505694760819E-2</v>
      </c>
      <c r="E63" s="39">
        <f t="shared" si="2"/>
        <v>-292.53191004062518</v>
      </c>
    </row>
    <row r="64" spans="2:6">
      <c r="B64" s="117" t="str">
        <f t="shared" si="1"/>
        <v>OTP-Кlasychnyi</v>
      </c>
      <c r="C64" s="37">
        <f t="shared" si="1"/>
        <v>-490.20641000000018</v>
      </c>
      <c r="D64" s="95">
        <f t="shared" si="2"/>
        <v>-0.11878453038674033</v>
      </c>
      <c r="E64" s="39">
        <f t="shared" si="2"/>
        <v>-523.70925471798876</v>
      </c>
    </row>
    <row r="65" spans="2:5">
      <c r="B65" s="117" t="str">
        <f>B20</f>
        <v>VSI</v>
      </c>
      <c r="C65" s="37">
        <f>C20</f>
        <v>-565.49761999999987</v>
      </c>
      <c r="D65" s="95">
        <f t="shared" si="2"/>
        <v>-0.28871201157742404</v>
      </c>
      <c r="E65" s="39">
        <f t="shared" si="2"/>
        <v>-528.74910847210413</v>
      </c>
    </row>
    <row r="66" spans="2:5">
      <c r="B66" s="128" t="s">
        <v>64</v>
      </c>
      <c r="C66" s="129">
        <f>C21-SUM(C56:C65)</f>
        <v>1247.3543745999984</v>
      </c>
      <c r="D66" s="130"/>
      <c r="E66" s="129">
        <f>G21-SUM(E56:E65)</f>
        <v>-5.9558134877017892</v>
      </c>
    </row>
    <row r="67" spans="2:5" ht="15">
      <c r="B67" s="126" t="s">
        <v>62</v>
      </c>
      <c r="C67" s="127">
        <f>SUM(C56:C66)</f>
        <v>341.96828459999801</v>
      </c>
      <c r="D67" s="127"/>
      <c r="E67" s="127">
        <f>SUM(E56:E66)</f>
        <v>-1223.8003345469408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topLeftCell="A16" zoomScale="80" workbookViewId="0">
      <selection activeCell="Q68" sqref="Q68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78</v>
      </c>
      <c r="B1" s="64" t="s">
        <v>108</v>
      </c>
      <c r="C1" s="10"/>
    </row>
    <row r="2" spans="1:3" ht="14.25">
      <c r="A2" s="131" t="s">
        <v>54</v>
      </c>
      <c r="B2" s="149">
        <v>-8.382938772690951E-2</v>
      </c>
      <c r="C2" s="10"/>
    </row>
    <row r="3" spans="1:3" ht="14.25">
      <c r="A3" s="131" t="s">
        <v>56</v>
      </c>
      <c r="B3" s="156">
        <v>-1.9960244239976221E-2</v>
      </c>
      <c r="C3" s="10"/>
    </row>
    <row r="4" spans="1:3" ht="14.25">
      <c r="A4" s="131" t="s">
        <v>60</v>
      </c>
      <c r="B4" s="136">
        <v>-1.0843388856445757E-2</v>
      </c>
      <c r="C4" s="10"/>
    </row>
    <row r="5" spans="1:3" ht="14.25">
      <c r="A5" s="131" t="s">
        <v>61</v>
      </c>
      <c r="B5" s="137">
        <v>-3.1078782043393316E-3</v>
      </c>
      <c r="C5" s="10"/>
    </row>
    <row r="6" spans="1:3" ht="14.25">
      <c r="A6" s="36" t="s">
        <v>50</v>
      </c>
      <c r="B6" s="137">
        <v>7.2709677739135614E-4</v>
      </c>
      <c r="C6" s="10"/>
    </row>
    <row r="7" spans="1:3" ht="14.25">
      <c r="A7" s="132" t="s">
        <v>46</v>
      </c>
      <c r="B7" s="137">
        <v>1.6846148458440346E-3</v>
      </c>
      <c r="C7" s="10"/>
    </row>
    <row r="8" spans="1:3" ht="14.25">
      <c r="A8" s="176" t="s">
        <v>55</v>
      </c>
      <c r="B8" s="137">
        <v>4.2134754877176661E-3</v>
      </c>
      <c r="C8" s="10"/>
    </row>
    <row r="9" spans="1:3" ht="14.25">
      <c r="A9" s="131" t="s">
        <v>109</v>
      </c>
      <c r="B9" s="137">
        <v>4.2334518035915814E-3</v>
      </c>
      <c r="C9" s="10"/>
    </row>
    <row r="10" spans="1:3" ht="14.25">
      <c r="A10" s="131" t="s">
        <v>104</v>
      </c>
      <c r="B10" s="137">
        <v>8.4518584411388264E-3</v>
      </c>
      <c r="C10" s="10"/>
    </row>
    <row r="11" spans="1:3" ht="14.25">
      <c r="A11" s="192" t="s">
        <v>88</v>
      </c>
      <c r="B11" s="137">
        <v>1.008349914768103E-2</v>
      </c>
      <c r="C11" s="10"/>
    </row>
    <row r="12" spans="1:3" ht="14.25">
      <c r="A12" s="132" t="s">
        <v>47</v>
      </c>
      <c r="B12" s="138">
        <v>1.4927536380400452E-2</v>
      </c>
      <c r="C12" s="10"/>
    </row>
    <row r="13" spans="1:3" ht="14.25">
      <c r="A13" s="189" t="s">
        <v>102</v>
      </c>
      <c r="B13" s="137">
        <v>1.5579848545654196E-2</v>
      </c>
      <c r="C13" s="10"/>
    </row>
    <row r="14" spans="1:3" ht="15">
      <c r="A14" s="191" t="s">
        <v>103</v>
      </c>
      <c r="B14" s="137">
        <v>1.8944115282568674E-2</v>
      </c>
      <c r="C14" s="10"/>
    </row>
    <row r="15" spans="1:3" ht="14.25">
      <c r="A15" s="131" t="s">
        <v>58</v>
      </c>
      <c r="B15" s="137">
        <v>2.5711612836014419E-2</v>
      </c>
      <c r="C15" s="10"/>
    </row>
    <row r="16" spans="1:3" ht="14.25">
      <c r="A16" s="131" t="s">
        <v>101</v>
      </c>
      <c r="B16" s="137">
        <v>4.0038503917928736E-2</v>
      </c>
      <c r="C16" s="10"/>
    </row>
    <row r="17" spans="1:3" ht="14.25">
      <c r="A17" s="131" t="s">
        <v>53</v>
      </c>
      <c r="B17" s="137">
        <v>4.6155953652914139E-2</v>
      </c>
      <c r="C17" s="10"/>
    </row>
    <row r="18" spans="1:3" ht="14.25">
      <c r="A18" s="188" t="s">
        <v>49</v>
      </c>
      <c r="B18" s="137">
        <v>5.4310291370166963E-2</v>
      </c>
      <c r="C18" s="10"/>
    </row>
    <row r="19" spans="1:3" ht="14.25">
      <c r="A19" s="193" t="s">
        <v>110</v>
      </c>
      <c r="B19" s="136">
        <v>7.489468203608309E-3</v>
      </c>
      <c r="C19" s="10"/>
    </row>
    <row r="20" spans="1:3" ht="14.25">
      <c r="A20" s="141" t="s">
        <v>15</v>
      </c>
      <c r="B20" s="136">
        <v>4.8541351096125895E-2</v>
      </c>
      <c r="C20" s="10"/>
    </row>
    <row r="21" spans="1:3" ht="14.25">
      <c r="A21" s="141" t="s">
        <v>14</v>
      </c>
      <c r="B21" s="136">
        <v>2.9605926950906802E-2</v>
      </c>
      <c r="C21" s="55"/>
    </row>
    <row r="22" spans="1:3" ht="14.25">
      <c r="A22" s="141" t="s">
        <v>111</v>
      </c>
      <c r="B22" s="136">
        <v>-1.1609011748695663E-2</v>
      </c>
      <c r="C22" s="9"/>
    </row>
    <row r="23" spans="1:3" ht="14.25">
      <c r="A23" s="141" t="s">
        <v>112</v>
      </c>
      <c r="B23" s="136">
        <v>-1.6925971914834137E-2</v>
      </c>
      <c r="C23" s="74"/>
    </row>
    <row r="24" spans="1:3" ht="14.25">
      <c r="A24" s="141" t="s">
        <v>113</v>
      </c>
      <c r="B24" s="136">
        <v>1.2328767123287671E-2</v>
      </c>
      <c r="C24" s="10"/>
    </row>
    <row r="25" spans="1:3" ht="15" thickBot="1">
      <c r="A25" s="194" t="s">
        <v>114</v>
      </c>
      <c r="B25" s="139">
        <v>-1.3323672200397652E-2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J42" sqref="J42"/>
    </sheetView>
  </sheetViews>
  <sheetFormatPr defaultRowHeight="14.25"/>
  <cols>
    <col min="1" max="1" width="4.7109375" style="30" customWidth="1"/>
    <col min="2" max="2" width="32.85546875" style="28" bestFit="1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57" t="s">
        <v>115</v>
      </c>
      <c r="B1" s="157"/>
      <c r="C1" s="157"/>
      <c r="D1" s="157"/>
      <c r="E1" s="157"/>
      <c r="F1" s="157"/>
      <c r="G1" s="157"/>
      <c r="H1" s="157"/>
      <c r="I1" s="157"/>
      <c r="J1" s="157"/>
      <c r="K1" s="13"/>
      <c r="L1" s="14"/>
      <c r="M1" s="14"/>
    </row>
    <row r="2" spans="1:13" ht="45.75" thickBot="1">
      <c r="A2" s="15" t="s">
        <v>94</v>
      </c>
      <c r="B2" s="15" t="s">
        <v>78</v>
      </c>
      <c r="C2" s="43" t="s">
        <v>116</v>
      </c>
      <c r="D2" s="43" t="s">
        <v>117</v>
      </c>
      <c r="E2" s="43" t="s">
        <v>39</v>
      </c>
      <c r="F2" s="43" t="s">
        <v>40</v>
      </c>
      <c r="G2" s="43" t="s">
        <v>41</v>
      </c>
      <c r="H2" s="43" t="s">
        <v>42</v>
      </c>
      <c r="I2" s="17" t="s">
        <v>43</v>
      </c>
      <c r="J2" s="18" t="s">
        <v>44</v>
      </c>
    </row>
    <row r="3" spans="1:13">
      <c r="A3" s="21">
        <v>1</v>
      </c>
      <c r="B3" s="82" t="s">
        <v>118</v>
      </c>
      <c r="C3" s="107" t="s">
        <v>122</v>
      </c>
      <c r="D3" s="108" t="s">
        <v>123</v>
      </c>
      <c r="E3" s="83">
        <v>3431109.05</v>
      </c>
      <c r="F3" s="84">
        <v>52972</v>
      </c>
      <c r="G3" s="83">
        <v>64.772125840066451</v>
      </c>
      <c r="H3" s="50">
        <v>100</v>
      </c>
      <c r="I3" s="82" t="s">
        <v>125</v>
      </c>
      <c r="J3" s="85" t="s">
        <v>11</v>
      </c>
    </row>
    <row r="4" spans="1:13" ht="14.25" customHeight="1">
      <c r="A4" s="21">
        <v>2</v>
      </c>
      <c r="B4" s="176" t="s">
        <v>119</v>
      </c>
      <c r="C4" s="107" t="s">
        <v>122</v>
      </c>
      <c r="D4" s="108" t="s">
        <v>124</v>
      </c>
      <c r="E4" s="83">
        <v>1602480.98</v>
      </c>
      <c r="F4" s="84">
        <v>747</v>
      </c>
      <c r="G4" s="83">
        <v>2145.2221954484603</v>
      </c>
      <c r="H4" s="81">
        <v>1000</v>
      </c>
      <c r="I4" s="82" t="s">
        <v>126</v>
      </c>
      <c r="J4" s="85" t="s">
        <v>10</v>
      </c>
    </row>
    <row r="5" spans="1:13">
      <c r="A5" s="21">
        <v>3</v>
      </c>
      <c r="B5" s="176" t="s">
        <v>120</v>
      </c>
      <c r="C5" s="107" t="s">
        <v>122</v>
      </c>
      <c r="D5" s="108" t="s">
        <v>123</v>
      </c>
      <c r="E5" s="83">
        <v>1498591.2701000001</v>
      </c>
      <c r="F5" s="84">
        <v>2801</v>
      </c>
      <c r="G5" s="83">
        <v>535.02008928953944</v>
      </c>
      <c r="H5" s="50">
        <v>1000</v>
      </c>
      <c r="I5" s="176" t="s">
        <v>127</v>
      </c>
      <c r="J5" s="85" t="s">
        <v>0</v>
      </c>
    </row>
    <row r="6" spans="1:13">
      <c r="A6" s="21">
        <v>4</v>
      </c>
      <c r="B6" s="195" t="s">
        <v>121</v>
      </c>
      <c r="C6" s="107" t="s">
        <v>122</v>
      </c>
      <c r="D6" s="108" t="s">
        <v>124</v>
      </c>
      <c r="E6" s="83">
        <v>383156.09</v>
      </c>
      <c r="F6" s="84">
        <v>679</v>
      </c>
      <c r="G6" s="83">
        <v>564.29468335787931</v>
      </c>
      <c r="H6" s="50">
        <v>1000</v>
      </c>
      <c r="I6" s="176" t="s">
        <v>128</v>
      </c>
      <c r="J6" s="85" t="s">
        <v>2</v>
      </c>
    </row>
    <row r="7" spans="1:13" ht="15.75" customHeight="1" thickBot="1">
      <c r="A7" s="158" t="s">
        <v>62</v>
      </c>
      <c r="B7" s="159"/>
      <c r="C7" s="109" t="s">
        <v>4</v>
      </c>
      <c r="D7" s="109" t="s">
        <v>4</v>
      </c>
      <c r="E7" s="97">
        <f>SUM(E3:E6)</f>
        <v>6915337.3900999995</v>
      </c>
      <c r="F7" s="98">
        <f>SUM(F3:F6)</f>
        <v>57199</v>
      </c>
      <c r="G7" s="109" t="s">
        <v>4</v>
      </c>
      <c r="H7" s="109" t="s">
        <v>4</v>
      </c>
      <c r="I7" s="109" t="s">
        <v>4</v>
      </c>
      <c r="J7" s="109" t="s">
        <v>4</v>
      </c>
    </row>
  </sheetData>
  <mergeCells count="2">
    <mergeCell ref="A1:J1"/>
    <mergeCell ref="A7:B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29"/>
  <sheetViews>
    <sheetView zoomScale="85" workbookViewId="0">
      <selection activeCell="N1" sqref="N1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69" t="s">
        <v>129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customFormat="1" ht="15.75" customHeight="1" thickBot="1">
      <c r="A2" s="162" t="s">
        <v>37</v>
      </c>
      <c r="B2" s="101"/>
      <c r="C2" s="102"/>
      <c r="D2" s="103"/>
      <c r="E2" s="164" t="s">
        <v>130</v>
      </c>
      <c r="F2" s="164"/>
      <c r="G2" s="164"/>
      <c r="H2" s="164"/>
      <c r="I2" s="164"/>
      <c r="J2" s="164"/>
    </row>
    <row r="3" spans="1:10" customFormat="1" ht="64.5" thickBot="1">
      <c r="A3" s="163"/>
      <c r="B3" s="180" t="s">
        <v>78</v>
      </c>
      <c r="C3" s="181" t="s">
        <v>79</v>
      </c>
      <c r="D3" s="181" t="s">
        <v>80</v>
      </c>
      <c r="E3" s="17" t="s">
        <v>81</v>
      </c>
      <c r="F3" s="17" t="s">
        <v>131</v>
      </c>
      <c r="G3" s="17" t="s">
        <v>82</v>
      </c>
      <c r="H3" s="17" t="s">
        <v>83</v>
      </c>
      <c r="I3" s="18" t="s">
        <v>85</v>
      </c>
      <c r="J3" s="182" t="s">
        <v>86</v>
      </c>
    </row>
    <row r="4" spans="1:10" customFormat="1" collapsed="1">
      <c r="A4" s="21">
        <v>1</v>
      </c>
      <c r="B4" s="26" t="s">
        <v>132</v>
      </c>
      <c r="C4" s="104">
        <v>38441</v>
      </c>
      <c r="D4" s="104">
        <v>38625</v>
      </c>
      <c r="E4" s="99">
        <v>-6.1266139031989075E-3</v>
      </c>
      <c r="F4" s="99">
        <v>-8.5433405614631086E-3</v>
      </c>
      <c r="G4" s="99">
        <v>-8.7061345190569073E-2</v>
      </c>
      <c r="H4" s="99">
        <v>-0.21151856045312334</v>
      </c>
      <c r="I4" s="99">
        <v>-0.43570531664212064</v>
      </c>
      <c r="J4" s="105">
        <v>-4.472808370073289E-2</v>
      </c>
    </row>
    <row r="5" spans="1:10" customFormat="1" collapsed="1">
      <c r="A5" s="21">
        <v>2</v>
      </c>
      <c r="B5" s="176" t="s">
        <v>120</v>
      </c>
      <c r="C5" s="104">
        <v>39048</v>
      </c>
      <c r="D5" s="104">
        <v>39140</v>
      </c>
      <c r="E5" s="99">
        <v>4.6098783053477588E-2</v>
      </c>
      <c r="F5" s="99">
        <v>0.17948982378116796</v>
      </c>
      <c r="G5" s="99">
        <v>0.31250752596337206</v>
      </c>
      <c r="H5" s="99">
        <v>8.5634084749665051E-2</v>
      </c>
      <c r="I5" s="99">
        <v>-0.46497991071047085</v>
      </c>
      <c r="J5" s="105">
        <v>-5.4821732128557343E-2</v>
      </c>
    </row>
    <row r="6" spans="1:10" customFormat="1">
      <c r="A6" s="21">
        <v>3</v>
      </c>
      <c r="B6" s="176" t="s">
        <v>119</v>
      </c>
      <c r="C6" s="104">
        <v>39100</v>
      </c>
      <c r="D6" s="104">
        <v>39268</v>
      </c>
      <c r="E6" s="99">
        <v>-3.7960843216255924E-4</v>
      </c>
      <c r="F6" s="99">
        <v>3.1200389295262365E-2</v>
      </c>
      <c r="G6" s="99">
        <v>8.6231290580317088E-2</v>
      </c>
      <c r="H6" s="99">
        <v>0.19424451733388692</v>
      </c>
      <c r="I6" s="99">
        <v>1.1452221954483686</v>
      </c>
      <c r="J6" s="105">
        <v>7.3634001073334066E-2</v>
      </c>
    </row>
    <row r="7" spans="1:10" customFormat="1">
      <c r="A7" s="21">
        <v>4</v>
      </c>
      <c r="B7" s="26" t="s">
        <v>118</v>
      </c>
      <c r="C7" s="104">
        <v>40253</v>
      </c>
      <c r="D7" s="104">
        <v>40445</v>
      </c>
      <c r="E7" s="99">
        <v>1.2135123278464111E-2</v>
      </c>
      <c r="F7" s="99">
        <v>0.14638022502861725</v>
      </c>
      <c r="G7" s="99" t="s">
        <v>91</v>
      </c>
      <c r="H7" s="99" t="s">
        <v>91</v>
      </c>
      <c r="I7" s="99">
        <v>-0.35227874159933814</v>
      </c>
      <c r="J7" s="105">
        <v>-5.6131864576554058E-2</v>
      </c>
    </row>
    <row r="8" spans="1:10" ht="15.75" thickBot="1">
      <c r="A8" s="140"/>
      <c r="B8" s="145" t="s">
        <v>90</v>
      </c>
      <c r="C8" s="146" t="s">
        <v>4</v>
      </c>
      <c r="D8" s="146" t="s">
        <v>4</v>
      </c>
      <c r="E8" s="147">
        <f>AVERAGE(E4:E7)</f>
        <v>1.2931920999145058E-2</v>
      </c>
      <c r="F8" s="147">
        <f>AVERAGE(F4:F7)</f>
        <v>8.7131774385896116E-2</v>
      </c>
      <c r="G8" s="147">
        <f>AVERAGE(G4:G7)</f>
        <v>0.10389249045104003</v>
      </c>
      <c r="H8" s="147">
        <f>AVERAGE(H4:H7)</f>
        <v>2.2786680543476212E-2</v>
      </c>
      <c r="I8" s="147">
        <f>AVERAGE(I4:I7)</f>
        <v>-2.6935443375890267E-2</v>
      </c>
      <c r="J8" s="146" t="s">
        <v>4</v>
      </c>
    </row>
    <row r="9" spans="1:10" ht="15" thickBot="1">
      <c r="A9" s="170" t="s">
        <v>133</v>
      </c>
      <c r="B9" s="170"/>
      <c r="C9" s="170"/>
      <c r="D9" s="170"/>
      <c r="E9" s="170"/>
      <c r="F9" s="170"/>
      <c r="G9" s="170"/>
      <c r="H9" s="170"/>
      <c r="I9" s="170"/>
      <c r="J9" s="170"/>
    </row>
    <row r="10" spans="1:10">
      <c r="B10" s="28"/>
      <c r="C10" s="29"/>
      <c r="D10" s="29"/>
      <c r="E10" s="28"/>
      <c r="F10" s="28"/>
      <c r="G10" s="28"/>
      <c r="H10" s="28"/>
      <c r="I10" s="28"/>
    </row>
    <row r="11" spans="1:10">
      <c r="B11" s="28"/>
      <c r="C11" s="29"/>
      <c r="D11" s="29"/>
      <c r="E11" s="28"/>
      <c r="F11" s="28"/>
      <c r="G11" s="28"/>
      <c r="H11" s="28"/>
      <c r="I11" s="28"/>
    </row>
    <row r="12" spans="1:10">
      <c r="B12" s="28"/>
      <c r="C12" s="29"/>
      <c r="D12" s="29"/>
      <c r="E12" s="114"/>
      <c r="F12" s="28"/>
      <c r="G12" s="28"/>
      <c r="H12" s="28"/>
      <c r="I12" s="28"/>
    </row>
    <row r="13" spans="1:10">
      <c r="B13" s="28"/>
      <c r="C13" s="29"/>
      <c r="D13" s="29"/>
      <c r="E13" s="28"/>
      <c r="F13" s="28"/>
      <c r="G13" s="28"/>
      <c r="H13" s="28"/>
      <c r="I13" s="28"/>
    </row>
    <row r="14" spans="1:10">
      <c r="B14" s="28"/>
      <c r="C14" s="29"/>
      <c r="D14" s="29"/>
      <c r="E14" s="28"/>
      <c r="F14" s="28"/>
      <c r="G14" s="28"/>
      <c r="H14" s="28"/>
      <c r="I14" s="28"/>
    </row>
    <row r="15" spans="1:10">
      <c r="B15" s="28"/>
      <c r="C15" s="29"/>
      <c r="D15" s="29"/>
      <c r="E15" s="28"/>
      <c r="F15" s="28"/>
      <c r="G15" s="28"/>
      <c r="H15" s="28"/>
      <c r="I15" s="28"/>
    </row>
    <row r="16" spans="1:10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18" spans="2:9">
      <c r="B18" s="28"/>
      <c r="C18" s="29"/>
      <c r="D18" s="29"/>
      <c r="E18" s="28"/>
      <c r="F18" s="28"/>
      <c r="G18" s="28"/>
      <c r="H18" s="28"/>
      <c r="I18" s="28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</sheetData>
  <mergeCells count="4">
    <mergeCell ref="A2:A3"/>
    <mergeCell ref="A1:J1"/>
    <mergeCell ref="E2:J2"/>
    <mergeCell ref="A9:J9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9"/>
  <sheetViews>
    <sheetView zoomScale="85" workbookViewId="0">
      <selection activeCell="J41" sqref="J41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66" t="s">
        <v>134</v>
      </c>
      <c r="B1" s="166"/>
      <c r="C1" s="166"/>
      <c r="D1" s="166"/>
      <c r="E1" s="166"/>
      <c r="F1" s="166"/>
      <c r="G1" s="166"/>
    </row>
    <row r="2" spans="1:7" s="30" customFormat="1" ht="15.75" customHeight="1" thickBot="1">
      <c r="A2" s="162" t="s">
        <v>94</v>
      </c>
      <c r="B2" s="89"/>
      <c r="C2" s="167" t="s">
        <v>95</v>
      </c>
      <c r="D2" s="168"/>
      <c r="E2" s="167" t="s">
        <v>96</v>
      </c>
      <c r="F2" s="168"/>
      <c r="G2" s="90"/>
    </row>
    <row r="3" spans="1:7" s="30" customFormat="1" ht="45.75" thickBot="1">
      <c r="A3" s="163"/>
      <c r="B3" s="34" t="s">
        <v>78</v>
      </c>
      <c r="C3" s="34" t="s">
        <v>97</v>
      </c>
      <c r="D3" s="34" t="s">
        <v>98</v>
      </c>
      <c r="E3" s="34" t="s">
        <v>99</v>
      </c>
      <c r="F3" s="34" t="s">
        <v>98</v>
      </c>
      <c r="G3" s="35" t="s">
        <v>135</v>
      </c>
    </row>
    <row r="4" spans="1:7" s="30" customFormat="1">
      <c r="A4" s="21">
        <v>1</v>
      </c>
      <c r="B4" s="36" t="s">
        <v>120</v>
      </c>
      <c r="C4" s="37">
        <v>66.038920000000161</v>
      </c>
      <c r="D4" s="99">
        <v>4.6098783053471155E-2</v>
      </c>
      <c r="E4" s="38">
        <v>0</v>
      </c>
      <c r="F4" s="99">
        <v>0</v>
      </c>
      <c r="G4" s="39">
        <v>0</v>
      </c>
    </row>
    <row r="5" spans="1:7" s="30" customFormat="1">
      <c r="A5" s="21">
        <v>2</v>
      </c>
      <c r="B5" s="36" t="s">
        <v>118</v>
      </c>
      <c r="C5" s="37">
        <v>41.137719999999739</v>
      </c>
      <c r="D5" s="99">
        <v>1.2135123278461396E-2</v>
      </c>
      <c r="E5" s="38">
        <v>0</v>
      </c>
      <c r="F5" s="99">
        <v>0</v>
      </c>
      <c r="G5" s="39">
        <v>0</v>
      </c>
    </row>
    <row r="6" spans="1:7" s="30" customFormat="1">
      <c r="A6" s="21">
        <v>3</v>
      </c>
      <c r="B6" s="26" t="s">
        <v>132</v>
      </c>
      <c r="C6" s="37">
        <v>-2.3619199999999836</v>
      </c>
      <c r="D6" s="99">
        <v>-6.1266139031999666E-3</v>
      </c>
      <c r="E6" s="38">
        <v>0</v>
      </c>
      <c r="F6" s="99">
        <v>0</v>
      </c>
      <c r="G6" s="39">
        <v>0</v>
      </c>
    </row>
    <row r="7" spans="1:7" s="30" customFormat="1">
      <c r="A7" s="21">
        <v>4</v>
      </c>
      <c r="B7" s="176" t="s">
        <v>119</v>
      </c>
      <c r="C7" s="37">
        <v>-4.9006200000001119</v>
      </c>
      <c r="D7" s="99">
        <v>-3.0488217608065885E-3</v>
      </c>
      <c r="E7" s="38">
        <v>-2</v>
      </c>
      <c r="F7" s="99">
        <v>-2.6702269692923898E-3</v>
      </c>
      <c r="G7" s="39">
        <v>-4.1927490046737912</v>
      </c>
    </row>
    <row r="8" spans="1:7" s="30" customFormat="1" ht="15.75" thickBot="1">
      <c r="A8" s="110"/>
      <c r="B8" s="91" t="s">
        <v>62</v>
      </c>
      <c r="C8" s="111">
        <v>99.914099999999806</v>
      </c>
      <c r="D8" s="96">
        <v>1.4659999202857115E-2</v>
      </c>
      <c r="E8" s="93">
        <v>-2</v>
      </c>
      <c r="F8" s="96">
        <v>-3.4964423698886386E-5</v>
      </c>
      <c r="G8" s="94">
        <v>-4.1927490046737912</v>
      </c>
    </row>
    <row r="9" spans="1:7" s="30" customFormat="1">
      <c r="D9" s="40"/>
    </row>
    <row r="10" spans="1:7" s="30" customFormat="1"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>
      <c r="D29" s="40"/>
    </row>
    <row r="30" spans="4:9" s="30" customFormat="1"/>
    <row r="31" spans="4:9" s="30" customFormat="1"/>
    <row r="32" spans="4:9" s="30" customFormat="1">
      <c r="H32" s="22"/>
      <c r="I32" s="22"/>
    </row>
    <row r="35" spans="1:5" ht="30.75" thickBot="1">
      <c r="B35" s="41" t="s">
        <v>78</v>
      </c>
      <c r="C35" s="34" t="s">
        <v>136</v>
      </c>
      <c r="D35" s="34" t="s">
        <v>137</v>
      </c>
      <c r="E35" s="35" t="s">
        <v>138</v>
      </c>
    </row>
    <row r="36" spans="1:5">
      <c r="A36" s="22">
        <v>1</v>
      </c>
      <c r="B36" s="36" t="str">
        <f t="shared" ref="B36:D37" si="0">B4</f>
        <v>ТАSК Ukrainskyi Kapital</v>
      </c>
      <c r="C36" s="115">
        <f t="shared" si="0"/>
        <v>66.038920000000161</v>
      </c>
      <c r="D36" s="99">
        <f t="shared" si="0"/>
        <v>4.6098783053471155E-2</v>
      </c>
      <c r="E36" s="116">
        <f>G4</f>
        <v>0</v>
      </c>
    </row>
    <row r="37" spans="1:5">
      <c r="A37" s="22">
        <v>2</v>
      </c>
      <c r="B37" s="36" t="str">
        <f t="shared" si="0"/>
        <v>Аurum</v>
      </c>
      <c r="C37" s="115">
        <f t="shared" si="0"/>
        <v>41.137719999999739</v>
      </c>
      <c r="D37" s="99">
        <f t="shared" si="0"/>
        <v>1.2135123278461396E-2</v>
      </c>
      <c r="E37" s="116">
        <f>G5</f>
        <v>0</v>
      </c>
    </row>
    <row r="38" spans="1:5">
      <c r="A38" s="22">
        <v>3</v>
      </c>
      <c r="B38" s="36" t="str">
        <f t="shared" ref="B38:D39" si="1">B6</f>
        <v>Оptimum</v>
      </c>
      <c r="C38" s="115">
        <f t="shared" si="1"/>
        <v>-2.3619199999999836</v>
      </c>
      <c r="D38" s="99">
        <f t="shared" si="1"/>
        <v>-6.1266139031999666E-3</v>
      </c>
      <c r="E38" s="116">
        <f>G6</f>
        <v>0</v>
      </c>
    </row>
    <row r="39" spans="1:5">
      <c r="A39" s="22">
        <v>4</v>
      </c>
      <c r="B39" s="36" t="str">
        <f t="shared" si="1"/>
        <v>Zbalansovanyi Fond "Parytet"</v>
      </c>
      <c r="C39" s="115">
        <f t="shared" si="1"/>
        <v>-4.9006200000001119</v>
      </c>
      <c r="D39" s="99">
        <f t="shared" si="1"/>
        <v>-3.0488217608065885E-3</v>
      </c>
      <c r="E39" s="116">
        <f>G7</f>
        <v>-4.1927490046737912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5"/>
  <sheetViews>
    <sheetView zoomScale="85" workbookViewId="0">
      <selection activeCell="R51" sqref="R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78</v>
      </c>
      <c r="B1" s="64" t="s">
        <v>108</v>
      </c>
      <c r="C1" s="10"/>
      <c r="D1" s="10"/>
    </row>
    <row r="2" spans="1:4" ht="14.25">
      <c r="A2" s="75" t="s">
        <v>139</v>
      </c>
      <c r="B2" s="99">
        <v>-6.1266139031989075E-3</v>
      </c>
      <c r="C2" s="10"/>
      <c r="D2" s="10"/>
    </row>
    <row r="3" spans="1:4" ht="14.25">
      <c r="A3" s="141" t="s">
        <v>119</v>
      </c>
      <c r="B3" s="99">
        <v>-3.7960843216255924E-4</v>
      </c>
      <c r="C3" s="10"/>
      <c r="D3" s="10"/>
    </row>
    <row r="4" spans="1:4" ht="14.25">
      <c r="A4" s="26" t="s">
        <v>118</v>
      </c>
      <c r="B4" s="133">
        <v>1.2135123278464111E-2</v>
      </c>
      <c r="C4" s="10"/>
      <c r="D4" s="10"/>
    </row>
    <row r="5" spans="1:4" ht="14.25">
      <c r="A5" s="26" t="s">
        <v>120</v>
      </c>
      <c r="B5" s="99">
        <v>4.6098783053477588E-2</v>
      </c>
      <c r="C5" s="10"/>
      <c r="D5" s="10"/>
    </row>
    <row r="6" spans="1:4" ht="14.25">
      <c r="A6" s="26" t="s">
        <v>110</v>
      </c>
      <c r="B6" s="134">
        <v>1.2931920999145058E-2</v>
      </c>
      <c r="C6" s="10"/>
      <c r="D6" s="10"/>
    </row>
    <row r="7" spans="1:4" ht="14.25">
      <c r="A7" s="141" t="s">
        <v>15</v>
      </c>
      <c r="B7" s="134">
        <v>4.8541351096125895E-2</v>
      </c>
      <c r="C7" s="10"/>
      <c r="D7" s="10"/>
    </row>
    <row r="8" spans="1:4" ht="14.25">
      <c r="A8" s="141" t="s">
        <v>14</v>
      </c>
      <c r="B8" s="134">
        <v>2.9605926950906802E-2</v>
      </c>
      <c r="C8" s="10"/>
      <c r="D8" s="10"/>
    </row>
    <row r="9" spans="1:4" ht="14.25">
      <c r="A9" s="141" t="s">
        <v>111</v>
      </c>
      <c r="B9" s="134">
        <v>-1.1609011748695663E-2</v>
      </c>
      <c r="C9" s="10"/>
      <c r="D9" s="10"/>
    </row>
    <row r="10" spans="1:4" ht="14.25">
      <c r="A10" s="141" t="s">
        <v>112</v>
      </c>
      <c r="B10" s="134">
        <v>-1.6925971914834137E-2</v>
      </c>
      <c r="C10" s="10"/>
      <c r="D10" s="10"/>
    </row>
    <row r="11" spans="1:4" ht="14.25">
      <c r="A11" s="141" t="s">
        <v>113</v>
      </c>
      <c r="B11" s="134">
        <v>1.2328767123287671E-2</v>
      </c>
      <c r="C11" s="10"/>
      <c r="D11" s="10"/>
    </row>
    <row r="12" spans="1:4" ht="15" thickBot="1">
      <c r="A12" s="194" t="s">
        <v>114</v>
      </c>
      <c r="B12" s="135">
        <v>-1.3323672200397652E-2</v>
      </c>
      <c r="C12" s="10"/>
      <c r="D12" s="10"/>
    </row>
    <row r="13" spans="1:4">
      <c r="B13" s="10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 ht="14.25">
      <c r="A18" s="52"/>
      <c r="B18" s="53"/>
      <c r="C18" s="10"/>
      <c r="D18" s="10"/>
    </row>
    <row r="19" spans="1:4">
      <c r="B19" s="10"/>
    </row>
    <row r="23" spans="1:4">
      <c r="A23" s="7"/>
      <c r="B23" s="8"/>
    </row>
    <row r="24" spans="1:4">
      <c r="B24" s="8"/>
    </row>
    <row r="25" spans="1:4">
      <c r="B25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2018-04-20T01:49:58Z</dcterms:modified>
</cp:coreProperties>
</file>