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1_{170C3700-CC03-4AC3-A3C8-562BDED37B64}" xr6:coauthVersionLast="45" xr6:coauthVersionMax="45" xr10:uidLastSave="{00000000-0000-0000-0000-000000000000}"/>
  <bookViews>
    <workbookView xWindow="26871" yWindow="1140" windowWidth="11760" windowHeight="8409" tabRatio="904" firstSheet="4" activeTab="12" xr2:uid="{00000000-000D-0000-FFFF-FFFF00000000}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NAV'!$B$3:$G$18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NAV'!$B$32:$E$32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4" l="1"/>
  <c r="B66" i="14"/>
  <c r="B65" i="14"/>
  <c r="B64" i="14"/>
  <c r="D67" i="14"/>
  <c r="D66" i="14"/>
  <c r="D65" i="14"/>
  <c r="D64" i="14"/>
  <c r="C67" i="14"/>
  <c r="C66" i="14"/>
  <c r="C65" i="14"/>
  <c r="C64" i="14"/>
  <c r="E67" i="14"/>
  <c r="E66" i="14"/>
  <c r="E65" i="14"/>
  <c r="E64" i="14"/>
  <c r="E63" i="14"/>
  <c r="D63" i="14"/>
  <c r="C63" i="14"/>
  <c r="B63" i="14"/>
  <c r="D32" i="12"/>
  <c r="C32" i="12"/>
  <c r="B32" i="12"/>
  <c r="K6" i="24"/>
  <c r="K6" i="16"/>
  <c r="K19" i="21"/>
  <c r="E37" i="20"/>
  <c r="D37" i="20"/>
  <c r="C37" i="20"/>
  <c r="B37" i="20"/>
  <c r="C18" i="12"/>
  <c r="C22" i="12" s="1"/>
  <c r="D22" i="12" s="1"/>
  <c r="C25" i="12"/>
  <c r="D25" i="12" s="1"/>
  <c r="C26" i="12"/>
  <c r="D26" i="12" s="1"/>
  <c r="C27" i="12"/>
  <c r="D27" i="12" s="1"/>
  <c r="C28" i="12"/>
  <c r="D28" i="12" s="1"/>
  <c r="C29" i="12"/>
  <c r="D29" i="12" s="1"/>
  <c r="C30" i="12"/>
  <c r="D30" i="12" s="1"/>
  <c r="C31" i="12"/>
  <c r="D31" i="12" s="1"/>
  <c r="B25" i="12"/>
  <c r="B26" i="12"/>
  <c r="B27" i="12"/>
  <c r="B28" i="12"/>
  <c r="B29" i="12"/>
  <c r="B30" i="12"/>
  <c r="B31" i="12"/>
  <c r="I6" i="16"/>
  <c r="H6" i="16"/>
  <c r="G6" i="16"/>
  <c r="F6" i="16"/>
  <c r="E6" i="16"/>
  <c r="B34" i="17"/>
  <c r="C24" i="12"/>
  <c r="B24" i="12"/>
  <c r="C23" i="12"/>
  <c r="B23" i="12"/>
  <c r="E36" i="20"/>
  <c r="D36" i="20"/>
  <c r="C36" i="20"/>
  <c r="B36" i="20"/>
  <c r="I6" i="24"/>
  <c r="H6" i="24"/>
  <c r="G6" i="24"/>
  <c r="F6" i="24"/>
  <c r="E6" i="24"/>
  <c r="E34" i="17"/>
  <c r="D34" i="17"/>
  <c r="C34" i="17"/>
  <c r="E33" i="17"/>
  <c r="D33" i="17"/>
  <c r="C33" i="17"/>
  <c r="B33" i="17"/>
  <c r="E5" i="22"/>
  <c r="E62" i="14"/>
  <c r="E61" i="14"/>
  <c r="E60" i="14"/>
  <c r="E59" i="14"/>
  <c r="E58" i="14"/>
  <c r="E68" i="14" s="1"/>
  <c r="E69" i="14" s="1"/>
  <c r="D62" i="14"/>
  <c r="D61" i="14"/>
  <c r="D60" i="14"/>
  <c r="D59" i="14"/>
  <c r="D58" i="14"/>
  <c r="C62" i="14"/>
  <c r="C61" i="14"/>
  <c r="C60" i="14"/>
  <c r="C59" i="14"/>
  <c r="C58" i="14"/>
  <c r="C68" i="14" s="1"/>
  <c r="B62" i="14"/>
  <c r="B61" i="14"/>
  <c r="B60" i="14"/>
  <c r="B59" i="14"/>
  <c r="B58" i="14"/>
  <c r="I19" i="21"/>
  <c r="H19" i="21"/>
  <c r="G19" i="21"/>
  <c r="F19" i="21"/>
  <c r="E19" i="21"/>
  <c r="D24" i="12"/>
  <c r="D23" i="12"/>
  <c r="F5" i="23"/>
  <c r="E5" i="23"/>
  <c r="F5" i="22"/>
  <c r="D18" i="12"/>
  <c r="C69" i="14" l="1"/>
</calcChain>
</file>

<file path=xl/sharedStrings.xml><?xml version="1.0" encoding="utf-8"?>
<sst xmlns="http://schemas.openxmlformats.org/spreadsheetml/2006/main" count="336" uniqueCount="130">
  <si>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</si>
  <si>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</si>
  <si>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</si>
  <si>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</si>
  <si>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</si>
  <si>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</si>
  <si>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</si>
  <si>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</si>
  <si>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</si>
  <si>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</si>
  <si>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(*) Усі фонди - диверсифіковані пайові.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</si>
  <si>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</si>
  <si>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</si>
  <si>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</si>
  <si>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</si>
  <si>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</si>
  <si>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</si>
  <si>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</si>
  <si>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</si>
  <si>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August'20</t>
  </si>
  <si>
    <t>September'20</t>
  </si>
  <si>
    <t>YTD 2020</t>
  </si>
  <si>
    <t>Index</t>
  </si>
  <si>
    <t>Monthly change</t>
  </si>
  <si>
    <t>YTD change</t>
  </si>
  <si>
    <t>FTSE 100  (UK)</t>
  </si>
  <si>
    <t>WIG20 (Poland)</t>
  </si>
  <si>
    <t>ММВБ (MICEX) (Russia)</t>
  </si>
  <si>
    <t>РТС (RTSI) (Russia)</t>
  </si>
  <si>
    <t>HANG SENG (Hong Kong)</t>
  </si>
  <si>
    <t>SHANGHAI SE COMPOSITE (China)</t>
  </si>
  <si>
    <t>CAC 40 (France)</t>
  </si>
  <si>
    <t>DAX (Germany)</t>
  </si>
  <si>
    <t>NIKKEI 225 (Japan)</t>
  </si>
  <si>
    <t>S&amp;P 500 (USA)</t>
  </si>
  <si>
    <t>DJIA (USA)</t>
  </si>
  <si>
    <t>КІNТО-Klasychnyi</t>
  </si>
  <si>
    <t>UNIVER.UA/Myhailo Hrushevskyi: Fond Derzhavnykh Paperiv</t>
  </si>
  <si>
    <t>OTP Fond Aktsii</t>
  </si>
  <si>
    <t>UNIVER.UA/Iaroslav Mudryi: Fond Aktsii</t>
  </si>
  <si>
    <t>Sofiivskyi</t>
  </si>
  <si>
    <t>КІNTO-Ekviti</t>
  </si>
  <si>
    <t>Altus – Depozyt</t>
  </si>
  <si>
    <t>Altus – Zbalansovanyi</t>
  </si>
  <si>
    <t>KINTO-Kaznacheiskyi</t>
  </si>
  <si>
    <t>VSI</t>
  </si>
  <si>
    <t>UNIVER.UA/Volodymyr Velykyi: Fond Zbalansovanyi</t>
  </si>
  <si>
    <t>UNIVER.UA/Taras Shevchenko: Fond Zaoshchadzhen</t>
  </si>
  <si>
    <t>ТАSK Resurs</t>
  </si>
  <si>
    <t>Nadbannia</t>
  </si>
  <si>
    <t>OTP Klasychnyi</t>
  </si>
  <si>
    <t xml:space="preserve">Total  </t>
  </si>
  <si>
    <t>Others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</si>
  <si>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</si>
  <si>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</si>
  <si>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</si>
  <si>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</si>
  <si>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</si>
  <si>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</si>
  <si>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</si>
  <si>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</si>
  <si>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</si>
  <si>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</si>
  <si>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</si>
  <si>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</si>
  <si>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</si>
  <si>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</si>
  <si>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"TASK-Invest"</t>
  </si>
  <si>
    <t>LLC AMC “ART-KAPITAL Menedzhment”</t>
  </si>
  <si>
    <t>LLC AMC "Vsesvit"</t>
  </si>
  <si>
    <t>Average</t>
  </si>
  <si>
    <t>*The indicator "since the fund's inception, % per annum (average)" is calculated based on compound interest formula.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</si>
  <si>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</si>
  <si>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</si>
  <si>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</si>
  <si>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</si>
  <si>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</si>
  <si>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</si>
  <si>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</t>
  </si>
  <si>
    <t>1 year</t>
  </si>
  <si>
    <t>YTD</t>
  </si>
  <si>
    <t>Since fund's inception</t>
  </si>
  <si>
    <t>Since fund's inception, % per annum (average)*</t>
  </si>
  <si>
    <t>Rates of Return on Investment Certificates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</si>
  <si>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</si>
  <si>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</si>
  <si>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</si>
  <si>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</si>
  <si>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</si>
  <si>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</si>
  <si>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</si>
  <si>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</si>
  <si>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n/a</t>
  </si>
  <si>
    <t xml:space="preserve">** According to available data, net inflow / outflow amounted to UAH -59.78 thousand. , but taking into account these funds, information on which is insufficient to compare with the previous period, the net inflow / outflow amounted </t>
  </si>
  <si>
    <t>to 1590.02 thousand UAH.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</si>
  <si>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</si>
  <si>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</si>
  <si>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</si>
  <si>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</si>
  <si>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</si>
  <si>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</si>
  <si>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</si>
  <si>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</si>
  <si>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</si>
  <si>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</si>
  <si>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ТАSК Ukrainskyi Kapital</t>
  </si>
  <si>
    <t>Interval Funds. Ranking by NAV</t>
  </si>
  <si>
    <t>Form</t>
  </si>
  <si>
    <t>Type</t>
  </si>
  <si>
    <t>unit</t>
  </si>
  <si>
    <t>diversified</t>
  </si>
  <si>
    <t>specialized</t>
  </si>
  <si>
    <t xml:space="preserve"> LLC AMC “ART-KAPITAL Menedzhment”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</si>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</sst>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4" fontId="10" fillId="0" borderId="45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left" vertical="center" wrapText="1" shrinkToFit="1"/>
    </xf>
    <xf numFmtId="4" fontId="10" fillId="0" borderId="47" xfId="0" applyNumberFormat="1" applyFont="1" applyFill="1" applyBorder="1" applyAlignment="1">
      <alignment horizontal="right" vertical="center" indent="1"/>
    </xf>
    <xf numFmtId="10" fontId="10" fillId="0" borderId="47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right" vertical="center" indent="1"/>
    </xf>
    <xf numFmtId="10" fontId="20" fillId="0" borderId="49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4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left" vertical="center" wrapText="1" shrinkToFit="1"/>
    </xf>
    <xf numFmtId="4" fontId="10" fillId="0" borderId="51" xfId="0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4" fontId="10" fillId="0" borderId="52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3" xfId="4" applyFont="1" applyFill="1" applyBorder="1" applyAlignment="1">
      <alignment vertical="center" wrapText="1"/>
    </xf>
    <xf numFmtId="10" fontId="21" fillId="0" borderId="53" xfId="5" applyNumberFormat="1" applyFont="1" applyFill="1" applyBorder="1" applyAlignment="1">
      <alignment horizontal="center" vertical="center" wrapText="1"/>
    </xf>
    <xf numFmtId="10" fontId="21" fillId="0" borderId="53" xfId="5" applyNumberFormat="1" applyFont="1" applyFill="1" applyBorder="1" applyAlignment="1">
      <alignment horizontal="right" vertical="center" wrapText="1" indent="1"/>
    </xf>
    <xf numFmtId="0" fontId="10" fillId="0" borderId="54" xfId="0" applyFont="1" applyFill="1" applyBorder="1" applyAlignment="1">
      <alignment horizontal="center" vertical="center"/>
    </xf>
    <xf numFmtId="0" fontId="15" fillId="0" borderId="43" xfId="4" applyFont="1" applyFill="1" applyBorder="1" applyAlignment="1">
      <alignment horizontal="left" vertical="center" wrapText="1"/>
    </xf>
    <xf numFmtId="10" fontId="15" fillId="0" borderId="45" xfId="5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5" fillId="0" borderId="5" xfId="4" applyFont="1" applyBorder="1" applyAlignment="1">
      <alignment vertical="center" wrapText="1"/>
    </xf>
    <xf numFmtId="0" fontId="15" fillId="0" borderId="6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10" fillId="0" borderId="25" xfId="0" applyFont="1" applyBorder="1" applyAlignment="1">
      <alignment horizontal="left"/>
    </xf>
    <xf numFmtId="0" fontId="22" fillId="0" borderId="0" xfId="4" applyFont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22" fillId="0" borderId="64" xfId="11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5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8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58" xfId="0" applyBorder="1"/>
    <xf numFmtId="0" fontId="10" fillId="0" borderId="10" xfId="0" applyFont="1" applyBorder="1" applyAlignment="1">
      <alignment horizontal="left" vertical="center" wrapText="1" shrinkToFit="1"/>
    </xf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5" fillId="0" borderId="53" xfId="4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 shrinkToFit="1"/>
    </xf>
    <xf numFmtId="0" fontId="11" fillId="0" borderId="67" xfId="0" applyFont="1" applyBorder="1" applyAlignment="1">
      <alignment vertical="center" wrapText="1"/>
    </xf>
    <xf numFmtId="0" fontId="11" fillId="0" borderId="67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 xr:uid="{00000000-0005-0000-0000-000001000000}"/>
    <cellStyle name="Звичайний" xfId="0" builtinId="0"/>
    <cellStyle name="Обычный_Nastya_Otkrit" xfId="2" xr:uid="{00000000-0005-0000-0000-000003000000}"/>
    <cellStyle name="Обычный_Відкр_1" xfId="3" xr:uid="{00000000-0005-0000-0000-000004000000}"/>
    <cellStyle name="Обычный_Відкр_1 2" xfId="11" xr:uid="{00000000-0005-0000-0000-000005000000}"/>
    <cellStyle name="Обычный_Відкр_2" xfId="4" xr:uid="{00000000-0005-0000-0000-000006000000}"/>
    <cellStyle name="Обычный_З_2_28.10" xfId="5" xr:uid="{00000000-0005-0000-0000-000007000000}"/>
    <cellStyle name="Обычный_Лист2" xfId="6" xr:uid="{00000000-0005-0000-0000-000008000000}"/>
    <cellStyle name="Обычный_Лист5" xfId="7" xr:uid="{00000000-0005-0000-0000-000009000000}"/>
    <cellStyle name="Открывавшаяся гиперссылка" xfId="8" xr:uid="{00000000-0005-0000-0000-00000A000000}"/>
    <cellStyle name="Процентный 2" xfId="10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921043214206347"/>
          <c:y val="1.4610435935077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894420043755897E-2"/>
          <c:y val="0.28084504630759916"/>
          <c:w val="0.95041380908650941"/>
          <c:h val="0.39448177024709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5.7950620919411389E-4"/>
                  <c:y val="2.6813762513123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8E-466F-ACF2-5BC12119065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8E-466F-ACF2-5BC12119065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8E-466F-ACF2-5BC1211906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August'20</c:v>
                </c:pt>
                <c:pt idx="1">
                  <c:v>September'20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1.9991603526614554E-5</c:v>
                </c:pt>
                <c:pt idx="1">
                  <c:v>0</c:v>
                </c:pt>
                <c:pt idx="2">
                  <c:v>-1.8502894143039295E-2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E-466F-ACF2-5BC121190656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7252297596236428E-3"/>
                  <c:y val="2.813272754049800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8E-466F-ACF2-5BC12119065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88E-466F-ACF2-5BC12119065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88E-466F-ACF2-5BC1211906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August'20</c:v>
                </c:pt>
                <c:pt idx="1">
                  <c:v>September'20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1.9907725835993206E-2</c:v>
                </c:pt>
                <c:pt idx="1">
                  <c:v>-8.6381305266987063E-3</c:v>
                </c:pt>
                <c:pt idx="2">
                  <c:v>-0.13853113147914042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8E-466F-ACF2-5BC121190656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169241832975242E-3"/>
                  <c:y val="-2.074683317551873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8E-466F-ACF2-5BC121190656}"/>
                </c:ext>
              </c:extLst>
            </c:dLbl>
            <c:dLbl>
              <c:idx val="1"/>
              <c:layout>
                <c:manualLayout>
                  <c:x val="2.1352675940023991E-3"/>
                  <c:y val="-2.45097755520867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8E-466F-ACF2-5BC121190656}"/>
                </c:ext>
              </c:extLst>
            </c:dLbl>
            <c:dLbl>
              <c:idx val="2"/>
              <c:layout>
                <c:manualLayout>
                  <c:x val="2.1352523276774171E-3"/>
                  <c:y val="-9.567863393772468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8E-466F-ACF2-5BC12119065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88E-466F-ACF2-5BC12119065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88E-466F-ACF2-5BC1211906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August'20</c:v>
                </c:pt>
                <c:pt idx="1">
                  <c:v>September'20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5.0005906590083454E-3</c:v>
                </c:pt>
                <c:pt idx="1">
                  <c:v>1.3218166681387209E-2</c:v>
                </c:pt>
                <c:pt idx="2">
                  <c:v>6.5468913349450139E-2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8E-466F-ACF2-5BC121190656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365286746887977E-3"/>
                  <c:y val="-1.34648362608678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8E-466F-ACF2-5BC121190656}"/>
                </c:ext>
              </c:extLst>
            </c:dLbl>
            <c:dLbl>
              <c:idx val="1"/>
              <c:layout>
                <c:manualLayout>
                  <c:x val="1.9365134083637603E-3"/>
                  <c:y val="-6.088450011654644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8E-466F-ACF2-5BC12119065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88E-466F-ACF2-5BC12119065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88E-466F-ACF2-5BC1211906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August'20</c:v>
                </c:pt>
                <c:pt idx="1">
                  <c:v>September'20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1.0339790018323858E-3</c:v>
                </c:pt>
                <c:pt idx="1">
                  <c:v>3.4418721768085803E-3</c:v>
                </c:pt>
                <c:pt idx="2">
                  <c:v>-3.7522124830488779E-2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8E-466F-ACF2-5BC121190656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88E-466F-ACF2-5BC12119065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88E-466F-ACF2-5BC12119065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88E-466F-ACF2-5BC1211906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August'20</c:v>
                </c:pt>
                <c:pt idx="1">
                  <c:v>September'20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-3.8420650126701372E-2</c:v>
                </c:pt>
                <c:pt idx="1">
                  <c:v>1.639403241259646E-2</c:v>
                </c:pt>
                <c:pt idx="2">
                  <c:v>-0.13777089398626291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88E-466F-ACF2-5BC1211906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59897176"/>
        <c:axId val="1"/>
      </c:barChart>
      <c:catAx>
        <c:axId val="459897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16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59897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019290540133443"/>
          <c:y val="0.88961321026915807"/>
          <c:w val="0.60422443128398373"/>
          <c:h val="6.16885072814379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  <a:endParaRPr lang="uk-UA"/>
          </a:p>
        </c:rich>
      </c:tx>
      <c:layout>
        <c:manualLayout>
          <c:xMode val="edge"/>
          <c:yMode val="edge"/>
          <c:x val="0.1840493948040966"/>
          <c:y val="1.2278347172731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66151994809918"/>
          <c:y val="0.20873190193642766"/>
          <c:w val="0.55915958992863646"/>
          <c:h val="0.587996403494119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009-4D7D-9E82-1D405910C89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009-4D7D-9E82-1D405910C89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009-4D7D-9E82-1D405910C89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009-4D7D-9E82-1D405910C89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009-4D7D-9E82-1D405910C89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009-4D7D-9E82-1D405910C891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009-4D7D-9E82-1D405910C891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009-4D7D-9E82-1D405910C891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09-4D7D-9E82-1D405910C891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009-4D7D-9E82-1D405910C891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009-4D7D-9E82-1D405910C891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009-4D7D-9E82-1D405910C89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ROR'!$A$28:$A$40</c:f>
              <c:strCache>
                <c:ptCount val="13"/>
                <c:pt idx="0">
                  <c:v>HANG SENG (Hong Kong)</c:v>
                </c:pt>
                <c:pt idx="1">
                  <c:v>РТС (RTSI) (Russia)</c:v>
                </c:pt>
                <c:pt idx="2">
                  <c:v>SHANGHAI SE COMPOSITE (China)</c:v>
                </c:pt>
                <c:pt idx="3">
                  <c:v>WIG20 (Poland)</c:v>
                </c:pt>
                <c:pt idx="4">
                  <c:v>S&amp;P 500 (USA)</c:v>
                </c:pt>
                <c:pt idx="5">
                  <c:v>CAC 40 (France)</c:v>
                </c:pt>
                <c:pt idx="6">
                  <c:v>DJIA (USA)</c:v>
                </c:pt>
                <c:pt idx="7">
                  <c:v>ММВБ (MICEX) (Russia)</c:v>
                </c:pt>
                <c:pt idx="8">
                  <c:v>DAX (Germany)</c:v>
                </c:pt>
                <c:pt idx="9">
                  <c:v>UX Index</c:v>
                </c:pt>
                <c:pt idx="10">
                  <c:v>PFTS Index</c:v>
                </c:pt>
                <c:pt idx="11">
                  <c:v>FTSE 100  (UK)</c:v>
                </c:pt>
                <c:pt idx="12">
                  <c:v>NIKKEI 225 (Japan)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-6.8236747355230221E-2</c:v>
                </c:pt>
                <c:pt idx="1">
                  <c:v>-6.3634196726521486E-2</c:v>
                </c:pt>
                <c:pt idx="2">
                  <c:v>-5.2310582858219767E-2</c:v>
                </c:pt>
                <c:pt idx="3">
                  <c:v>-4.8594330661422824E-2</c:v>
                </c:pt>
                <c:pt idx="4">
                  <c:v>-3.9227954095494399E-2</c:v>
                </c:pt>
                <c:pt idx="5">
                  <c:v>-2.9062786777220517E-2</c:v>
                </c:pt>
                <c:pt idx="6">
                  <c:v>-2.2805095312881885E-2</c:v>
                </c:pt>
                <c:pt idx="7">
                  <c:v>-2.0359382374755541E-2</c:v>
                </c:pt>
                <c:pt idx="8">
                  <c:v>-1.4263775957136793E-2</c:v>
                </c:pt>
                <c:pt idx="9">
                  <c:v>-8.6381305266987063E-3</c:v>
                </c:pt>
                <c:pt idx="10">
                  <c:v>0</c:v>
                </c:pt>
                <c:pt idx="11">
                  <c:v>6.9088458815613762E-4</c:v>
                </c:pt>
                <c:pt idx="12">
                  <c:v>1.9602623363423888E-3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09-4D7D-9E82-1D405910C891}"/>
            </c:ext>
          </c:extLst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HANG SENG (Hong Kong)</c:v>
                </c:pt>
                <c:pt idx="1">
                  <c:v>РТС (RTSI) (Russia)</c:v>
                </c:pt>
                <c:pt idx="2">
                  <c:v>SHANGHAI SE COMPOSITE (China)</c:v>
                </c:pt>
                <c:pt idx="3">
                  <c:v>WIG20 (Poland)</c:v>
                </c:pt>
                <c:pt idx="4">
                  <c:v>S&amp;P 500 (USA)</c:v>
                </c:pt>
                <c:pt idx="5">
                  <c:v>CAC 40 (France)</c:v>
                </c:pt>
                <c:pt idx="6">
                  <c:v>DJIA (USA)</c:v>
                </c:pt>
                <c:pt idx="7">
                  <c:v>ММВБ (MICEX) (Russia)</c:v>
                </c:pt>
                <c:pt idx="8">
                  <c:v>DAX (Germany)</c:v>
                </c:pt>
                <c:pt idx="9">
                  <c:v>UX Index</c:v>
                </c:pt>
                <c:pt idx="10">
                  <c:v>PFTS Index</c:v>
                </c:pt>
                <c:pt idx="11">
                  <c:v>FTSE 100  (UK)</c:v>
                </c:pt>
                <c:pt idx="12">
                  <c:v>NIKKEI 225 (Japan)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-0.16781631621422688</c:v>
                </c:pt>
                <c:pt idx="1">
                  <c:v>-0.2391408207008755</c:v>
                </c:pt>
                <c:pt idx="2">
                  <c:v>5.5056850222286347E-2</c:v>
                </c:pt>
                <c:pt idx="3">
                  <c:v>-0.20341474077829302</c:v>
                </c:pt>
                <c:pt idx="4">
                  <c:v>4.0925101678232378E-2</c:v>
                </c:pt>
                <c:pt idx="5">
                  <c:v>-0.19648849292245318</c:v>
                </c:pt>
                <c:pt idx="6">
                  <c:v>-2.6516515969338128E-2</c:v>
                </c:pt>
                <c:pt idx="7">
                  <c:v>-4.5983577762675365E-2</c:v>
                </c:pt>
                <c:pt idx="8">
                  <c:v>-3.6854074379897073E-2</c:v>
                </c:pt>
                <c:pt idx="9">
                  <c:v>-0.13853113147914042</c:v>
                </c:pt>
                <c:pt idx="10">
                  <c:v>-1.8502894143039295E-2</c:v>
                </c:pt>
                <c:pt idx="11">
                  <c:v>-0.22225433679286799</c:v>
                </c:pt>
                <c:pt idx="12">
                  <c:v>-1.993099605945392E-2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09-4D7D-9E82-1D405910C8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59896192"/>
        <c:axId val="1"/>
      </c:barChart>
      <c:catAx>
        <c:axId val="459896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  <c:min val="-0.2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598961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915015808186024"/>
          <c:y val="0.88813377882754507"/>
          <c:w val="0.54776605596457328"/>
          <c:h val="5.59346926757747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5747002289470622"/>
          <c:y val="7.323245951976041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16826212420868"/>
          <c:y val="0.35227332452432192"/>
          <c:w val="0.29263054819981704"/>
          <c:h val="0.323232871248123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41-4EDA-91C7-E3B657EC69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41-4EDA-91C7-E3B657EC69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0B41-4EDA-91C7-E3B657EC69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41-4EDA-91C7-E3B657EC69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B41-4EDA-91C7-E3B657EC69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41-4EDA-91C7-E3B657EC69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B41-4EDA-91C7-E3B657EC69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41-4EDA-91C7-E3B657EC690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B41-4EDA-91C7-E3B657EC690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41-4EDA-91C7-E3B657EC690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0B41-4EDA-91C7-E3B657EC6900}"/>
              </c:ext>
            </c:extLst>
          </c:dPt>
          <c:dLbls>
            <c:dLbl>
              <c:idx val="0"/>
              <c:layout>
                <c:manualLayout>
                  <c:x val="-2.7996093751568529E-2"/>
                  <c:y val="-0.1118525996301004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41-4EDA-91C7-E3B657EC6900}"/>
                </c:ext>
              </c:extLst>
            </c:dLbl>
            <c:dLbl>
              <c:idx val="1"/>
              <c:layout>
                <c:manualLayout>
                  <c:x val="-5.0358572540020186E-3"/>
                  <c:y val="-9.792249579310874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41-4EDA-91C7-E3B657EC6900}"/>
                </c:ext>
              </c:extLst>
            </c:dLbl>
            <c:dLbl>
              <c:idx val="2"/>
              <c:layout>
                <c:manualLayout>
                  <c:x val="8.0253430703052797E-2"/>
                  <c:y val="-0.108101866186661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41-4EDA-91C7-E3B657EC6900}"/>
                </c:ext>
              </c:extLst>
            </c:dLbl>
            <c:dLbl>
              <c:idx val="3"/>
              <c:layout>
                <c:manualLayout>
                  <c:x val="0.10778355516022076"/>
                  <c:y val="-9.6742057263909942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41-4EDA-91C7-E3B657EC6900}"/>
                </c:ext>
              </c:extLst>
            </c:dLbl>
            <c:dLbl>
              <c:idx val="4"/>
              <c:layout>
                <c:manualLayout>
                  <c:x val="7.7898471516784529E-2"/>
                  <c:y val="6.053280210392630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41-4EDA-91C7-E3B657EC6900}"/>
                </c:ext>
              </c:extLst>
            </c:dLbl>
            <c:dLbl>
              <c:idx val="5"/>
              <c:layout>
                <c:manualLayout>
                  <c:x val="5.1500708572006726E-2"/>
                  <c:y val="0.1181055798467528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41-4EDA-91C7-E3B657EC6900}"/>
                </c:ext>
              </c:extLst>
            </c:dLbl>
            <c:dLbl>
              <c:idx val="6"/>
              <c:layout>
                <c:manualLayout>
                  <c:x val="5.4183020663861381E-2"/>
                  <c:y val="7.2642854969603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41-4EDA-91C7-E3B657EC6900}"/>
                </c:ext>
              </c:extLst>
            </c:dLbl>
            <c:dLbl>
              <c:idx val="7"/>
              <c:layout>
                <c:manualLayout>
                  <c:x val="-7.6921842292373699E-2"/>
                  <c:y val="0.1032601161143504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41-4EDA-91C7-E3B657EC6900}"/>
                </c:ext>
              </c:extLst>
            </c:dLbl>
            <c:dLbl>
              <c:idx val="8"/>
              <c:layout>
                <c:manualLayout>
                  <c:x val="-6.6606079585153521E-2"/>
                  <c:y val="3.331065048808146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41-4EDA-91C7-E3B657EC6900}"/>
                </c:ext>
              </c:extLst>
            </c:dLbl>
            <c:dLbl>
              <c:idx val="9"/>
              <c:layout>
                <c:manualLayout>
                  <c:x val="-8.4799378538228637E-2"/>
                  <c:y val="-8.847729198994169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41-4EDA-91C7-E3B657EC6900}"/>
                </c:ext>
              </c:extLst>
            </c:dLbl>
            <c:dLbl>
              <c:idx val="10"/>
              <c:layout>
                <c:manualLayout>
                  <c:x val="-4.6173732557543368E-2"/>
                  <c:y val="-0.1379480309624069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41-4EDA-91C7-E3B657EC690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UNIVER.UA/Iaroslav Mudryi: Fond Aktsii</c:v>
                </c:pt>
                <c:pt idx="5">
                  <c:v>OTP Fond Aktsii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КІNTO-Ekviti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6788232.2500999868</c:v>
                </c:pt>
                <c:pt idx="1">
                  <c:v>29636540.539999999</c:v>
                </c:pt>
                <c:pt idx="2">
                  <c:v>22678417.370000001</c:v>
                </c:pt>
                <c:pt idx="3">
                  <c:v>7880952.75</c:v>
                </c:pt>
                <c:pt idx="4">
                  <c:v>5866031.5300000003</c:v>
                </c:pt>
                <c:pt idx="5">
                  <c:v>5432733.7800000003</c:v>
                </c:pt>
                <c:pt idx="6">
                  <c:v>5044047.5400999999</c:v>
                </c:pt>
                <c:pt idx="7">
                  <c:v>4732346.2</c:v>
                </c:pt>
                <c:pt idx="8">
                  <c:v>4545533.08</c:v>
                </c:pt>
                <c:pt idx="9">
                  <c:v>3695519.89</c:v>
                </c:pt>
                <c:pt idx="10">
                  <c:v>3654090.17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41-4EDA-91C7-E3B657EC690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B41-4EDA-91C7-E3B657EC69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0B41-4EDA-91C7-E3B657EC69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B41-4EDA-91C7-E3B657EC69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B41-4EDA-91C7-E3B657EC69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B41-4EDA-91C7-E3B657EC69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B41-4EDA-91C7-E3B657EC69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B41-4EDA-91C7-E3B657EC69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B41-4EDA-91C7-E3B657EC690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B41-4EDA-91C7-E3B657EC690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B41-4EDA-91C7-E3B657EC690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B41-4EDA-91C7-E3B657EC690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UNIVER.UA/Iaroslav Mudryi: Fond Aktsii</c:v>
                </c:pt>
                <c:pt idx="5">
                  <c:v>OTP Fond Aktsii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КІNTO-Ekviti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6.7913260318688967E-2</c:v>
                </c:pt>
                <c:pt idx="1">
                  <c:v>0.29650047589470041</c:v>
                </c:pt>
                <c:pt idx="2">
                  <c:v>0.22688753208790138</c:v>
                </c:pt>
                <c:pt idx="3">
                  <c:v>7.884544546367786E-2</c:v>
                </c:pt>
                <c:pt idx="4">
                  <c:v>5.8687050126880892E-2</c:v>
                </c:pt>
                <c:pt idx="5">
                  <c:v>5.4352097843711915E-2</c:v>
                </c:pt>
                <c:pt idx="6">
                  <c:v>5.0463463981452364E-2</c:v>
                </c:pt>
                <c:pt idx="7">
                  <c:v>4.7345029980968123E-2</c:v>
                </c:pt>
                <c:pt idx="8">
                  <c:v>4.5476047367811419E-2</c:v>
                </c:pt>
                <c:pt idx="9">
                  <c:v>3.6972041476448621E-2</c:v>
                </c:pt>
                <c:pt idx="10">
                  <c:v>3.6557555457758115E-2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41-4EDA-91C7-E3B657EC69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448103386044709"/>
          <c:y val="3.841541681204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7192410988406E-2"/>
          <c:y val="0.4093642854034048"/>
          <c:w val="0.90346317532978027"/>
          <c:h val="0.322929597576292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DF2-4993-99EE-CE9A6DCE06CF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DF2-4993-99EE-CE9A6DCE06CF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DF2-4993-99EE-CE9A6DCE06CF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DF2-4993-99EE-CE9A6DCE06CF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DF2-4993-99EE-CE9A6DCE06CF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DF2-4993-99EE-CE9A6DCE06CF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DF2-4993-99EE-CE9A6DCE06CF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DF2-4993-99EE-CE9A6DCE06CF}"/>
                </c:ext>
              </c:extLst>
            </c:dLbl>
            <c:dLbl>
              <c:idx val="8"/>
              <c:layout>
                <c:manualLayout>
                  <c:x val="3.794227682799578E-4"/>
                  <c:y val="-1.1180289736143267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2-4993-99EE-CE9A6DCE06CF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DF2-4993-99EE-CE9A6DCE06CF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DF2-4993-99EE-CE9A6DCE06CF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F2-4993-99EE-CE9A6DCE06CF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F2-4993-99EE-CE9A6DCE06CF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F2-4993-99EE-CE9A6DCE06CF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F2-4993-99EE-CE9A6DCE06CF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DF2-4993-99EE-CE9A6DCE06CF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DF2-4993-99EE-CE9A6DCE06CF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DF2-4993-99EE-CE9A6DCE06CF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DF2-4993-99EE-CE9A6DCE06CF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DF2-4993-99EE-CE9A6DCE06CF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DF2-4993-99EE-CE9A6DCE06C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UNIVER.UA/Iaroslav Mudryi: Fond Aktsii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Altus – Zbalansovanyi</c:v>
                </c:pt>
                <c:pt idx="6">
                  <c:v>OTP Fond Aktsii</c:v>
                </c:pt>
                <c:pt idx="7">
                  <c:v>КІNТО-Klasychnyi</c:v>
                </c:pt>
                <c:pt idx="8">
                  <c:v>КІNTO-Ekviti</c:v>
                </c:pt>
                <c:pt idx="9">
                  <c:v>OTP 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NAV'!$C$58:$C$68</c:f>
              <c:numCache>
                <c:formatCode>#,##0.00</c:formatCode>
                <c:ptCount val="11"/>
                <c:pt idx="0">
                  <c:v>566.49671000000001</c:v>
                </c:pt>
                <c:pt idx="1">
                  <c:v>133.82940999999991</c:v>
                </c:pt>
                <c:pt idx="2">
                  <c:v>33.086359999999871</c:v>
                </c:pt>
                <c:pt idx="3">
                  <c:v>174.86876999999956</c:v>
                </c:pt>
                <c:pt idx="4">
                  <c:v>55.948219999999743</c:v>
                </c:pt>
                <c:pt idx="5">
                  <c:v>-4.9381400000000131</c:v>
                </c:pt>
                <c:pt idx="6">
                  <c:v>9.149130000000353</c:v>
                </c:pt>
                <c:pt idx="7">
                  <c:v>-197.92360999999937</c:v>
                </c:pt>
                <c:pt idx="8">
                  <c:v>729.45785999999941</c:v>
                </c:pt>
                <c:pt idx="9">
                  <c:v>-181.2881799999997</c:v>
                </c:pt>
                <c:pt idx="10">
                  <c:v>44.565490000000182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DF2-4993-99EE-CE9A6DCE06CF}"/>
            </c:ext>
          </c:extLst>
        </c:ser>
        <c:ser>
          <c:idx val="0"/>
          <c:order val="1"/>
          <c:tx>
            <c:strRef>
              <c:f>' O_dynamics NAV'!$E$57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1635916867269787E-3"/>
                  <c:y val="-4.387428659769654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DF2-4993-99EE-CE9A6DCE06CF}"/>
                </c:ext>
              </c:extLst>
            </c:dLbl>
            <c:dLbl>
              <c:idx val="1"/>
              <c:layout>
                <c:manualLayout>
                  <c:x val="5.0530525734627241E-3"/>
                  <c:y val="-1.753587930286681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DF2-4993-99EE-CE9A6DCE06CF}"/>
                </c:ext>
              </c:extLst>
            </c:dLbl>
            <c:dLbl>
              <c:idx val="2"/>
              <c:layout>
                <c:manualLayout>
                  <c:x val="4.4743789846077853E-3"/>
                  <c:y val="3.679020096081975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DF2-4993-99EE-CE9A6DCE06CF}"/>
                </c:ext>
              </c:extLst>
            </c:dLbl>
            <c:dLbl>
              <c:idx val="3"/>
              <c:layout>
                <c:manualLayout>
                  <c:x val="4.7103701165190914E-3"/>
                  <c:y val="-3.0600956450965722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DF2-4993-99EE-CE9A6DCE06CF}"/>
                </c:ext>
              </c:extLst>
            </c:dLbl>
            <c:dLbl>
              <c:idx val="4"/>
              <c:layout>
                <c:manualLayout>
                  <c:x val="2.4144957240210818E-3"/>
                  <c:y val="-3.0600956450965722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DF2-4993-99EE-CE9A6DCE06CF}"/>
                </c:ext>
              </c:extLst>
            </c:dLbl>
            <c:dLbl>
              <c:idx val="5"/>
              <c:layout>
                <c:manualLayout>
                  <c:x val="2.0163360918584727E-3"/>
                  <c:y val="6.575726494523181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DF2-4993-99EE-CE9A6DCE06CF}"/>
                </c:ext>
              </c:extLst>
            </c:dLbl>
            <c:dLbl>
              <c:idx val="6"/>
              <c:layout>
                <c:manualLayout>
                  <c:x val="3.7059139410812181E-3"/>
                  <c:y val="5.923545743436453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DF2-4993-99EE-CE9A6DCE06CF}"/>
                </c:ext>
              </c:extLst>
            </c:dLbl>
            <c:dLbl>
              <c:idx val="7"/>
              <c:layout>
                <c:manualLayout>
                  <c:x val="2.6320366297325481E-3"/>
                  <c:y val="8.576731944244686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DF2-4993-99EE-CE9A6DCE06CF}"/>
                </c:ext>
              </c:extLst>
            </c:dLbl>
            <c:dLbl>
              <c:idx val="8"/>
              <c:layout>
                <c:manualLayout>
                  <c:x val="2.7801563995333289E-3"/>
                  <c:y val="-3.674330397057112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DF2-4993-99EE-CE9A6DCE06CF}"/>
                </c:ext>
              </c:extLst>
            </c:dLbl>
            <c:dLbl>
              <c:idx val="9"/>
              <c:layout>
                <c:manualLayout>
                  <c:x val="2.4330724468404341E-3"/>
                  <c:y val="9.144635967614500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DF2-4993-99EE-CE9A6DCE06CF}"/>
                </c:ext>
              </c:extLst>
            </c:dLbl>
            <c:dLbl>
              <c:idx val="10"/>
              <c:layout>
                <c:manualLayout>
                  <c:x val="1.6738849012931656E-3"/>
                  <c:y val="0.108703780716695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DF2-4993-99EE-CE9A6DCE06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501069819262671"/>
                  <c:y val="0.36374597793909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DF2-4993-99EE-CE9A6DCE06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022459019515405"/>
                  <c:y val="0.3577435690622130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DF2-4993-99EE-CE9A6DCE06C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3421648511653184"/>
                  <c:y val="0.392557540548133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DF2-4993-99EE-CE9A6DCE06CF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902304475867614"/>
                  <c:y val="0.355342605511459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DF2-4993-99EE-CE9A6DCE06CF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2464426912158675"/>
                  <c:y val="0.358944050837589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DF2-4993-99EE-CE9A6DCE06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6659950224104889"/>
                  <c:y val="0.3613450143883426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DF2-4993-99EE-CE9A6DCE06CF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0936940008127745"/>
                  <c:y val="0.366146941489848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DF2-4993-99EE-CE9A6DCE06CF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4562198015537604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DF2-4993-99EE-CE9A6DCE06CF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8533679081867291"/>
                  <c:y val="0.475390783049115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DF2-4993-99EE-CE9A6DCE06CF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1792337964932316"/>
                  <c:y val="0.678272203087752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DF2-4993-99EE-CE9A6DCE06CF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6721059525568178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DF2-4993-99EE-CE9A6DCE06C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UNIVER.UA/Iaroslav Mudryi: Fond Aktsii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Altus – Zbalansovanyi</c:v>
                </c:pt>
                <c:pt idx="6">
                  <c:v>OTP Fond Aktsii</c:v>
                </c:pt>
                <c:pt idx="7">
                  <c:v>КІNТО-Klasychnyi</c:v>
                </c:pt>
                <c:pt idx="8">
                  <c:v>КІNTO-Ekviti</c:v>
                </c:pt>
                <c:pt idx="9">
                  <c:v>OTP 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NAV'!$E$58:$E$68</c:f>
              <c:numCache>
                <c:formatCode>#,##0.00</c:formatCode>
                <c:ptCount val="11"/>
                <c:pt idx="0">
                  <c:v>457.17538612466967</c:v>
                </c:pt>
                <c:pt idx="1">
                  <c:v>100.49196564808102</c:v>
                </c:pt>
                <c:pt idx="2">
                  <c:v>28.51782967449715</c:v>
                </c:pt>
                <c:pt idx="3">
                  <c:v>0</c:v>
                </c:pt>
                <c:pt idx="4">
                  <c:v>0</c:v>
                </c:pt>
                <c:pt idx="5">
                  <c:v>-1.0941392267975862</c:v>
                </c:pt>
                <c:pt idx="6">
                  <c:v>-16.35845345132746</c:v>
                </c:pt>
                <c:pt idx="7">
                  <c:v>-31.871732993457712</c:v>
                </c:pt>
                <c:pt idx="8">
                  <c:v>-98.538372336447679</c:v>
                </c:pt>
                <c:pt idx="9">
                  <c:v>-498.0985843118147</c:v>
                </c:pt>
                <c:pt idx="10">
                  <c:v>-3.8991274027182499E-3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DF2-4993-99EE-CE9A6DCE0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59924728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290217138269312E-2"/>
                  <c:y val="-8.651621340671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DF2-4993-99EE-CE9A6DCE06CF}"/>
                </c:ext>
              </c:extLst>
            </c:dLbl>
            <c:dLbl>
              <c:idx val="1"/>
              <c:layout>
                <c:manualLayout>
                  <c:x val="-1.6068773764637251E-2"/>
                  <c:y val="-5.54841071626427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DF2-4993-99EE-CE9A6DCE06CF}"/>
                </c:ext>
              </c:extLst>
            </c:dLbl>
            <c:dLbl>
              <c:idx val="2"/>
              <c:layout>
                <c:manualLayout>
                  <c:x val="-6.9593420664076366E-3"/>
                  <c:y val="4.804090286095874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DF2-4993-99EE-CE9A6DCE06CF}"/>
                </c:ext>
              </c:extLst>
            </c:dLbl>
            <c:dLbl>
              <c:idx val="3"/>
              <c:layout>
                <c:manualLayout>
                  <c:x val="-1.4550537143886377E-2"/>
                  <c:y val="4.56862795553422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DF2-4993-99EE-CE9A6DCE06CF}"/>
                </c:ext>
              </c:extLst>
            </c:dLbl>
            <c:dLbl>
              <c:idx val="4"/>
              <c:layout>
                <c:manualLayout>
                  <c:x val="-1.8475740977916821E-2"/>
                  <c:y val="4.03981024506346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DF2-4993-99EE-CE9A6DCE06CF}"/>
                </c:ext>
              </c:extLst>
            </c:dLbl>
            <c:dLbl>
              <c:idx val="5"/>
              <c:layout>
                <c:manualLayout>
                  <c:x val="-1.8327621208116096E-2"/>
                  <c:y val="0.1064901273653846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DF2-4993-99EE-CE9A6DCE06CF}"/>
                </c:ext>
              </c:extLst>
            </c:dLbl>
            <c:dLbl>
              <c:idx val="6"/>
              <c:layout>
                <c:manualLayout>
                  <c:x val="-1.817950143831526E-2"/>
                  <c:y val="9.0667639988647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DF2-4993-99EE-CE9A6DCE06CF}"/>
                </c:ext>
              </c:extLst>
            </c:dLbl>
            <c:dLbl>
              <c:idx val="7"/>
              <c:layout>
                <c:manualLayout>
                  <c:x val="-1.5994719866598839E-2"/>
                  <c:y val="0.100948492344413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DF2-4993-99EE-CE9A6DCE06CF}"/>
                </c:ext>
              </c:extLst>
            </c:dLbl>
            <c:dLbl>
              <c:idx val="8"/>
              <c:layout>
                <c:manualLayout>
                  <c:x val="-1.9512591340246077E-2"/>
                  <c:y val="9.55901716247860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DF2-4993-99EE-CE9A6DCE06CF}"/>
                </c:ext>
              </c:extLst>
            </c:dLbl>
            <c:dLbl>
              <c:idx val="9"/>
              <c:layout>
                <c:manualLayout>
                  <c:x val="-2.0993801011978119E-2"/>
                  <c:y val="5.08669935651477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DF2-4993-99EE-CE9A6DCE06CF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6DF2-4993-99EE-CE9A6DCE06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4587448942365"/>
                  <c:y val="1.20048177537655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DF2-4993-99EE-CE9A6DCE06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86359750948482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DF2-4993-99EE-CE9A6DCE06CF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6DF2-4993-99EE-CE9A6DCE06CF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6DF2-4993-99EE-CE9A6DCE06CF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6DF2-4993-99EE-CE9A6DCE06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454182195011260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DF2-4993-99EE-CE9A6DCE06CF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902247791432703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DF2-4993-99EE-CE9A6DCE06CF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350313387854145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DF2-4993-99EE-CE9A6DCE06CF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6DF2-4993-99EE-CE9A6DCE06CF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6DF2-4993-99EE-CE9A6DCE06CF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6DF2-4993-99EE-CE9A6DCE06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NAV'!$B$58:$B$67</c:f>
              <c:strCache>
                <c:ptCount val="10"/>
                <c:pt idx="0">
                  <c:v>UNIVER.UA/Iaroslav Mudryi: Fond Aktsii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Altus – Zbalansovanyi</c:v>
                </c:pt>
                <c:pt idx="6">
                  <c:v>OTP Fond Aktsii</c:v>
                </c:pt>
                <c:pt idx="7">
                  <c:v>КІNТО-Klasychnyi</c:v>
                </c:pt>
                <c:pt idx="8">
                  <c:v>КІNTO-Ekviti</c:v>
                </c:pt>
                <c:pt idx="9">
                  <c:v>OTP Klasychnyi</c:v>
                </c:pt>
              </c:strCache>
            </c:strRef>
          </c:cat>
          <c:val>
            <c:numRef>
              <c:f>' O_dynamics NAV'!$D$58:$D$67</c:f>
              <c:numCache>
                <c:formatCode>0.00%</c:formatCode>
                <c:ptCount val="10"/>
                <c:pt idx="0">
                  <c:v>0.10689555390071009</c:v>
                </c:pt>
                <c:pt idx="1">
                  <c:v>7.0537053934509389E-2</c:v>
                </c:pt>
                <c:pt idx="2">
                  <c:v>9.1373447077372355E-3</c:v>
                </c:pt>
                <c:pt idx="3">
                  <c:v>2.2692300064967568E-2</c:v>
                </c:pt>
                <c:pt idx="4">
                  <c:v>1.1963956070308571E-2</c:v>
                </c:pt>
                <c:pt idx="5">
                  <c:v>-5.6369131134431224E-3</c:v>
                </c:pt>
                <c:pt idx="6">
                  <c:v>2.4818800374817301E-3</c:v>
                </c:pt>
                <c:pt idx="7">
                  <c:v>-3.5151066081823779E-2</c:v>
                </c:pt>
                <c:pt idx="8">
                  <c:v>2.523457202772976E-2</c:v>
                </c:pt>
                <c:pt idx="9">
                  <c:v>-3.8353085515232643E-2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6DF2-4993-99EE-CE9A6DCE0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9247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800"/>
          <c:min val="-5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9924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9837142635093297E-2"/>
          <c:y val="0.7551030367118523"/>
          <c:w val="0.46069289959331894"/>
          <c:h val="5.16207163411918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4220917597036743"/>
          <c:y val="6.0350114648273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171615441562096E-2"/>
          <c:y val="0.11888972585709945"/>
          <c:w val="0.92504958806975424"/>
          <c:h val="0.84429810392935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6D-4AFF-B6B8-623919940478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6D-4AFF-B6B8-623919940478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6D-4AFF-B6B8-623919940478}"/>
              </c:ext>
            </c:extLst>
          </c:dPt>
          <c:dPt>
            <c:idx val="1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6D-4AFF-B6B8-623919940478}"/>
              </c:ext>
            </c:extLst>
          </c:dPt>
          <c:dPt>
            <c:idx val="1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6D-4AFF-B6B8-623919940478}"/>
              </c:ext>
            </c:extLst>
          </c:dPt>
          <c:dPt>
            <c:idx val="1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6D-4AFF-B6B8-623919940478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86D-4AFF-B6B8-623919940478}"/>
              </c:ext>
            </c:extLst>
          </c:dPt>
          <c:cat>
            <c:strRef>
              <c:f>'O_diagram(ROR)'!$A$2:$A$22</c:f>
              <c:strCache>
                <c:ptCount val="21"/>
                <c:pt idx="0">
                  <c:v>OTP Fond Aktsii</c:v>
                </c:pt>
                <c:pt idx="1">
                  <c:v>Nadbannia</c:v>
                </c:pt>
                <c:pt idx="2">
                  <c:v>Sofiivskyi</c:v>
                </c:pt>
                <c:pt idx="3">
                  <c:v>KINTO-Kaznacheiskyi</c:v>
                </c:pt>
                <c:pt idx="4">
                  <c:v>ТАSK Resurs</c:v>
                </c:pt>
                <c:pt idx="5">
                  <c:v>Altus – Zbalansovanyi</c:v>
                </c:pt>
                <c:pt idx="6">
                  <c:v>UNIVER.UA/Volodymyr Velykyi: Fond Zbalansovanyi</c:v>
                </c:pt>
                <c:pt idx="7">
                  <c:v>Altus – Depozyt</c:v>
                </c:pt>
                <c:pt idx="8">
                  <c:v>VSI</c:v>
                </c:pt>
                <c:pt idx="9">
                  <c:v>UNIVER.UA/Iaroslav Mudryi: Fond Aktsii</c:v>
                </c:pt>
                <c:pt idx="10">
                  <c:v>UNIVER.UA/Taras Shevchenko: Fond Zaoshchadzhen</c:v>
                </c:pt>
                <c:pt idx="11">
                  <c:v>UNIVER.UA/Myhailo Hrushevskyi: Fond Derzhavnykh Paperiv</c:v>
                </c:pt>
                <c:pt idx="12">
                  <c:v>КІNТО-Klasychnyi</c:v>
                </c:pt>
                <c:pt idx="13">
                  <c:v>КІNTO-Ekviti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'O_diagram(ROR)'!$B$2:$B$22</c:f>
              <c:numCache>
                <c:formatCode>0.00%</c:formatCode>
                <c:ptCount val="21"/>
                <c:pt idx="0">
                  <c:v>-2.964283899656428E-2</c:v>
                </c:pt>
                <c:pt idx="1">
                  <c:v>-4.383145509099684E-3</c:v>
                </c:pt>
                <c:pt idx="2">
                  <c:v>-9.6355800154390714E-4</c:v>
                </c:pt>
                <c:pt idx="3">
                  <c:v>1.2334816070485033E-3</c:v>
                </c:pt>
                <c:pt idx="4">
                  <c:v>5.8379378295394524E-3</c:v>
                </c:pt>
                <c:pt idx="5">
                  <c:v>6.937355059871253E-3</c:v>
                </c:pt>
                <c:pt idx="6">
                  <c:v>1.0627546716760916E-2</c:v>
                </c:pt>
                <c:pt idx="7">
                  <c:v>1.1963956070296655E-2</c:v>
                </c:pt>
                <c:pt idx="8">
                  <c:v>1.7489106320397685E-2</c:v>
                </c:pt>
                <c:pt idx="9">
                  <c:v>1.7996695191086154E-2</c:v>
                </c:pt>
                <c:pt idx="10">
                  <c:v>2.0901331120910083E-2</c:v>
                </c:pt>
                <c:pt idx="11">
                  <c:v>2.2692300064950377E-2</c:v>
                </c:pt>
                <c:pt idx="12">
                  <c:v>2.8734579155852868E-2</c:v>
                </c:pt>
                <c:pt idx="13">
                  <c:v>7.5629586909914837E-2</c:v>
                </c:pt>
                <c:pt idx="14">
                  <c:v>1.3218166681387209E-2</c:v>
                </c:pt>
                <c:pt idx="15">
                  <c:v>-8.6381305266987063E-3</c:v>
                </c:pt>
                <c:pt idx="16">
                  <c:v>0</c:v>
                </c:pt>
                <c:pt idx="17">
                  <c:v>1.2342256426193243E-2</c:v>
                </c:pt>
                <c:pt idx="18">
                  <c:v>3.1646597189756376E-2</c:v>
                </c:pt>
                <c:pt idx="19">
                  <c:v>7.3972602739726025E-3</c:v>
                </c:pt>
                <c:pt idx="20">
                  <c:v>-9.1632558367440442E-3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6D-4AFF-B6B8-623919940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9917512"/>
        <c:axId val="1"/>
      </c:barChart>
      <c:catAx>
        <c:axId val="459917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59917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2859367159258746"/>
          <c:y val="6.9018484522554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93104831727379E-2"/>
          <c:y val="0.3696321786571507"/>
          <c:w val="0.94396556690955691"/>
          <c:h val="0.407975765654780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NAV'!$C$32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9C9-4C5B-9408-58769DAE9059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C9-4C5B-9408-58769DAE905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215520409710088"/>
                  <c:y val="0.5076690918486177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C9-4C5B-9408-58769DAE9059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C9-4C5B-9408-58769DAE9059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5948278805872365"/>
                  <c:y val="0.4861966831299451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C9-4C5B-9408-58769DAE9059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9C9-4C5B-9408-58769DAE9059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9827590407146087"/>
                  <c:y val="0.266871365503502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C9-4C5B-9408-58769DAE9059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9C9-4C5B-9408-58769DAE9059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9C9-4C5B-9408-58769DAE9059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C9-4C5B-9408-58769DAE9059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9C9-4C5B-9408-58769DAE9059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9C9-4C5B-9408-58769DAE9059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C9-4C5B-9408-58769DAE9059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9C9-4C5B-9408-58769DAE9059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9C9-4C5B-9408-58769DAE9059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NAV'!$B$33:$B$34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NAV'!$C$33:$C$34</c:f>
              <c:numCache>
                <c:formatCode>#,##0.00</c:formatCode>
                <c:ptCount val="2"/>
                <c:pt idx="0">
                  <c:v>-2.815570000000065</c:v>
                </c:pt>
                <c:pt idx="1">
                  <c:v>9.2291199999998792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C9-4C5B-9408-58769DAE9059}"/>
            </c:ext>
          </c:extLst>
        </c:ser>
        <c:ser>
          <c:idx val="0"/>
          <c:order val="1"/>
          <c:tx>
            <c:strRef>
              <c:f>'І_dynamics NAV'!$E$32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394276849590383E-2"/>
                  <c:y val="-3.342963624405781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9C9-4C5B-9408-58769DAE9059}"/>
                </c:ext>
              </c:extLst>
            </c:dLbl>
            <c:dLbl>
              <c:idx val="1"/>
              <c:layout>
                <c:manualLayout>
                  <c:x val="4.4715295957757917E-3"/>
                  <c:y val="1.510148125137167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C9-4C5B-9408-58769DAE905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836210518473162"/>
                  <c:y val="0.4938654005294710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9C9-4C5B-9408-58769DAE9059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8189657707985589"/>
                  <c:y val="0.475460478770608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9C9-4C5B-9408-58769DAE9059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9C9-4C5B-9408-58769DAE9059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706900429924305"/>
                  <c:y val="0.476994222250514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9C9-4C5B-9408-58769DAE9059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439659615334339"/>
                  <c:y val="0.27914131334274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9C9-4C5B-9408-58769DAE905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172418274579187"/>
                  <c:y val="0.386503356936107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C9-4C5B-9408-58769DAE905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5387935527298264"/>
                  <c:y val="0.5582826266854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C9-4C5B-9408-58769DAE905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0301727310797715"/>
                  <c:y val="0.5153378092481436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9C9-4C5B-9408-58769DAE9059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25000295967908"/>
                  <c:y val="0.394172074335633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C9-4C5B-9408-58769DAE905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206899772217838"/>
                  <c:y val="0.3819021264963922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9C9-4C5B-9408-58769DAE9059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9C9-4C5B-9408-58769DAE9059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9C9-4C5B-9408-58769DAE9059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9C9-4C5B-9408-58769DAE9059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9C9-4C5B-9408-58769DAE905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NAV'!$B$33:$B$34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NAV'!$E$33:$E$34</c:f>
              <c:numCache>
                <c:formatCode>#,##0.00</c:formatCode>
                <c:ptCount val="2"/>
                <c:pt idx="0">
                  <c:v>0</c:v>
                </c:pt>
                <c:pt idx="1">
                  <c:v>-6.797664773059986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9C9-4C5B-9408-58769DAE90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59926040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589234975613056E-3"/>
                  <c:y val="-5.18819753043107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9C9-4C5B-9408-58769DAE9059}"/>
                </c:ext>
              </c:extLst>
            </c:dLbl>
            <c:dLbl>
              <c:idx val="1"/>
              <c:layout>
                <c:manualLayout>
                  <c:x val="-4.0210309718945458E-3"/>
                  <c:y val="-5.5749951423828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9C9-4C5B-9408-58769DAE905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431037925511759"/>
                  <c:y val="0.403374535215064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9C9-4C5B-9408-58769DAE9059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6293105884057717"/>
                  <c:y val="0.320552387300184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9C9-4C5B-9408-58769DAE9059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094830695570899"/>
                  <c:y val="0.418711970014116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9C9-4C5B-9408-58769DAE9059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1077589946751563"/>
                  <c:y val="0.432515661333263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9C9-4C5B-9408-58769DAE9059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2758625044125533"/>
                  <c:y val="0.3650309482174351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9C9-4C5B-9408-58769DAE905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396552165935236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9C9-4C5B-9408-58769DAE905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29741422968446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9C9-4C5B-9408-58769DAE905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8965520343939437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9C9-4C5B-9408-58769DAE9059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3836209729225415"/>
                  <c:y val="0.59049123976349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9C9-4C5B-9408-58769DAE905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9094830695570899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9C9-4C5B-9408-58769DAE9059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19C9-4C5B-9408-58769DAE9059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9C9-4C5B-9408-58769DAE9059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19C9-4C5B-9408-58769DAE905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NAV'!$D$33:$D$34</c:f>
              <c:numCache>
                <c:formatCode>0.00%</c:formatCode>
                <c:ptCount val="2"/>
                <c:pt idx="0">
                  <c:v>-3.5248055310825015E-3</c:v>
                </c:pt>
                <c:pt idx="1">
                  <c:v>5.9704449802313033E-3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19C9-4C5B-9408-58769DAE90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9260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-7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9926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97413861368843"/>
          <c:y val="0.81441778782965568"/>
          <c:w val="0.51034485443877409"/>
          <c:h val="6.9018456595733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427720628045479"/>
          <c:y val="6.47948619699297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129940443963182E-2"/>
          <c:y val="0.15406778290627737"/>
          <c:w val="0.90633459664320515"/>
          <c:h val="0.802016402605574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ED-4DD4-A445-D5336AEF354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ED-4DD4-A445-D5336AEF3545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ED-4DD4-A445-D5336AEF3545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ED-4DD4-A445-D5336AEF3545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ED-4DD4-A445-D5336AEF3545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ED-4DD4-A445-D5336AEF3545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4ED-4DD4-A445-D5336AEF3545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-3.5248055310534987E-3</c:v>
                </c:pt>
                <c:pt idx="1">
                  <c:v>1.0408549884670659E-2</c:v>
                </c:pt>
                <c:pt idx="2">
                  <c:v>3.4418721768085803E-3</c:v>
                </c:pt>
                <c:pt idx="3">
                  <c:v>-8.6381305266987063E-3</c:v>
                </c:pt>
                <c:pt idx="4">
                  <c:v>0</c:v>
                </c:pt>
                <c:pt idx="5">
                  <c:v>1.2342256426193243E-2</c:v>
                </c:pt>
                <c:pt idx="6">
                  <c:v>3.1646597189756376E-2</c:v>
                </c:pt>
                <c:pt idx="7">
                  <c:v>7.3972602739726025E-3</c:v>
                </c:pt>
                <c:pt idx="8">
                  <c:v>-9.1632558367440442E-3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ED-4DD4-A445-D5336AEF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9900128"/>
        <c:axId val="1"/>
      </c:barChart>
      <c:catAx>
        <c:axId val="45990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4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59900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7777802514051417"/>
          <c:y val="5.1194741873386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83929119475853E-2"/>
          <c:y val="0.35836319311370723"/>
          <c:w val="0.93256766043814565"/>
          <c:h val="0.42662284894488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695965468621119E-3"/>
                  <c:y val="-9.460917061937690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03-4A0E-9351-48F5C5EC23D1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003-4A0E-9351-48F5C5EC23D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268238696351817"/>
                  <c:y val="0.366895650092605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3-4A0E-9351-48F5C5EC23D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4023030426957328"/>
                  <c:y val="0.539251281066340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03-4A0E-9351-48F5C5EC23D1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003-4A0E-9351-48F5C5EC23D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7892764761560975"/>
                  <c:y val="0.587033040148168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03-4A0E-9351-48F5C5EC23D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8927235101869848"/>
                  <c:y val="0.5153604015254266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03-4A0E-9351-48F5C5EC23D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6513446965746306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03-4A0E-9351-48F5C5EC23D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137973030955464"/>
                  <c:y val="0.51024092733808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03-4A0E-9351-48F5C5EC23D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1149471874841275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03-4A0E-9351-48F5C5EC23D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559389958592413"/>
                  <c:y val="0.5904460229397271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03-4A0E-9351-48F5C5EC23D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9272062913864234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03-4A0E-9351-48F5C5EC23D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409996657796843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3-4A0E-9351-48F5C5EC23D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77011872070603"/>
                  <c:y val="0.955635181636552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3-4A0E-9351-48F5C5EC23D1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03-4A0E-9351-48F5C5EC23D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4789301357937233"/>
                  <c:y val="0.4829370650056150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3-4A0E-9351-48F5C5EC23D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48.609530000000021</c:v>
                </c:pt>
                <c:pt idx="1">
                  <c:v>-169.08748000000045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03-4A0E-9351-48F5C5EC23D1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5003-4A0E-9351-48F5C5EC23D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003-4A0E-9351-48F5C5EC23D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5003-4A0E-9351-48F5C5EC23D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5003-4A0E-9351-48F5C5EC23D1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5003-4A0E-9351-48F5C5EC23D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5003-4A0E-9351-48F5C5EC23D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5003-4A0E-9351-48F5C5EC23D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003-4A0E-9351-48F5C5EC23D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432994345568464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03-4A0E-9351-48F5C5EC23D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367864786788851"/>
                  <c:y val="0.50170847035919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03-4A0E-9351-48F5C5EC23D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5003-4A0E-9351-48F5C5EC23D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5003-4A0E-9351-48F5C5EC23D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5003-4A0E-9351-48F5C5EC23D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003-4A0E-9351-48F5C5EC23D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003-4A0E-9351-48F5C5EC23D1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003-4A0E-9351-48F5C5EC23D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348691316529647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03-4A0E-9351-48F5C5EC23D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11.065326086419802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003-4A0E-9351-48F5C5EC2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59912264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51878323006369E-3"/>
                  <c:y val="-5.48260496730310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003-4A0E-9351-48F5C5EC23D1}"/>
                </c:ext>
              </c:extLst>
            </c:dLbl>
            <c:dLbl>
              <c:idx val="1"/>
              <c:layout>
                <c:manualLayout>
                  <c:x val="-6.640947070829073E-3"/>
                  <c:y val="2.629043136796316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003-4A0E-9351-48F5C5EC23D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942571258942361"/>
                  <c:y val="0.58191356596082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003-4A0E-9351-48F5C5EC23D1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5003-4A0E-9351-48F5C5EC23D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5003-4A0E-9351-48F5C5EC23D1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5003-4A0E-9351-48F5C5EC23D1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5003-4A0E-9351-48F5C5EC23D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773984844376148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003-4A0E-9351-48F5C5EC23D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942571258942361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003-4A0E-9351-48F5C5EC23D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28783122818796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003-4A0E-9351-48F5C5EC23D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475126216576446"/>
                  <c:y val="0.866897629056015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003-4A0E-9351-48F5C5EC23D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344860551180093"/>
                  <c:y val="0.8993209655758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003-4A0E-9351-48F5C5EC23D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44448009377999"/>
                  <c:y val="0.87884306882647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003-4A0E-9351-48F5C5EC23D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582413837712599"/>
                  <c:y val="0.93686377628297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003-4A0E-9351-48F5C5EC23D1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3333374802968567"/>
                  <c:y val="0.9829390439690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003-4A0E-9351-48F5C5EC23D1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03-4A0E-9351-48F5C5EC23D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318038645896054"/>
                  <c:y val="0.663825152958248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003-4A0E-9351-48F5C5EC23D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6.7236661800809908E-2</c:v>
                </c:pt>
                <c:pt idx="1">
                  <c:v>-1.822919482060379E-2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5003-4A0E-9351-48F5C5EC2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91226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9912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9080472263689258"/>
          <c:y val="0.85836517207711793"/>
          <c:w val="0.41954050459316744"/>
          <c:h val="7.33791300185210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740579406083335"/>
          <c:y val="9.13242823596981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581267251312826E-2"/>
          <c:y val="0.21278557789809674"/>
          <c:w val="0.96537140179935899"/>
          <c:h val="0.731507501701182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40D-4928-B1AD-4A4CAC14A7CF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0D-4928-B1AD-4A4CAC14A7CF}"/>
              </c:ext>
            </c:extLst>
          </c:dPt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0D-4928-B1AD-4A4CAC14A7C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0D-4928-B1AD-4A4CAC14A7C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0D-4928-B1AD-4A4CAC14A7CF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0D-4928-B1AD-4A4CAC14A7CF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0D-4928-B1AD-4A4CAC14A7CF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40D-4928-B1AD-4A4CAC14A7CF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0D-4928-B1AD-4A4CAC14A7CF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0D-4928-B1AD-4A4CAC14A7CF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0D-4928-B1AD-4A4CAC14A7CF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40D-4928-B1AD-4A4CAC14A7CF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40D-4928-B1AD-4A4CAC14A7CF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40D-4928-B1AD-4A4CAC14A7CF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40D-4928-B1AD-4A4CAC14A7CF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40D-4928-B1AD-4A4CAC14A7CF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40D-4928-B1AD-4A4CAC14A7CF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40D-4928-B1AD-4A4CAC14A7CF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40D-4928-B1AD-4A4CAC14A7CF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40D-4928-B1AD-4A4CAC14A7CF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40D-4928-B1AD-4A4CAC14A7CF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40D-4928-B1AD-4A4CAC14A7CF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40D-4928-B1AD-4A4CAC14A7CF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40D-4928-B1AD-4A4CAC14A7CF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-1.8229194820577398E-2</c:v>
                </c:pt>
                <c:pt idx="1">
                  <c:v>5.1017259645770308E-2</c:v>
                </c:pt>
                <c:pt idx="2">
                  <c:v>1.639403241259646E-2</c:v>
                </c:pt>
                <c:pt idx="3">
                  <c:v>-8.6381305266987063E-3</c:v>
                </c:pt>
                <c:pt idx="4">
                  <c:v>0</c:v>
                </c:pt>
                <c:pt idx="5">
                  <c:v>1.2342256426193243E-2</c:v>
                </c:pt>
                <c:pt idx="6">
                  <c:v>3.1646597189756376E-2</c:v>
                </c:pt>
                <c:pt idx="7">
                  <c:v>7.3972602739726025E-3</c:v>
                </c:pt>
                <c:pt idx="8">
                  <c:v>-9.1632558367440442E-3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40D-4928-B1AD-4A4CAC14A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9920136"/>
        <c:axId val="1"/>
      </c:barChart>
      <c:catAx>
        <c:axId val="459920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.5E-2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59920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6</xdr:row>
      <xdr:rowOff>10886</xdr:rowOff>
    </xdr:from>
    <xdr:to>
      <xdr:col>11</xdr:col>
      <xdr:colOff>631371</xdr:colOff>
      <xdr:row>24</xdr:row>
      <xdr:rowOff>130629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6C9F6594-CB67-46EE-B25E-051B3930C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</xdr:colOff>
      <xdr:row>26</xdr:row>
      <xdr:rowOff>16329</xdr:rowOff>
    </xdr:from>
    <xdr:to>
      <xdr:col>11</xdr:col>
      <xdr:colOff>604157</xdr:colOff>
      <xdr:row>46</xdr:row>
      <xdr:rowOff>130629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C5830CBE-607F-4F45-83EF-579C569F3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283029</xdr:colOff>
      <xdr:row>32</xdr:row>
      <xdr:rowOff>103414</xdr:rowOff>
    </xdr:from>
    <xdr:to>
      <xdr:col>4</xdr:col>
      <xdr:colOff>566057</xdr:colOff>
      <xdr:row>56</xdr:row>
      <xdr:rowOff>103414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A34883FA-93C2-4A23-A8A1-A51C257DD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26</xdr:row>
      <xdr:rowOff>103414</xdr:rowOff>
    </xdr:from>
    <xdr:to>
      <xdr:col>7</xdr:col>
      <xdr:colOff>38100</xdr:colOff>
      <xdr:row>51</xdr:row>
      <xdr:rowOff>141514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CD025FB4-5BEC-425D-AE36-D969F776E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0</xdr:row>
      <xdr:rowOff>87086</xdr:rowOff>
    </xdr:from>
    <xdr:to>
      <xdr:col>19</xdr:col>
      <xdr:colOff>620486</xdr:colOff>
      <xdr:row>54</xdr:row>
      <xdr:rowOff>92529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94DB69DE-CCFB-4FA5-95E5-6BB6F035C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16329</xdr:rowOff>
    </xdr:from>
    <xdr:to>
      <xdr:col>7</xdr:col>
      <xdr:colOff>10886</xdr:colOff>
      <xdr:row>29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5C6252B3-17A8-4FC3-86E4-097A0F796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1</xdr:row>
      <xdr:rowOff>27214</xdr:rowOff>
    </xdr:from>
    <xdr:to>
      <xdr:col>18</xdr:col>
      <xdr:colOff>288471</xdr:colOff>
      <xdr:row>47</xdr:row>
      <xdr:rowOff>16329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2EC97A60-93A2-4099-A334-D83ED6E71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11</xdr:row>
      <xdr:rowOff>125186</xdr:rowOff>
    </xdr:from>
    <xdr:to>
      <xdr:col>9</xdr:col>
      <xdr:colOff>315686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07ECDBB4-381F-4695-9334-653A6F117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</xdr:row>
      <xdr:rowOff>0</xdr:rowOff>
    </xdr:from>
    <xdr:to>
      <xdr:col>18</xdr:col>
      <xdr:colOff>429986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3832BB94-2EA2-4B9B-BFD9-E24E925BD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N42"/>
  <sheetViews>
    <sheetView zoomScale="70" zoomScaleNormal="70" workbookViewId="0">
      <selection activeCell="F59" sqref="F59"/>
    </sheetView>
  </sheetViews>
  <sheetFormatPr defaultRowHeight="12.45" x14ac:dyDescent="0.3"/>
  <cols>
    <col min="1" max="1" width="29.15234375" style="3" customWidth="1"/>
    <col min="2" max="6" width="16.69140625" customWidth="1"/>
  </cols>
  <sheetData>
    <row r="1" spans="1:14" ht="15.9" thickBot="1" x14ac:dyDescent="0.4">
      <c r="A1" s="65" t="s">
        <v>12</v>
      </c>
      <c r="B1" s="65"/>
      <c r="C1" s="65"/>
      <c r="D1" s="66"/>
      <c r="E1" s="66"/>
      <c r="F1" s="66"/>
    </row>
    <row r="2" spans="1:14" ht="14.6" thickBot="1" x14ac:dyDescent="0.35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15" x14ac:dyDescent="0.3">
      <c r="A3" s="162" t="s">
        <v>19</v>
      </c>
      <c r="B3" s="78">
        <v>1.9991603526614554E-5</v>
      </c>
      <c r="C3" s="78">
        <v>1.9907725835993206E-2</v>
      </c>
      <c r="D3" s="78">
        <v>5.0005906590083454E-3</v>
      </c>
      <c r="E3" s="78">
        <v>1.0339790018323858E-3</v>
      </c>
      <c r="F3" s="78">
        <v>-3.8420650126701372E-2</v>
      </c>
      <c r="G3" s="53"/>
      <c r="H3" s="53"/>
      <c r="I3" s="2"/>
      <c r="J3" s="2"/>
      <c r="K3" s="2"/>
      <c r="L3" s="2"/>
    </row>
    <row r="4" spans="1:14" ht="14.15" x14ac:dyDescent="0.3">
      <c r="A4" s="162" t="s">
        <v>20</v>
      </c>
      <c r="B4" s="78">
        <v>0</v>
      </c>
      <c r="C4" s="78">
        <v>-8.6381305266987063E-3</v>
      </c>
      <c r="D4" s="78">
        <v>1.3218166681387209E-2</v>
      </c>
      <c r="E4" s="78">
        <v>3.4418721768085803E-3</v>
      </c>
      <c r="F4" s="78">
        <v>1.639403241259646E-2</v>
      </c>
      <c r="G4" s="53"/>
      <c r="H4" s="53"/>
      <c r="I4" s="2"/>
      <c r="J4" s="2"/>
      <c r="K4" s="2"/>
      <c r="L4" s="2"/>
    </row>
    <row r="5" spans="1:14" ht="14.6" thickBot="1" x14ac:dyDescent="0.35">
      <c r="A5" s="163" t="s">
        <v>21</v>
      </c>
      <c r="B5" s="70">
        <v>-1.8502894143039295E-2</v>
      </c>
      <c r="C5" s="70">
        <v>-0.13853113147914042</v>
      </c>
      <c r="D5" s="70">
        <v>6.5468913349450139E-2</v>
      </c>
      <c r="E5" s="70">
        <v>-3.7522124830488779E-2</v>
      </c>
      <c r="F5" s="70">
        <v>-0.13777089398626291</v>
      </c>
      <c r="G5" s="53"/>
      <c r="H5" s="53"/>
      <c r="I5" s="2"/>
      <c r="J5" s="2"/>
      <c r="K5" s="2"/>
      <c r="L5" s="2"/>
    </row>
    <row r="6" spans="1:14" ht="14.15" x14ac:dyDescent="0.35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15" x14ac:dyDescent="0.35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15" x14ac:dyDescent="0.35">
      <c r="A8" s="63"/>
      <c r="B8" s="64"/>
      <c r="C8" s="64"/>
      <c r="D8" s="64"/>
      <c r="E8" s="64"/>
      <c r="F8" s="64"/>
    </row>
    <row r="9" spans="1:14" ht="14.15" x14ac:dyDescent="0.35">
      <c r="A9" s="63"/>
      <c r="B9" s="64"/>
      <c r="C9" s="64"/>
      <c r="D9" s="64"/>
      <c r="E9" s="64"/>
      <c r="F9" s="64"/>
    </row>
    <row r="10" spans="1:14" ht="14.15" x14ac:dyDescent="0.35">
      <c r="A10" s="63"/>
      <c r="B10" s="64"/>
      <c r="C10" s="64"/>
      <c r="D10" s="64"/>
      <c r="E10" s="64"/>
      <c r="F10" s="64"/>
      <c r="N10" s="10"/>
    </row>
    <row r="11" spans="1:14" ht="14.15" x14ac:dyDescent="0.35">
      <c r="A11" s="63"/>
      <c r="B11" s="64"/>
      <c r="C11" s="64"/>
      <c r="D11" s="64"/>
      <c r="E11" s="64"/>
      <c r="F11" s="64"/>
    </row>
    <row r="12" spans="1:14" ht="14.15" x14ac:dyDescent="0.35">
      <c r="A12" s="63"/>
      <c r="B12" s="64"/>
      <c r="C12" s="64"/>
      <c r="D12" s="64"/>
      <c r="E12" s="64"/>
      <c r="F12" s="64"/>
    </row>
    <row r="13" spans="1:14" ht="14.15" x14ac:dyDescent="0.35">
      <c r="A13" s="63"/>
      <c r="B13" s="64"/>
      <c r="C13" s="64"/>
      <c r="D13" s="64"/>
      <c r="E13" s="64"/>
      <c r="F13" s="64"/>
    </row>
    <row r="14" spans="1:14" ht="14.15" x14ac:dyDescent="0.35">
      <c r="A14" s="63"/>
      <c r="B14" s="64"/>
      <c r="C14" s="64"/>
      <c r="D14" s="64"/>
      <c r="E14" s="64"/>
      <c r="F14" s="64"/>
    </row>
    <row r="15" spans="1:14" ht="14.15" x14ac:dyDescent="0.35">
      <c r="A15" s="63"/>
      <c r="B15" s="64"/>
      <c r="C15" s="64"/>
      <c r="D15" s="64"/>
      <c r="E15" s="64"/>
      <c r="F15" s="64"/>
    </row>
    <row r="16" spans="1:14" ht="14.15" x14ac:dyDescent="0.35">
      <c r="A16" s="63"/>
      <c r="B16" s="64"/>
      <c r="C16" s="64"/>
      <c r="D16" s="64"/>
      <c r="E16" s="64"/>
      <c r="F16" s="64"/>
    </row>
    <row r="17" spans="1:6" ht="14.15" x14ac:dyDescent="0.35">
      <c r="A17" s="63"/>
      <c r="B17" s="64"/>
      <c r="C17" s="64"/>
      <c r="D17" s="64"/>
      <c r="E17" s="64"/>
      <c r="F17" s="64"/>
    </row>
    <row r="18" spans="1:6" ht="14.15" x14ac:dyDescent="0.35">
      <c r="A18" s="63"/>
      <c r="B18" s="64"/>
      <c r="C18" s="64"/>
      <c r="D18" s="64"/>
      <c r="E18" s="64"/>
      <c r="F18" s="64"/>
    </row>
    <row r="19" spans="1:6" ht="14.15" x14ac:dyDescent="0.35">
      <c r="A19" s="63"/>
      <c r="B19" s="64"/>
      <c r="C19" s="64"/>
      <c r="D19" s="64"/>
      <c r="E19" s="64"/>
      <c r="F19" s="64"/>
    </row>
    <row r="20" spans="1:6" ht="14.15" x14ac:dyDescent="0.35">
      <c r="A20" s="63"/>
      <c r="B20" s="64"/>
      <c r="C20" s="64"/>
      <c r="D20" s="64"/>
      <c r="E20" s="64"/>
      <c r="F20" s="64"/>
    </row>
    <row r="21" spans="1:6" ht="14.15" x14ac:dyDescent="0.35">
      <c r="A21" s="63"/>
      <c r="B21" s="64"/>
      <c r="C21" s="64"/>
      <c r="D21" s="64"/>
      <c r="E21" s="64"/>
      <c r="F21" s="64"/>
    </row>
    <row r="22" spans="1:6" ht="14.15" x14ac:dyDescent="0.35">
      <c r="A22" s="63"/>
      <c r="B22" s="64"/>
      <c r="C22" s="64"/>
      <c r="D22" s="64"/>
      <c r="E22" s="64"/>
      <c r="F22" s="64"/>
    </row>
    <row r="23" spans="1:6" ht="14.15" x14ac:dyDescent="0.35">
      <c r="A23" s="63"/>
      <c r="B23" s="64"/>
      <c r="C23" s="64"/>
      <c r="D23" s="64"/>
      <c r="E23" s="64"/>
      <c r="F23" s="64"/>
    </row>
    <row r="24" spans="1:6" ht="14.15" x14ac:dyDescent="0.35">
      <c r="A24" s="63"/>
      <c r="B24" s="64"/>
      <c r="C24" s="64"/>
      <c r="D24" s="64"/>
      <c r="E24" s="64"/>
      <c r="F24" s="64"/>
    </row>
    <row r="25" spans="1:6" ht="14.15" x14ac:dyDescent="0.35">
      <c r="A25" s="63"/>
      <c r="B25" s="64"/>
      <c r="C25" s="64"/>
      <c r="D25" s="64"/>
      <c r="E25" s="64"/>
      <c r="F25" s="64"/>
    </row>
    <row r="26" spans="1:6" ht="14.15" x14ac:dyDescent="0.35">
      <c r="A26" s="63"/>
      <c r="B26" s="64"/>
      <c r="C26" s="64"/>
      <c r="D26" s="64"/>
      <c r="E26" s="64"/>
      <c r="F26" s="64"/>
    </row>
    <row r="27" spans="1:6" ht="14.15" x14ac:dyDescent="0.35">
      <c r="A27" s="164" t="s">
        <v>22</v>
      </c>
      <c r="B27" s="165" t="s">
        <v>23</v>
      </c>
      <c r="C27" s="166" t="s">
        <v>24</v>
      </c>
      <c r="D27" s="68"/>
      <c r="E27" s="64"/>
      <c r="F27" s="64"/>
    </row>
    <row r="28" spans="1:6" ht="14.15" x14ac:dyDescent="0.35">
      <c r="A28" s="171" t="s">
        <v>29</v>
      </c>
      <c r="B28" s="26">
        <v>-6.8236747355230221E-2</v>
      </c>
      <c r="C28" s="59">
        <v>-0.16781631621422688</v>
      </c>
      <c r="D28" s="68"/>
      <c r="E28" s="64"/>
      <c r="F28" s="64"/>
    </row>
    <row r="29" spans="1:6" ht="14.15" x14ac:dyDescent="0.35">
      <c r="A29" s="170" t="s">
        <v>28</v>
      </c>
      <c r="B29" s="26">
        <v>-6.3634196726521486E-2</v>
      </c>
      <c r="C29" s="59">
        <v>-0.2391408207008755</v>
      </c>
      <c r="D29" s="68"/>
      <c r="E29" s="64"/>
      <c r="F29" s="64"/>
    </row>
    <row r="30" spans="1:6" ht="28.3" x14ac:dyDescent="0.35">
      <c r="A30" s="169" t="s">
        <v>30</v>
      </c>
      <c r="B30" s="26">
        <v>-5.2310582858219767E-2</v>
      </c>
      <c r="C30" s="59">
        <v>5.5056850222286347E-2</v>
      </c>
      <c r="D30" s="68"/>
      <c r="E30" s="64"/>
      <c r="F30" s="64"/>
    </row>
    <row r="31" spans="1:6" ht="14.15" x14ac:dyDescent="0.35">
      <c r="A31" s="169" t="s">
        <v>26</v>
      </c>
      <c r="B31" s="26">
        <v>-4.8594330661422824E-2</v>
      </c>
      <c r="C31" s="59">
        <v>-0.20341474077829302</v>
      </c>
      <c r="D31" s="68"/>
      <c r="E31" s="64"/>
      <c r="F31" s="64"/>
    </row>
    <row r="32" spans="1:6" ht="14.15" x14ac:dyDescent="0.35">
      <c r="A32" s="169" t="s">
        <v>34</v>
      </c>
      <c r="B32" s="26">
        <v>-3.9227954095494399E-2</v>
      </c>
      <c r="C32" s="59">
        <v>4.0925101678232378E-2</v>
      </c>
      <c r="D32" s="68"/>
      <c r="E32" s="64"/>
      <c r="F32" s="64"/>
    </row>
    <row r="33" spans="1:6" ht="14.15" x14ac:dyDescent="0.35">
      <c r="A33" s="172" t="s">
        <v>31</v>
      </c>
      <c r="B33" s="26">
        <v>-2.9062786777220517E-2</v>
      </c>
      <c r="C33" s="59">
        <v>-0.19648849292245318</v>
      </c>
      <c r="D33" s="68"/>
      <c r="E33" s="64"/>
      <c r="F33" s="64"/>
    </row>
    <row r="34" spans="1:6" ht="14.15" x14ac:dyDescent="0.35">
      <c r="A34" s="169" t="s">
        <v>35</v>
      </c>
      <c r="B34" s="26">
        <v>-2.2805095312881885E-2</v>
      </c>
      <c r="C34" s="59">
        <v>-2.6516515969338128E-2</v>
      </c>
      <c r="D34" s="68"/>
      <c r="E34" s="64"/>
      <c r="F34" s="64"/>
    </row>
    <row r="35" spans="1:6" ht="14.15" x14ac:dyDescent="0.35">
      <c r="A35" s="169" t="s">
        <v>27</v>
      </c>
      <c r="B35" s="26">
        <v>-2.0359382374755541E-2</v>
      </c>
      <c r="C35" s="59">
        <v>-4.5983577762675365E-2</v>
      </c>
      <c r="D35" s="68"/>
      <c r="E35" s="64"/>
      <c r="F35" s="64"/>
    </row>
    <row r="36" spans="1:6" ht="14.15" x14ac:dyDescent="0.35">
      <c r="A36" s="173" t="s">
        <v>32</v>
      </c>
      <c r="B36" s="26">
        <v>-1.4263775957136793E-2</v>
      </c>
      <c r="C36" s="59">
        <v>-3.6854074379897073E-2</v>
      </c>
      <c r="D36" s="68"/>
      <c r="E36" s="64"/>
      <c r="F36" s="64"/>
    </row>
    <row r="37" spans="1:6" ht="14.15" x14ac:dyDescent="0.35">
      <c r="A37" s="162" t="s">
        <v>15</v>
      </c>
      <c r="B37" s="26">
        <v>-8.6381305266987063E-3</v>
      </c>
      <c r="C37" s="59">
        <v>-0.13853113147914042</v>
      </c>
      <c r="D37" s="68"/>
      <c r="E37" s="64"/>
      <c r="F37" s="64"/>
    </row>
    <row r="38" spans="1:6" ht="14.15" x14ac:dyDescent="0.35">
      <c r="A38" s="168" t="s">
        <v>14</v>
      </c>
      <c r="B38" s="26">
        <v>0</v>
      </c>
      <c r="C38" s="59">
        <v>-1.8502894143039295E-2</v>
      </c>
      <c r="D38" s="68"/>
      <c r="E38" s="64"/>
      <c r="F38" s="64"/>
    </row>
    <row r="39" spans="1:6" ht="14.15" x14ac:dyDescent="0.35">
      <c r="A39" s="167" t="s">
        <v>25</v>
      </c>
      <c r="B39" s="26">
        <v>6.9088458815613762E-4</v>
      </c>
      <c r="C39" s="59">
        <v>-0.22225433679286799</v>
      </c>
      <c r="D39" s="68"/>
      <c r="E39" s="64"/>
      <c r="F39" s="64"/>
    </row>
    <row r="40" spans="1:6" ht="14.6" thickBot="1" x14ac:dyDescent="0.4">
      <c r="A40" s="169" t="s">
        <v>33</v>
      </c>
      <c r="B40" s="69">
        <v>1.9602623363423888E-3</v>
      </c>
      <c r="C40" s="70">
        <v>-1.993099605945392E-2</v>
      </c>
      <c r="D40" s="68"/>
      <c r="E40" s="64"/>
      <c r="F40" s="64"/>
    </row>
    <row r="41" spans="1:6" ht="14.15" x14ac:dyDescent="0.35">
      <c r="A41" s="63"/>
      <c r="B41" s="64"/>
      <c r="C41" s="64"/>
      <c r="D41" s="68"/>
      <c r="E41" s="64"/>
      <c r="F41" s="64"/>
    </row>
    <row r="42" spans="1:6" ht="14.15" x14ac:dyDescent="0.35">
      <c r="A42" s="63"/>
      <c r="B42" s="64"/>
      <c r="C42" s="64"/>
      <c r="D42" s="68"/>
      <c r="E42" s="64"/>
      <c r="F42" s="64"/>
    </row>
  </sheetData>
  <autoFilter ref="A27:C27" xr:uid="{00000000-0009-0000-0000-000000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K6"/>
  <sheetViews>
    <sheetView zoomScale="60" zoomScaleNormal="60" workbookViewId="0">
      <selection activeCell="G58" sqref="G58"/>
    </sheetView>
  </sheetViews>
  <sheetFormatPr defaultColWidth="9.15234375" defaultRowHeight="14.15" x14ac:dyDescent="0.3"/>
  <cols>
    <col min="1" max="1" width="4.69140625" style="29" customWidth="1"/>
    <col min="2" max="2" width="37" style="27" bestFit="1" customWidth="1"/>
    <col min="3" max="4" width="12.69140625" style="29" customWidth="1"/>
    <col min="5" max="5" width="16.69140625" style="6" customWidth="1"/>
    <col min="6" max="6" width="14.69140625" style="12" customWidth="1"/>
    <col min="7" max="7" width="14.69140625" style="6" customWidth="1"/>
    <col min="8" max="8" width="12.69140625" style="12" customWidth="1"/>
    <col min="9" max="9" width="39.15234375" style="27" bestFit="1" customWidth="1"/>
    <col min="10" max="10" width="34.69140625" style="27" customWidth="1"/>
    <col min="11" max="11" width="35.84375" style="27" customWidth="1"/>
    <col min="12" max="16384" width="9.15234375" style="27"/>
  </cols>
  <sheetData>
    <row r="1" spans="1:11" ht="15.9" thickBot="1" x14ac:dyDescent="0.35">
      <c r="A1" s="182" t="s">
        <v>119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1" ht="42.9" thickBot="1" x14ac:dyDescent="0.35">
      <c r="A2" s="161" t="s">
        <v>54</v>
      </c>
      <c r="B2" s="205" t="s">
        <v>73</v>
      </c>
      <c r="C2" s="15" t="s">
        <v>107</v>
      </c>
      <c r="D2" s="40" t="s">
        <v>108</v>
      </c>
      <c r="E2" s="40" t="s">
        <v>56</v>
      </c>
      <c r="F2" s="40" t="s">
        <v>120</v>
      </c>
      <c r="G2" s="40" t="s">
        <v>121</v>
      </c>
      <c r="H2" s="40" t="s">
        <v>122</v>
      </c>
      <c r="I2" s="17" t="s">
        <v>60</v>
      </c>
      <c r="J2" s="18" t="s">
        <v>61</v>
      </c>
    </row>
    <row r="3" spans="1:11" ht="14.25" customHeight="1" x14ac:dyDescent="0.3">
      <c r="A3" s="21">
        <v>1</v>
      </c>
      <c r="B3" s="175" t="s">
        <v>123</v>
      </c>
      <c r="C3" s="208" t="s">
        <v>109</v>
      </c>
      <c r="D3" s="215" t="s">
        <v>125</v>
      </c>
      <c r="E3" s="75">
        <v>9106554.2400000002</v>
      </c>
      <c r="F3" s="76">
        <v>164425</v>
      </c>
      <c r="G3" s="75">
        <v>55.384243515280524</v>
      </c>
      <c r="H3" s="47">
        <v>100</v>
      </c>
      <c r="I3" s="174" t="s">
        <v>62</v>
      </c>
      <c r="J3" s="77" t="s">
        <v>6</v>
      </c>
      <c r="K3" s="43"/>
    </row>
    <row r="4" spans="1:11" ht="28.3" x14ac:dyDescent="0.3">
      <c r="A4" s="21">
        <v>2</v>
      </c>
      <c r="B4" s="175" t="s">
        <v>124</v>
      </c>
      <c r="C4" s="208" t="s">
        <v>109</v>
      </c>
      <c r="D4" s="215" t="s">
        <v>125</v>
      </c>
      <c r="E4" s="75">
        <v>771571.21039999998</v>
      </c>
      <c r="F4" s="76">
        <v>658</v>
      </c>
      <c r="G4" s="75">
        <v>1172.6006237082067</v>
      </c>
      <c r="H4" s="47">
        <v>5000</v>
      </c>
      <c r="I4" s="178" t="s">
        <v>67</v>
      </c>
      <c r="J4" s="77" t="s">
        <v>0</v>
      </c>
      <c r="K4" s="44"/>
    </row>
    <row r="5" spans="1:11" ht="14.6" thickBot="1" x14ac:dyDescent="0.35">
      <c r="A5" s="183" t="s">
        <v>51</v>
      </c>
      <c r="B5" s="184"/>
      <c r="C5" s="99" t="s">
        <v>3</v>
      </c>
      <c r="D5" s="99" t="s">
        <v>3</v>
      </c>
      <c r="E5" s="88">
        <f>SUM(E3:E4)</f>
        <v>9878125.4504000004</v>
      </c>
      <c r="F5" s="89">
        <f>SUM(F3:F4)</f>
        <v>165083</v>
      </c>
      <c r="G5" s="99" t="s">
        <v>3</v>
      </c>
      <c r="H5" s="99" t="s">
        <v>3</v>
      </c>
      <c r="I5" s="99" t="s">
        <v>3</v>
      </c>
      <c r="J5" s="99" t="s">
        <v>3</v>
      </c>
    </row>
    <row r="6" spans="1:11" ht="14.6" thickBot="1" x14ac:dyDescent="0.35">
      <c r="A6" s="196"/>
      <c r="B6" s="196"/>
      <c r="C6" s="196"/>
      <c r="D6" s="196"/>
      <c r="E6" s="196"/>
      <c r="F6" s="196"/>
      <c r="G6" s="196"/>
      <c r="H6" s="196"/>
      <c r="I6" s="152"/>
      <c r="J6" s="152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K12"/>
  <sheetViews>
    <sheetView zoomScale="60" zoomScaleNormal="60" workbookViewId="0">
      <selection activeCell="B19" sqref="B19"/>
    </sheetView>
  </sheetViews>
  <sheetFormatPr defaultColWidth="9.15234375" defaultRowHeight="14.15" x14ac:dyDescent="0.3"/>
  <cols>
    <col min="1" max="1" width="4.3828125" style="29" customWidth="1"/>
    <col min="2" max="2" width="46.69140625" style="29" customWidth="1"/>
    <col min="3" max="4" width="14.69140625" style="28" customWidth="1"/>
    <col min="5" max="8" width="12.69140625" style="29" customWidth="1"/>
    <col min="9" max="9" width="16.15234375" style="29" bestFit="1" customWidth="1"/>
    <col min="10" max="10" width="19.15234375" style="29" customWidth="1"/>
    <col min="11" max="11" width="21.3828125" style="29" bestFit="1" customWidth="1"/>
    <col min="12" max="16384" width="9.15234375" style="29"/>
  </cols>
  <sheetData>
    <row r="1" spans="1:11" s="45" customFormat="1" ht="15.9" thickBot="1" x14ac:dyDescent="0.35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1" s="22" customFormat="1" ht="15.75" customHeight="1" thickBot="1" x14ac:dyDescent="0.35">
      <c r="A2" s="189" t="s">
        <v>54</v>
      </c>
      <c r="B2" s="91"/>
      <c r="C2" s="92"/>
      <c r="D2" s="93"/>
      <c r="E2" s="191" t="s">
        <v>83</v>
      </c>
      <c r="F2" s="191"/>
      <c r="G2" s="191"/>
      <c r="H2" s="191"/>
      <c r="I2" s="191"/>
      <c r="J2" s="191"/>
      <c r="K2" s="191"/>
    </row>
    <row r="3" spans="1:11" s="22" customFormat="1" ht="50.15" thickBot="1" x14ac:dyDescent="0.35">
      <c r="A3" s="190"/>
      <c r="B3" s="94" t="s">
        <v>73</v>
      </c>
      <c r="C3" s="180" t="s">
        <v>74</v>
      </c>
      <c r="D3" s="180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7" t="s">
        <v>80</v>
      </c>
      <c r="J3" s="18" t="s">
        <v>81</v>
      </c>
      <c r="K3" s="181" t="s">
        <v>127</v>
      </c>
    </row>
    <row r="4" spans="1:11" s="22" customFormat="1" collapsed="1" x14ac:dyDescent="0.3">
      <c r="A4" s="21">
        <v>1</v>
      </c>
      <c r="B4" s="167" t="s">
        <v>124</v>
      </c>
      <c r="C4" s="95">
        <v>38945</v>
      </c>
      <c r="D4" s="95">
        <v>39016</v>
      </c>
      <c r="E4" s="90">
        <v>5.1017259645770308E-2</v>
      </c>
      <c r="F4" s="90">
        <v>6.5914887622604557E-3</v>
      </c>
      <c r="G4" s="90">
        <v>-4.1246491424657084E-2</v>
      </c>
      <c r="H4" s="90">
        <v>-0.18558610016284238</v>
      </c>
      <c r="I4" s="90">
        <v>-0.15010542285046413</v>
      </c>
      <c r="J4" s="96">
        <v>-0.76547987525835648</v>
      </c>
      <c r="K4" s="107">
        <v>-9.8805887900776268E-2</v>
      </c>
    </row>
    <row r="5" spans="1:11" s="22" customFormat="1" collapsed="1" x14ac:dyDescent="0.3">
      <c r="A5" s="21">
        <v>2</v>
      </c>
      <c r="B5" s="216" t="s">
        <v>123</v>
      </c>
      <c r="C5" s="95">
        <v>40555</v>
      </c>
      <c r="D5" s="95">
        <v>40626</v>
      </c>
      <c r="E5" s="90">
        <v>-1.8229194820577388E-2</v>
      </c>
      <c r="F5" s="90">
        <v>-5.217096877884142E-2</v>
      </c>
      <c r="G5" s="90">
        <v>-6.5486434390339077E-2</v>
      </c>
      <c r="H5" s="90">
        <v>-0.17497512222378964</v>
      </c>
      <c r="I5" s="90">
        <v>-0.12543636512206169</v>
      </c>
      <c r="J5" s="96">
        <v>-0.44615756484718561</v>
      </c>
      <c r="K5" s="108">
        <v>-6.0126136826577525E-2</v>
      </c>
    </row>
    <row r="6" spans="1:11" s="22" customFormat="1" ht="14.6" collapsed="1" thickBot="1" x14ac:dyDescent="0.35">
      <c r="A6" s="153"/>
      <c r="B6" s="154" t="s">
        <v>70</v>
      </c>
      <c r="C6" s="155" t="s">
        <v>3</v>
      </c>
      <c r="D6" s="155" t="s">
        <v>3</v>
      </c>
      <c r="E6" s="156">
        <f>AVERAGE(E4:E5)</f>
        <v>1.639403241259646E-2</v>
      </c>
      <c r="F6" s="156">
        <f>AVERAGE(F4:F5)</f>
        <v>-2.2789740008290482E-2</v>
      </c>
      <c r="G6" s="156">
        <f>AVERAGE(G4:G5)</f>
        <v>-5.336646290749808E-2</v>
      </c>
      <c r="H6" s="156">
        <f>AVERAGE(H4:H5)</f>
        <v>-0.18028061119331601</v>
      </c>
      <c r="I6" s="156">
        <f>AVERAGE(I4:I5)</f>
        <v>-0.13777089398626291</v>
      </c>
      <c r="J6" s="155" t="s">
        <v>3</v>
      </c>
      <c r="K6" s="156">
        <f>AVERAGE(K4:K5)</f>
        <v>-7.9466012363676897E-2</v>
      </c>
    </row>
    <row r="7" spans="1:11" s="22" customFormat="1" hidden="1" x14ac:dyDescent="0.3">
      <c r="A7" s="199" t="s">
        <v>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s="22" customFormat="1" ht="14.6" hidden="1" thickBot="1" x14ac:dyDescent="0.35">
      <c r="A8" s="198" t="s">
        <v>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s="22" customFormat="1" ht="15.75" hidden="1" customHeight="1" x14ac:dyDescent="0.3">
      <c r="C9" s="58"/>
      <c r="D9" s="58"/>
    </row>
    <row r="10" spans="1:11" ht="14.6" thickBot="1" x14ac:dyDescent="0.35">
      <c r="A10" s="197"/>
      <c r="B10" s="197"/>
      <c r="C10" s="197"/>
      <c r="D10" s="197"/>
      <c r="E10" s="197"/>
      <c r="F10" s="197"/>
      <c r="G10" s="197"/>
      <c r="H10" s="197"/>
      <c r="I10" s="157"/>
      <c r="J10" s="157"/>
      <c r="K10" s="157"/>
    </row>
    <row r="11" spans="1:11" x14ac:dyDescent="0.3">
      <c r="B11" s="27"/>
      <c r="C11" s="97"/>
      <c r="E11" s="97"/>
    </row>
    <row r="12" spans="1:11" x14ac:dyDescent="0.3">
      <c r="E12" s="97"/>
      <c r="F12" s="97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</sheetPr>
  <dimension ref="A1:H119"/>
  <sheetViews>
    <sheetView zoomScale="60" zoomScaleNormal="60" workbookViewId="0">
      <selection activeCell="B35" sqref="B35:E35"/>
    </sheetView>
  </sheetViews>
  <sheetFormatPr defaultColWidth="9.15234375" defaultRowHeight="14.15" x14ac:dyDescent="0.3"/>
  <cols>
    <col min="1" max="1" width="4" style="20" customWidth="1"/>
    <col min="2" max="2" width="50.69140625" style="20" customWidth="1"/>
    <col min="3" max="3" width="24.69140625" style="20" customWidth="1"/>
    <col min="4" max="4" width="24.69140625" style="46" customWidth="1"/>
    <col min="5" max="7" width="24.69140625" style="20" customWidth="1"/>
    <col min="8" max="16384" width="9.15234375" style="20"/>
  </cols>
  <sheetData>
    <row r="1" spans="1:8" s="27" customFormat="1" ht="15.9" thickBot="1" x14ac:dyDescent="0.35">
      <c r="A1" s="188" t="s">
        <v>128</v>
      </c>
      <c r="B1" s="188"/>
      <c r="C1" s="188"/>
      <c r="D1" s="188"/>
      <c r="E1" s="188"/>
      <c r="F1" s="188"/>
      <c r="G1" s="188"/>
    </row>
    <row r="2" spans="1:8" s="27" customFormat="1" ht="15.75" customHeight="1" thickBot="1" x14ac:dyDescent="0.35">
      <c r="A2" s="200" t="s">
        <v>54</v>
      </c>
      <c r="B2" s="80"/>
      <c r="C2" s="202" t="s">
        <v>86</v>
      </c>
      <c r="D2" s="203"/>
      <c r="E2" s="202" t="s">
        <v>129</v>
      </c>
      <c r="F2" s="203"/>
      <c r="G2" s="81"/>
    </row>
    <row r="3" spans="1:8" s="27" customFormat="1" ht="42.9" thickBot="1" x14ac:dyDescent="0.35">
      <c r="A3" s="190"/>
      <c r="B3" s="17" t="s">
        <v>73</v>
      </c>
      <c r="C3" s="94" t="s">
        <v>88</v>
      </c>
      <c r="D3" s="94" t="s">
        <v>89</v>
      </c>
      <c r="E3" s="94" t="s">
        <v>90</v>
      </c>
      <c r="F3" s="94" t="s">
        <v>89</v>
      </c>
      <c r="G3" s="18" t="s">
        <v>91</v>
      </c>
    </row>
    <row r="4" spans="1:8" s="27" customFormat="1" x14ac:dyDescent="0.3">
      <c r="A4" s="21">
        <v>1</v>
      </c>
      <c r="B4" s="213" t="s">
        <v>124</v>
      </c>
      <c r="C4" s="35">
        <v>48.609530000000021</v>
      </c>
      <c r="D4" s="90">
        <v>6.7236661800809908E-2</v>
      </c>
      <c r="E4" s="36">
        <v>10</v>
      </c>
      <c r="F4" s="90">
        <v>1.5432098765432098E-2</v>
      </c>
      <c r="G4" s="37">
        <v>11.065326086419802</v>
      </c>
    </row>
    <row r="5" spans="1:8" s="27" customFormat="1" x14ac:dyDescent="0.3">
      <c r="A5" s="21">
        <v>2</v>
      </c>
      <c r="B5" s="217" t="s">
        <v>123</v>
      </c>
      <c r="C5" s="35">
        <v>-169.08748000000045</v>
      </c>
      <c r="D5" s="90">
        <v>-1.822919482060379E-2</v>
      </c>
      <c r="E5" s="36">
        <v>0</v>
      </c>
      <c r="F5" s="90">
        <v>0</v>
      </c>
      <c r="G5" s="37">
        <v>0</v>
      </c>
    </row>
    <row r="6" spans="1:8" s="27" customFormat="1" ht="14.6" thickBot="1" x14ac:dyDescent="0.35">
      <c r="A6" s="102"/>
      <c r="B6" s="82" t="s">
        <v>51</v>
      </c>
      <c r="C6" s="83">
        <v>-120.47795000000043</v>
      </c>
      <c r="D6" s="87">
        <v>-1.2049477829591744E-2</v>
      </c>
      <c r="E6" s="84">
        <v>10</v>
      </c>
      <c r="F6" s="87">
        <v>6.0579258873346944E-5</v>
      </c>
      <c r="G6" s="103">
        <v>11.065326086419802</v>
      </c>
    </row>
    <row r="7" spans="1:8" s="27" customFormat="1" ht="15" customHeight="1" thickBot="1" x14ac:dyDescent="0.35">
      <c r="A7" s="185"/>
      <c r="B7" s="185"/>
      <c r="C7" s="185"/>
      <c r="D7" s="185"/>
      <c r="E7" s="185"/>
      <c r="F7" s="185"/>
      <c r="G7" s="185"/>
      <c r="H7" s="7"/>
    </row>
    <row r="8" spans="1:8" s="27" customFormat="1" x14ac:dyDescent="0.3">
      <c r="D8" s="6"/>
    </row>
    <row r="9" spans="1:8" s="27" customFormat="1" x14ac:dyDescent="0.3">
      <c r="D9" s="6"/>
    </row>
    <row r="10" spans="1:8" s="27" customFormat="1" x14ac:dyDescent="0.3">
      <c r="D10" s="6"/>
    </row>
    <row r="11" spans="1:8" s="27" customFormat="1" x14ac:dyDescent="0.3">
      <c r="D11" s="6"/>
    </row>
    <row r="12" spans="1:8" s="27" customFormat="1" x14ac:dyDescent="0.3">
      <c r="D12" s="6"/>
    </row>
    <row r="13" spans="1:8" s="27" customFormat="1" x14ac:dyDescent="0.3">
      <c r="D13" s="6"/>
    </row>
    <row r="14" spans="1:8" s="27" customFormat="1" x14ac:dyDescent="0.3">
      <c r="D14" s="6"/>
    </row>
    <row r="15" spans="1:8" s="27" customFormat="1" x14ac:dyDescent="0.3">
      <c r="D15" s="6"/>
    </row>
    <row r="16" spans="1:8" s="27" customFormat="1" x14ac:dyDescent="0.3">
      <c r="D16" s="6"/>
    </row>
    <row r="17" spans="2:5" s="27" customFormat="1" x14ac:dyDescent="0.3">
      <c r="D17" s="6"/>
    </row>
    <row r="18" spans="2:5" s="27" customFormat="1" x14ac:dyDescent="0.3">
      <c r="D18" s="6"/>
    </row>
    <row r="19" spans="2:5" s="27" customFormat="1" x14ac:dyDescent="0.3">
      <c r="D19" s="6"/>
    </row>
    <row r="20" spans="2:5" s="27" customFormat="1" x14ac:dyDescent="0.3">
      <c r="D20" s="6"/>
    </row>
    <row r="21" spans="2:5" s="27" customFormat="1" x14ac:dyDescent="0.3">
      <c r="D21" s="6"/>
    </row>
    <row r="22" spans="2:5" s="27" customFormat="1" x14ac:dyDescent="0.3">
      <c r="D22" s="6"/>
    </row>
    <row r="23" spans="2:5" s="27" customFormat="1" x14ac:dyDescent="0.3">
      <c r="D23" s="6"/>
    </row>
    <row r="24" spans="2:5" s="27" customFormat="1" x14ac:dyDescent="0.3">
      <c r="D24" s="6"/>
    </row>
    <row r="25" spans="2:5" s="27" customFormat="1" x14ac:dyDescent="0.3">
      <c r="D25" s="6"/>
    </row>
    <row r="26" spans="2:5" s="27" customFormat="1" x14ac:dyDescent="0.3">
      <c r="D26" s="6"/>
    </row>
    <row r="27" spans="2:5" s="27" customFormat="1" x14ac:dyDescent="0.3">
      <c r="D27" s="6"/>
    </row>
    <row r="28" spans="2:5" s="27" customFormat="1" x14ac:dyDescent="0.3">
      <c r="D28" s="6"/>
    </row>
    <row r="29" spans="2:5" s="27" customFormat="1" ht="14.6" thickBot="1" x14ac:dyDescent="0.35">
      <c r="B29" s="72"/>
      <c r="C29" s="72"/>
      <c r="D29" s="73"/>
      <c r="E29" s="72"/>
    </row>
    <row r="30" spans="2:5" s="27" customFormat="1" x14ac:dyDescent="0.3"/>
    <row r="31" spans="2:5" s="27" customFormat="1" x14ac:dyDescent="0.3"/>
    <row r="32" spans="2:5" s="27" customFormat="1" x14ac:dyDescent="0.3"/>
    <row r="33" spans="2:6" s="27" customFormat="1" x14ac:dyDescent="0.3"/>
    <row r="34" spans="2:6" s="27" customFormat="1" x14ac:dyDescent="0.3"/>
    <row r="35" spans="2:6" s="27" customFormat="1" ht="28.75" thickBot="1" x14ac:dyDescent="0.35">
      <c r="B35" s="218" t="s">
        <v>73</v>
      </c>
      <c r="C35" s="219" t="s">
        <v>95</v>
      </c>
      <c r="D35" s="219" t="s">
        <v>96</v>
      </c>
      <c r="E35" s="219" t="s">
        <v>97</v>
      </c>
    </row>
    <row r="36" spans="2:6" s="27" customFormat="1" x14ac:dyDescent="0.3">
      <c r="B36" s="115" t="str">
        <f t="shared" ref="B36:D37" si="0">B4</f>
        <v>ТАSК Universal</v>
      </c>
      <c r="C36" s="116">
        <f t="shared" si="0"/>
        <v>48.609530000000021</v>
      </c>
      <c r="D36" s="141">
        <f t="shared" si="0"/>
        <v>6.7236661800809908E-2</v>
      </c>
      <c r="E36" s="117">
        <f>G4</f>
        <v>11.065326086419802</v>
      </c>
    </row>
    <row r="37" spans="2:6" x14ac:dyDescent="0.3">
      <c r="B37" s="34" t="str">
        <f t="shared" si="0"/>
        <v>Іndeks Ukrainskoi Birzhi</v>
      </c>
      <c r="C37" s="35">
        <f t="shared" si="0"/>
        <v>-169.08748000000045</v>
      </c>
      <c r="D37" s="142">
        <f t="shared" si="0"/>
        <v>-1.822919482060379E-2</v>
      </c>
      <c r="E37" s="37">
        <f>G5</f>
        <v>0</v>
      </c>
      <c r="F37" s="19"/>
    </row>
    <row r="38" spans="2:6" x14ac:dyDescent="0.3">
      <c r="B38" s="34"/>
      <c r="C38" s="35"/>
      <c r="D38" s="142"/>
      <c r="E38" s="37"/>
      <c r="F38" s="19"/>
    </row>
    <row r="39" spans="2:6" x14ac:dyDescent="0.3">
      <c r="B39" s="143"/>
      <c r="C39" s="144"/>
      <c r="D39" s="145"/>
      <c r="E39" s="146"/>
      <c r="F39" s="19"/>
    </row>
    <row r="40" spans="2:6" x14ac:dyDescent="0.3">
      <c r="B40" s="27"/>
      <c r="C40" s="147"/>
      <c r="D40" s="6"/>
      <c r="F40" s="19"/>
    </row>
    <row r="41" spans="2:6" x14ac:dyDescent="0.3">
      <c r="B41" s="27"/>
      <c r="C41" s="27"/>
      <c r="D41" s="6"/>
      <c r="F41" s="19"/>
    </row>
    <row r="42" spans="2:6" x14ac:dyDescent="0.3">
      <c r="B42" s="27"/>
      <c r="C42" s="27"/>
      <c r="D42" s="6"/>
      <c r="F42" s="19"/>
    </row>
    <row r="43" spans="2:6" x14ac:dyDescent="0.3">
      <c r="B43" s="27"/>
      <c r="C43" s="27"/>
      <c r="D43" s="6"/>
      <c r="F43" s="19"/>
    </row>
    <row r="44" spans="2:6" x14ac:dyDescent="0.3">
      <c r="B44" s="27"/>
      <c r="C44" s="27"/>
      <c r="D44" s="6"/>
      <c r="F44" s="19"/>
    </row>
    <row r="45" spans="2:6" x14ac:dyDescent="0.3">
      <c r="B45" s="27"/>
      <c r="C45" s="27"/>
      <c r="D45" s="6"/>
      <c r="F45" s="19"/>
    </row>
    <row r="46" spans="2:6" x14ac:dyDescent="0.3">
      <c r="B46" s="27"/>
      <c r="C46" s="27"/>
      <c r="D46" s="6"/>
      <c r="F46" s="19"/>
    </row>
    <row r="47" spans="2:6" x14ac:dyDescent="0.3">
      <c r="B47" s="27"/>
      <c r="C47" s="27"/>
      <c r="D47" s="6"/>
    </row>
    <row r="48" spans="2:6" x14ac:dyDescent="0.3">
      <c r="B48" s="27"/>
      <c r="C48" s="27"/>
      <c r="D48" s="6"/>
    </row>
    <row r="49" spans="2:4" x14ac:dyDescent="0.3">
      <c r="B49" s="27"/>
      <c r="C49" s="27"/>
      <c r="D49" s="6"/>
    </row>
    <row r="50" spans="2:4" x14ac:dyDescent="0.3">
      <c r="B50" s="27"/>
      <c r="C50" s="27"/>
      <c r="D50" s="6"/>
    </row>
    <row r="51" spans="2:4" x14ac:dyDescent="0.3">
      <c r="B51" s="27"/>
      <c r="C51" s="27"/>
      <c r="D51" s="6"/>
    </row>
    <row r="52" spans="2:4" x14ac:dyDescent="0.3">
      <c r="B52" s="27"/>
      <c r="C52" s="27"/>
      <c r="D52" s="6"/>
    </row>
    <row r="53" spans="2:4" x14ac:dyDescent="0.3">
      <c r="B53" s="27"/>
      <c r="C53" s="27"/>
      <c r="D53" s="6"/>
    </row>
    <row r="54" spans="2:4" x14ac:dyDescent="0.3">
      <c r="B54" s="27"/>
      <c r="C54" s="27"/>
      <c r="D54" s="6"/>
    </row>
    <row r="55" spans="2:4" x14ac:dyDescent="0.3">
      <c r="B55" s="27"/>
      <c r="C55" s="27"/>
      <c r="D55" s="6"/>
    </row>
    <row r="56" spans="2:4" x14ac:dyDescent="0.3">
      <c r="B56" s="27"/>
      <c r="C56" s="27"/>
      <c r="D56" s="6"/>
    </row>
    <row r="57" spans="2:4" x14ac:dyDescent="0.3">
      <c r="B57" s="27"/>
      <c r="C57" s="27"/>
      <c r="D57" s="6"/>
    </row>
    <row r="58" spans="2:4" x14ac:dyDescent="0.3">
      <c r="B58" s="27"/>
      <c r="C58" s="27"/>
      <c r="D58" s="6"/>
    </row>
    <row r="59" spans="2:4" x14ac:dyDescent="0.3">
      <c r="B59" s="27"/>
      <c r="C59" s="27"/>
      <c r="D59" s="6"/>
    </row>
    <row r="60" spans="2:4" x14ac:dyDescent="0.3">
      <c r="B60" s="27"/>
      <c r="C60" s="27"/>
      <c r="D60" s="6"/>
    </row>
    <row r="61" spans="2:4" x14ac:dyDescent="0.3">
      <c r="B61" s="27"/>
      <c r="C61" s="27"/>
      <c r="D61" s="6"/>
    </row>
    <row r="62" spans="2:4" x14ac:dyDescent="0.3">
      <c r="B62" s="27"/>
      <c r="C62" s="27"/>
      <c r="D62" s="6"/>
    </row>
    <row r="63" spans="2:4" x14ac:dyDescent="0.3">
      <c r="B63" s="27"/>
      <c r="C63" s="27"/>
      <c r="D63" s="6"/>
    </row>
    <row r="64" spans="2:4" x14ac:dyDescent="0.3">
      <c r="B64" s="27"/>
      <c r="C64" s="27"/>
      <c r="D64" s="6"/>
    </row>
    <row r="65" spans="2:4" x14ac:dyDescent="0.3">
      <c r="B65" s="27"/>
      <c r="C65" s="27"/>
      <c r="D65" s="6"/>
    </row>
    <row r="66" spans="2:4" x14ac:dyDescent="0.3">
      <c r="B66" s="27"/>
      <c r="C66" s="27"/>
      <c r="D66" s="6"/>
    </row>
    <row r="67" spans="2:4" x14ac:dyDescent="0.3">
      <c r="B67" s="27"/>
      <c r="C67" s="27"/>
      <c r="D67" s="6"/>
    </row>
    <row r="68" spans="2:4" x14ac:dyDescent="0.3">
      <c r="B68" s="27"/>
      <c r="C68" s="27"/>
      <c r="D68" s="6"/>
    </row>
    <row r="69" spans="2:4" x14ac:dyDescent="0.3">
      <c r="B69" s="27"/>
      <c r="C69" s="27"/>
      <c r="D69" s="6"/>
    </row>
    <row r="70" spans="2:4" x14ac:dyDescent="0.3">
      <c r="B70" s="27"/>
      <c r="C70" s="27"/>
      <c r="D70" s="6"/>
    </row>
    <row r="71" spans="2:4" x14ac:dyDescent="0.3">
      <c r="B71" s="27"/>
      <c r="C71" s="27"/>
      <c r="D71" s="6"/>
    </row>
    <row r="72" spans="2:4" x14ac:dyDescent="0.3">
      <c r="B72" s="27"/>
      <c r="C72" s="27"/>
      <c r="D72" s="6"/>
    </row>
    <row r="73" spans="2:4" x14ac:dyDescent="0.3">
      <c r="B73" s="27"/>
      <c r="C73" s="27"/>
      <c r="D73" s="6"/>
    </row>
    <row r="74" spans="2:4" x14ac:dyDescent="0.3">
      <c r="B74" s="27"/>
      <c r="C74" s="27"/>
      <c r="D74" s="6"/>
    </row>
    <row r="75" spans="2:4" x14ac:dyDescent="0.3">
      <c r="B75" s="27"/>
      <c r="C75" s="27"/>
      <c r="D75" s="6"/>
    </row>
    <row r="76" spans="2:4" x14ac:dyDescent="0.3">
      <c r="B76" s="27"/>
      <c r="C76" s="27"/>
      <c r="D76" s="6"/>
    </row>
    <row r="77" spans="2:4" x14ac:dyDescent="0.3">
      <c r="B77" s="27"/>
      <c r="C77" s="27"/>
      <c r="D77" s="6"/>
    </row>
    <row r="78" spans="2:4" x14ac:dyDescent="0.3">
      <c r="B78" s="27"/>
      <c r="C78" s="27"/>
      <c r="D78" s="6"/>
    </row>
    <row r="79" spans="2:4" x14ac:dyDescent="0.3">
      <c r="B79" s="27"/>
      <c r="C79" s="27"/>
      <c r="D79" s="6"/>
    </row>
    <row r="80" spans="2:4" x14ac:dyDescent="0.3">
      <c r="B80" s="27"/>
      <c r="C80" s="27"/>
      <c r="D80" s="6"/>
    </row>
    <row r="81" spans="2:4" x14ac:dyDescent="0.3">
      <c r="B81" s="27"/>
      <c r="C81" s="27"/>
      <c r="D81" s="6"/>
    </row>
    <row r="82" spans="2:4" x14ac:dyDescent="0.3">
      <c r="B82" s="27"/>
      <c r="C82" s="27"/>
      <c r="D82" s="6"/>
    </row>
    <row r="83" spans="2:4" x14ac:dyDescent="0.3">
      <c r="B83" s="27"/>
      <c r="C83" s="27"/>
      <c r="D83" s="6"/>
    </row>
    <row r="84" spans="2:4" x14ac:dyDescent="0.3">
      <c r="B84" s="27"/>
      <c r="C84" s="27"/>
      <c r="D84" s="6"/>
    </row>
    <row r="85" spans="2:4" x14ac:dyDescent="0.3">
      <c r="B85" s="27"/>
      <c r="C85" s="27"/>
      <c r="D85" s="6"/>
    </row>
    <row r="86" spans="2:4" x14ac:dyDescent="0.3">
      <c r="B86" s="27"/>
      <c r="C86" s="27"/>
      <c r="D86" s="6"/>
    </row>
    <row r="87" spans="2:4" x14ac:dyDescent="0.3">
      <c r="B87" s="27"/>
      <c r="C87" s="27"/>
      <c r="D87" s="6"/>
    </row>
    <row r="88" spans="2:4" x14ac:dyDescent="0.3">
      <c r="B88" s="27"/>
      <c r="C88" s="27"/>
      <c r="D88" s="6"/>
    </row>
    <row r="89" spans="2:4" x14ac:dyDescent="0.3">
      <c r="B89" s="27"/>
      <c r="C89" s="27"/>
      <c r="D89" s="6"/>
    </row>
    <row r="90" spans="2:4" x14ac:dyDescent="0.3">
      <c r="B90" s="27"/>
      <c r="C90" s="27"/>
      <c r="D90" s="6"/>
    </row>
    <row r="91" spans="2:4" x14ac:dyDescent="0.3">
      <c r="B91" s="27"/>
      <c r="C91" s="27"/>
      <c r="D91" s="6"/>
    </row>
    <row r="92" spans="2:4" x14ac:dyDescent="0.3">
      <c r="B92" s="27"/>
      <c r="C92" s="27"/>
      <c r="D92" s="6"/>
    </row>
    <row r="93" spans="2:4" x14ac:dyDescent="0.3">
      <c r="B93" s="27"/>
      <c r="C93" s="27"/>
      <c r="D93" s="6"/>
    </row>
    <row r="94" spans="2:4" x14ac:dyDescent="0.3">
      <c r="B94" s="27"/>
      <c r="C94" s="27"/>
      <c r="D94" s="6"/>
    </row>
    <row r="95" spans="2:4" x14ac:dyDescent="0.3">
      <c r="B95" s="27"/>
      <c r="C95" s="27"/>
      <c r="D95" s="6"/>
    </row>
    <row r="96" spans="2:4" x14ac:dyDescent="0.3">
      <c r="B96" s="27"/>
      <c r="C96" s="27"/>
      <c r="D96" s="6"/>
    </row>
    <row r="97" spans="2:4" x14ac:dyDescent="0.3">
      <c r="B97" s="27"/>
      <c r="C97" s="27"/>
      <c r="D97" s="6"/>
    </row>
    <row r="98" spans="2:4" x14ac:dyDescent="0.3">
      <c r="B98" s="27"/>
      <c r="C98" s="27"/>
      <c r="D98" s="6"/>
    </row>
    <row r="99" spans="2:4" x14ac:dyDescent="0.3">
      <c r="B99" s="27"/>
      <c r="C99" s="27"/>
      <c r="D99" s="6"/>
    </row>
    <row r="100" spans="2:4" x14ac:dyDescent="0.3">
      <c r="B100" s="27"/>
      <c r="C100" s="27"/>
      <c r="D100" s="6"/>
    </row>
    <row r="101" spans="2:4" x14ac:dyDescent="0.3">
      <c r="B101" s="27"/>
      <c r="C101" s="27"/>
      <c r="D101" s="6"/>
    </row>
    <row r="102" spans="2:4" x14ac:dyDescent="0.3">
      <c r="B102" s="27"/>
      <c r="C102" s="27"/>
      <c r="D102" s="6"/>
    </row>
    <row r="103" spans="2:4" x14ac:dyDescent="0.3">
      <c r="B103" s="27"/>
      <c r="C103" s="27"/>
      <c r="D103" s="6"/>
    </row>
    <row r="104" spans="2:4" x14ac:dyDescent="0.3">
      <c r="B104" s="27"/>
      <c r="C104" s="27"/>
      <c r="D104" s="6"/>
    </row>
    <row r="105" spans="2:4" x14ac:dyDescent="0.3">
      <c r="B105" s="27"/>
      <c r="C105" s="27"/>
      <c r="D105" s="6"/>
    </row>
    <row r="106" spans="2:4" x14ac:dyDescent="0.3">
      <c r="B106" s="27"/>
      <c r="C106" s="27"/>
      <c r="D106" s="6"/>
    </row>
    <row r="107" spans="2:4" x14ac:dyDescent="0.3">
      <c r="B107" s="27"/>
      <c r="C107" s="27"/>
      <c r="D107" s="6"/>
    </row>
    <row r="108" spans="2:4" x14ac:dyDescent="0.3">
      <c r="B108" s="27"/>
      <c r="C108" s="27"/>
      <c r="D108" s="6"/>
    </row>
    <row r="109" spans="2:4" x14ac:dyDescent="0.3">
      <c r="B109" s="27"/>
      <c r="C109" s="27"/>
      <c r="D109" s="6"/>
    </row>
    <row r="110" spans="2:4" x14ac:dyDescent="0.3">
      <c r="B110" s="27"/>
      <c r="C110" s="27"/>
      <c r="D110" s="6"/>
    </row>
    <row r="111" spans="2:4" x14ac:dyDescent="0.3">
      <c r="B111" s="27"/>
      <c r="C111" s="27"/>
      <c r="D111" s="6"/>
    </row>
    <row r="112" spans="2:4" x14ac:dyDescent="0.3">
      <c r="B112" s="27"/>
      <c r="C112" s="27"/>
      <c r="D112" s="6"/>
    </row>
    <row r="113" spans="2:4" x14ac:dyDescent="0.3">
      <c r="B113" s="27"/>
      <c r="C113" s="27"/>
      <c r="D113" s="6"/>
    </row>
    <row r="114" spans="2:4" x14ac:dyDescent="0.3">
      <c r="B114" s="27"/>
      <c r="C114" s="27"/>
      <c r="D114" s="6"/>
    </row>
    <row r="115" spans="2:4" x14ac:dyDescent="0.3">
      <c r="B115" s="27"/>
      <c r="C115" s="27"/>
      <c r="D115" s="6"/>
    </row>
    <row r="116" spans="2:4" x14ac:dyDescent="0.3">
      <c r="B116" s="27"/>
      <c r="C116" s="27"/>
      <c r="D116" s="6"/>
    </row>
    <row r="117" spans="2:4" x14ac:dyDescent="0.3">
      <c r="B117" s="27"/>
      <c r="C117" s="27"/>
      <c r="D117" s="6"/>
    </row>
    <row r="118" spans="2:4" x14ac:dyDescent="0.3">
      <c r="B118" s="27"/>
      <c r="C118" s="27"/>
      <c r="D118" s="6"/>
    </row>
    <row r="119" spans="2:4" x14ac:dyDescent="0.3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</sheetPr>
  <dimension ref="A1:D14"/>
  <sheetViews>
    <sheetView tabSelected="1" zoomScale="60" zoomScaleNormal="60" workbookViewId="0">
      <selection activeCell="N80" sqref="N80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73</v>
      </c>
      <c r="B1" s="61" t="s">
        <v>98</v>
      </c>
      <c r="C1" s="10"/>
      <c r="D1" s="10"/>
    </row>
    <row r="2" spans="1:4" ht="14.15" x14ac:dyDescent="0.3">
      <c r="A2" s="169" t="s">
        <v>123</v>
      </c>
      <c r="B2" s="125">
        <v>-1.8229194820577398E-2</v>
      </c>
      <c r="C2" s="10"/>
      <c r="D2" s="10"/>
    </row>
    <row r="3" spans="1:4" ht="14.15" x14ac:dyDescent="0.3">
      <c r="A3" s="213" t="s">
        <v>124</v>
      </c>
      <c r="B3" s="126">
        <v>5.1017259645770308E-2</v>
      </c>
      <c r="C3" s="10"/>
      <c r="D3" s="10"/>
    </row>
    <row r="4" spans="1:4" ht="14.15" x14ac:dyDescent="0.3">
      <c r="A4" s="169" t="s">
        <v>99</v>
      </c>
      <c r="B4" s="126">
        <v>1.639403241259646E-2</v>
      </c>
      <c r="C4" s="10"/>
      <c r="D4" s="10"/>
    </row>
    <row r="5" spans="1:4" ht="14.15" x14ac:dyDescent="0.3">
      <c r="A5" s="169" t="s">
        <v>15</v>
      </c>
      <c r="B5" s="126">
        <v>-8.6381305266987063E-3</v>
      </c>
      <c r="C5" s="10"/>
      <c r="D5" s="10"/>
    </row>
    <row r="6" spans="1:4" ht="14.15" x14ac:dyDescent="0.3">
      <c r="A6" s="169" t="s">
        <v>14</v>
      </c>
      <c r="B6" s="126">
        <v>0</v>
      </c>
      <c r="C6" s="10"/>
      <c r="D6" s="10"/>
    </row>
    <row r="7" spans="1:4" ht="14.15" x14ac:dyDescent="0.3">
      <c r="A7" s="169" t="s">
        <v>100</v>
      </c>
      <c r="B7" s="126">
        <v>1.2342256426193243E-2</v>
      </c>
      <c r="C7" s="10"/>
      <c r="D7" s="10"/>
    </row>
    <row r="8" spans="1:4" ht="14.15" x14ac:dyDescent="0.3">
      <c r="A8" s="169" t="s">
        <v>101</v>
      </c>
      <c r="B8" s="126">
        <v>3.1646597189756376E-2</v>
      </c>
      <c r="C8" s="10"/>
      <c r="D8" s="10"/>
    </row>
    <row r="9" spans="1:4" ht="14.15" x14ac:dyDescent="0.3">
      <c r="A9" s="169" t="s">
        <v>102</v>
      </c>
      <c r="B9" s="126">
        <v>7.3972602739726025E-3</v>
      </c>
      <c r="C9" s="10"/>
      <c r="D9" s="10"/>
    </row>
    <row r="10" spans="1:4" ht="14.6" thickBot="1" x14ac:dyDescent="0.35">
      <c r="A10" s="214" t="s">
        <v>103</v>
      </c>
      <c r="B10" s="127">
        <v>-9.1632558367440442E-3</v>
      </c>
      <c r="C10" s="10"/>
      <c r="D10" s="10"/>
    </row>
    <row r="11" spans="1:4" x14ac:dyDescent="0.3">
      <c r="C11" s="10"/>
      <c r="D11" s="10"/>
    </row>
    <row r="12" spans="1:4" x14ac:dyDescent="0.3">
      <c r="A12" s="10"/>
      <c r="B12" s="10"/>
      <c r="C12" s="10"/>
      <c r="D12" s="10"/>
    </row>
    <row r="13" spans="1:4" x14ac:dyDescent="0.3">
      <c r="B13" s="10"/>
      <c r="C13" s="10"/>
      <c r="D13" s="10"/>
    </row>
    <row r="14" spans="1:4" x14ac:dyDescent="0.3">
      <c r="C14" s="10"/>
    </row>
  </sheetData>
  <autoFilter ref="A1:B1" xr:uid="{00000000-0009-0000-0000-00000C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32"/>
  <sheetViews>
    <sheetView zoomScale="60" zoomScaleNormal="60" workbookViewId="0">
      <selection activeCell="F43" sqref="F43"/>
    </sheetView>
  </sheetViews>
  <sheetFormatPr defaultColWidth="9.15234375" defaultRowHeight="14.15" x14ac:dyDescent="0.3"/>
  <cols>
    <col min="1" max="1" width="4.69140625" style="22" customWidth="1"/>
    <col min="2" max="2" width="64.3828125" style="20" bestFit="1" customWidth="1"/>
    <col min="3" max="3" width="18.69140625" style="23" customWidth="1"/>
    <col min="4" max="4" width="14.69140625" style="24" customWidth="1"/>
    <col min="5" max="5" width="14.69140625" style="23" customWidth="1"/>
    <col min="6" max="6" width="14.69140625" style="24" customWidth="1"/>
    <col min="7" max="7" width="43.15234375" style="20" bestFit="1" customWidth="1"/>
    <col min="8" max="8" width="34.69140625" style="20" customWidth="1"/>
    <col min="9" max="18" width="4.69140625" style="20" customWidth="1"/>
    <col min="19" max="16384" width="9.15234375" style="20"/>
  </cols>
  <sheetData>
    <row r="1" spans="1:9" s="14" customFormat="1" ht="15.9" thickBot="1" x14ac:dyDescent="0.35">
      <c r="A1" s="182" t="s">
        <v>53</v>
      </c>
      <c r="B1" s="182"/>
      <c r="C1" s="182"/>
      <c r="D1" s="182"/>
      <c r="E1" s="182"/>
      <c r="F1" s="182"/>
      <c r="G1" s="182"/>
      <c r="H1" s="182"/>
      <c r="I1" s="13"/>
    </row>
    <row r="2" spans="1:9" ht="28.75" thickBot="1" x14ac:dyDescent="0.35">
      <c r="A2" s="15" t="s">
        <v>54</v>
      </c>
      <c r="B2" s="16" t="s">
        <v>55</v>
      </c>
      <c r="C2" s="17" t="s">
        <v>56</v>
      </c>
      <c r="D2" s="17" t="s">
        <v>57</v>
      </c>
      <c r="E2" s="17" t="s">
        <v>58</v>
      </c>
      <c r="F2" s="17" t="s">
        <v>59</v>
      </c>
      <c r="G2" s="17" t="s">
        <v>60</v>
      </c>
      <c r="H2" s="18" t="s">
        <v>61</v>
      </c>
      <c r="I2" s="19"/>
    </row>
    <row r="3" spans="1:9" x14ac:dyDescent="0.3">
      <c r="A3" s="21">
        <v>1</v>
      </c>
      <c r="B3" s="74" t="s">
        <v>36</v>
      </c>
      <c r="C3" s="75">
        <v>29636540.539999999</v>
      </c>
      <c r="D3" s="76">
        <v>45989</v>
      </c>
      <c r="E3" s="75">
        <v>644.42672247711403</v>
      </c>
      <c r="F3" s="76">
        <v>100</v>
      </c>
      <c r="G3" s="174" t="s">
        <v>62</v>
      </c>
      <c r="H3" s="77" t="s">
        <v>6</v>
      </c>
      <c r="I3" s="19"/>
    </row>
    <row r="4" spans="1:9" x14ac:dyDescent="0.3">
      <c r="A4" s="21">
        <v>2</v>
      </c>
      <c r="B4" s="74" t="s">
        <v>50</v>
      </c>
      <c r="C4" s="75">
        <v>22678417.370000001</v>
      </c>
      <c r="D4" s="76">
        <v>5138</v>
      </c>
      <c r="E4" s="75">
        <v>4413.86091280654</v>
      </c>
      <c r="F4" s="76">
        <v>1000</v>
      </c>
      <c r="G4" s="175" t="s">
        <v>63</v>
      </c>
      <c r="H4" s="77" t="s">
        <v>2</v>
      </c>
      <c r="I4" s="19"/>
    </row>
    <row r="5" spans="1:9" ht="14.25" customHeight="1" x14ac:dyDescent="0.35">
      <c r="A5" s="21">
        <v>3</v>
      </c>
      <c r="B5" s="74" t="s">
        <v>37</v>
      </c>
      <c r="C5" s="75">
        <v>7880952.75</v>
      </c>
      <c r="D5" s="76">
        <v>1855</v>
      </c>
      <c r="E5" s="75">
        <v>4248.4920485175198</v>
      </c>
      <c r="F5" s="76">
        <v>1000</v>
      </c>
      <c r="G5" s="176" t="s">
        <v>64</v>
      </c>
      <c r="H5" s="77" t="s">
        <v>1</v>
      </c>
      <c r="I5" s="19"/>
    </row>
    <row r="6" spans="1:9" x14ac:dyDescent="0.35">
      <c r="A6" s="21">
        <v>4</v>
      </c>
      <c r="B6" s="74" t="s">
        <v>39</v>
      </c>
      <c r="C6" s="75">
        <v>5866031.5300000003</v>
      </c>
      <c r="D6" s="76">
        <v>7396</v>
      </c>
      <c r="E6" s="75">
        <v>793.13568550567879</v>
      </c>
      <c r="F6" s="76">
        <v>1000</v>
      </c>
      <c r="G6" s="176" t="s">
        <v>64</v>
      </c>
      <c r="H6" s="77" t="s">
        <v>1</v>
      </c>
      <c r="I6" s="19"/>
    </row>
    <row r="7" spans="1:9" ht="14.25" customHeight="1" x14ac:dyDescent="0.3">
      <c r="A7" s="21">
        <v>5</v>
      </c>
      <c r="B7" s="74" t="s">
        <v>38</v>
      </c>
      <c r="C7" s="75">
        <v>5432733.7800000003</v>
      </c>
      <c r="D7" s="76">
        <v>4200283</v>
      </c>
      <c r="E7" s="75">
        <v>1.293420890925683</v>
      </c>
      <c r="F7" s="76">
        <v>1</v>
      </c>
      <c r="G7" s="175" t="s">
        <v>63</v>
      </c>
      <c r="H7" s="77" t="s">
        <v>2</v>
      </c>
      <c r="I7" s="19"/>
    </row>
    <row r="8" spans="1:9" x14ac:dyDescent="0.3">
      <c r="A8" s="21">
        <v>6</v>
      </c>
      <c r="B8" s="74" t="s">
        <v>40</v>
      </c>
      <c r="C8" s="75">
        <v>5044047.5400999999</v>
      </c>
      <c r="D8" s="76">
        <v>3564</v>
      </c>
      <c r="E8" s="75">
        <v>1415.2770875701458</v>
      </c>
      <c r="F8" s="76">
        <v>1000</v>
      </c>
      <c r="G8" s="175" t="s">
        <v>65</v>
      </c>
      <c r="H8" s="77" t="s">
        <v>7</v>
      </c>
      <c r="I8" s="19"/>
    </row>
    <row r="9" spans="1:9" x14ac:dyDescent="0.35">
      <c r="A9" s="21">
        <v>7</v>
      </c>
      <c r="B9" s="74" t="s">
        <v>42</v>
      </c>
      <c r="C9" s="75">
        <v>4732346.2</v>
      </c>
      <c r="D9" s="76">
        <v>1256</v>
      </c>
      <c r="E9" s="75">
        <v>3767.7915605095541</v>
      </c>
      <c r="F9" s="76">
        <v>1000</v>
      </c>
      <c r="G9" s="177" t="s">
        <v>66</v>
      </c>
      <c r="H9" s="77" t="s">
        <v>4</v>
      </c>
      <c r="I9" s="19"/>
    </row>
    <row r="10" spans="1:9" x14ac:dyDescent="0.3">
      <c r="A10" s="21">
        <v>8</v>
      </c>
      <c r="B10" s="74" t="s">
        <v>41</v>
      </c>
      <c r="C10" s="75">
        <v>4545533.08</v>
      </c>
      <c r="D10" s="76">
        <v>3670</v>
      </c>
      <c r="E10" s="75">
        <v>1238.564871934605</v>
      </c>
      <c r="F10" s="76">
        <v>1000</v>
      </c>
      <c r="G10" s="174" t="s">
        <v>62</v>
      </c>
      <c r="H10" s="77" t="s">
        <v>6</v>
      </c>
      <c r="I10" s="19"/>
    </row>
    <row r="11" spans="1:9" x14ac:dyDescent="0.35">
      <c r="A11" s="21">
        <v>9</v>
      </c>
      <c r="B11" s="74" t="s">
        <v>43</v>
      </c>
      <c r="C11" s="75">
        <v>3695519.89</v>
      </c>
      <c r="D11" s="76">
        <v>675</v>
      </c>
      <c r="E11" s="75">
        <v>5474.8442814814816</v>
      </c>
      <c r="F11" s="76">
        <v>1000</v>
      </c>
      <c r="G11" s="177" t="s">
        <v>66</v>
      </c>
      <c r="H11" s="77" t="s">
        <v>4</v>
      </c>
      <c r="I11" s="19"/>
    </row>
    <row r="12" spans="1:9" x14ac:dyDescent="0.3">
      <c r="A12" s="21">
        <v>10</v>
      </c>
      <c r="B12" s="74" t="s">
        <v>44</v>
      </c>
      <c r="C12" s="75">
        <v>3654090.17</v>
      </c>
      <c r="D12" s="76">
        <v>13023</v>
      </c>
      <c r="E12" s="75">
        <v>280.58743530676497</v>
      </c>
      <c r="F12" s="76">
        <v>100</v>
      </c>
      <c r="G12" s="174" t="s">
        <v>62</v>
      </c>
      <c r="H12" s="77" t="s">
        <v>6</v>
      </c>
      <c r="I12" s="19"/>
    </row>
    <row r="13" spans="1:9" x14ac:dyDescent="0.3">
      <c r="A13" s="21">
        <v>11</v>
      </c>
      <c r="B13" s="74" t="s">
        <v>45</v>
      </c>
      <c r="C13" s="75">
        <v>2031121.72</v>
      </c>
      <c r="D13" s="76">
        <v>1453</v>
      </c>
      <c r="E13" s="75">
        <v>1397.8814315209911</v>
      </c>
      <c r="F13" s="76">
        <v>1000</v>
      </c>
      <c r="G13" s="178" t="s">
        <v>69</v>
      </c>
      <c r="H13" s="77" t="s">
        <v>5</v>
      </c>
      <c r="I13" s="19"/>
    </row>
    <row r="14" spans="1:9" x14ac:dyDescent="0.35">
      <c r="A14" s="21">
        <v>12</v>
      </c>
      <c r="B14" s="74" t="s">
        <v>46</v>
      </c>
      <c r="C14" s="75">
        <v>1500338.11</v>
      </c>
      <c r="D14" s="76">
        <v>537</v>
      </c>
      <c r="E14" s="75">
        <v>2793.9257169459966</v>
      </c>
      <c r="F14" s="76">
        <v>1000</v>
      </c>
      <c r="G14" s="176" t="s">
        <v>64</v>
      </c>
      <c r="H14" s="77" t="s">
        <v>1</v>
      </c>
      <c r="I14" s="19"/>
    </row>
    <row r="15" spans="1:9" x14ac:dyDescent="0.35">
      <c r="A15" s="21">
        <v>13</v>
      </c>
      <c r="B15" s="74" t="s">
        <v>47</v>
      </c>
      <c r="C15" s="75">
        <v>1350201.58</v>
      </c>
      <c r="D15" s="76">
        <v>366</v>
      </c>
      <c r="E15" s="75">
        <v>3689.0753551912571</v>
      </c>
      <c r="F15" s="76">
        <v>1000</v>
      </c>
      <c r="G15" s="176" t="s">
        <v>64</v>
      </c>
      <c r="H15" s="77" t="s">
        <v>1</v>
      </c>
      <c r="I15" s="19"/>
    </row>
    <row r="16" spans="1:9" x14ac:dyDescent="0.3">
      <c r="A16" s="21">
        <v>14</v>
      </c>
      <c r="B16" s="74" t="s">
        <v>48</v>
      </c>
      <c r="C16" s="75">
        <v>1035472.7701</v>
      </c>
      <c r="D16" s="76">
        <v>953</v>
      </c>
      <c r="E16" s="75">
        <v>1086.5401575026233</v>
      </c>
      <c r="F16" s="76">
        <v>1000</v>
      </c>
      <c r="G16" s="178" t="s">
        <v>67</v>
      </c>
      <c r="H16" s="77" t="s">
        <v>0</v>
      </c>
      <c r="I16" s="19"/>
    </row>
    <row r="17" spans="1:9" x14ac:dyDescent="0.3">
      <c r="A17" s="21">
        <v>15</v>
      </c>
      <c r="B17" s="74" t="s">
        <v>49</v>
      </c>
      <c r="C17" s="75">
        <v>871098.07</v>
      </c>
      <c r="D17" s="76">
        <v>7931</v>
      </c>
      <c r="E17" s="75">
        <v>109.83458201992183</v>
      </c>
      <c r="F17" s="76">
        <v>100</v>
      </c>
      <c r="G17" s="178" t="s">
        <v>68</v>
      </c>
      <c r="H17" s="77" t="s">
        <v>11</v>
      </c>
      <c r="I17" s="19"/>
    </row>
    <row r="18" spans="1:9" ht="15" customHeight="1" thickBot="1" x14ac:dyDescent="0.35">
      <c r="A18" s="183" t="s">
        <v>51</v>
      </c>
      <c r="B18" s="184"/>
      <c r="C18" s="88">
        <f>SUM(C3:C17)</f>
        <v>99954445.100199983</v>
      </c>
      <c r="D18" s="89">
        <f>SUM(D3:D17)</f>
        <v>4294089</v>
      </c>
      <c r="E18" s="51" t="s">
        <v>3</v>
      </c>
      <c r="F18" s="51" t="s">
        <v>3</v>
      </c>
      <c r="G18" s="51" t="s">
        <v>3</v>
      </c>
      <c r="H18" s="51" t="s">
        <v>3</v>
      </c>
    </row>
    <row r="19" spans="1:9" ht="15" customHeight="1" x14ac:dyDescent="0.3">
      <c r="A19" s="186" t="s">
        <v>10</v>
      </c>
      <c r="B19" s="186"/>
      <c r="C19" s="186"/>
      <c r="D19" s="186"/>
      <c r="E19" s="186"/>
      <c r="F19" s="186"/>
      <c r="G19" s="186"/>
      <c r="H19" s="186"/>
    </row>
    <row r="20" spans="1:9" ht="15" customHeight="1" thickBot="1" x14ac:dyDescent="0.35">
      <c r="A20" s="185"/>
      <c r="B20" s="185"/>
      <c r="C20" s="185"/>
      <c r="D20" s="185"/>
      <c r="E20" s="185"/>
      <c r="F20" s="185"/>
      <c r="G20" s="185"/>
      <c r="H20" s="185"/>
    </row>
    <row r="22" spans="1:9" x14ac:dyDescent="0.3">
      <c r="B22" s="20" t="s">
        <v>52</v>
      </c>
      <c r="C22" s="23">
        <f>C18-SUM(C3:C12)</f>
        <v>6788232.2500999868</v>
      </c>
      <c r="D22" s="114">
        <f>C22/$C$18</f>
        <v>6.7913260318688967E-2</v>
      </c>
    </row>
    <row r="23" spans="1:9" x14ac:dyDescent="0.3">
      <c r="B23" s="74" t="str">
        <f t="shared" ref="B23:C32" si="0">B3</f>
        <v>КІNТО-Klasychnyi</v>
      </c>
      <c r="C23" s="75">
        <f t="shared" si="0"/>
        <v>29636540.539999999</v>
      </c>
      <c r="D23" s="114">
        <f>C23/$C$18</f>
        <v>0.29650047589470041</v>
      </c>
      <c r="H23" s="19"/>
    </row>
    <row r="24" spans="1:9" x14ac:dyDescent="0.3">
      <c r="B24" s="74" t="str">
        <f t="shared" si="0"/>
        <v>OTP Klasychnyi</v>
      </c>
      <c r="C24" s="75">
        <f t="shared" si="0"/>
        <v>22678417.370000001</v>
      </c>
      <c r="D24" s="114">
        <f t="shared" ref="D24:D32" si="1">C24/$C$18</f>
        <v>0.22688753208790138</v>
      </c>
      <c r="H24" s="19"/>
    </row>
    <row r="25" spans="1:9" x14ac:dyDescent="0.3">
      <c r="B25" s="74" t="str">
        <f t="shared" si="0"/>
        <v>UNIVER.UA/Myhailo Hrushevskyi: Fond Derzhavnykh Paperiv</v>
      </c>
      <c r="C25" s="75">
        <f t="shared" si="0"/>
        <v>7880952.75</v>
      </c>
      <c r="D25" s="114">
        <f t="shared" si="1"/>
        <v>7.884544546367786E-2</v>
      </c>
      <c r="H25" s="19"/>
    </row>
    <row r="26" spans="1:9" x14ac:dyDescent="0.3">
      <c r="B26" s="74" t="str">
        <f t="shared" si="0"/>
        <v>UNIVER.UA/Iaroslav Mudryi: Fond Aktsii</v>
      </c>
      <c r="C26" s="75">
        <f t="shared" si="0"/>
        <v>5866031.5300000003</v>
      </c>
      <c r="D26" s="114">
        <f t="shared" si="1"/>
        <v>5.8687050126880892E-2</v>
      </c>
      <c r="H26" s="19"/>
    </row>
    <row r="27" spans="1:9" x14ac:dyDescent="0.3">
      <c r="B27" s="74" t="str">
        <f t="shared" si="0"/>
        <v>OTP Fond Aktsii</v>
      </c>
      <c r="C27" s="75">
        <f t="shared" si="0"/>
        <v>5432733.7800000003</v>
      </c>
      <c r="D27" s="114">
        <f t="shared" si="1"/>
        <v>5.4352097843711915E-2</v>
      </c>
      <c r="H27" s="19"/>
    </row>
    <row r="28" spans="1:9" x14ac:dyDescent="0.3">
      <c r="B28" s="74" t="str">
        <f t="shared" si="0"/>
        <v>Sofiivskyi</v>
      </c>
      <c r="C28" s="75">
        <f t="shared" si="0"/>
        <v>5044047.5400999999</v>
      </c>
      <c r="D28" s="114">
        <f t="shared" si="1"/>
        <v>5.0463463981452364E-2</v>
      </c>
      <c r="H28" s="19"/>
    </row>
    <row r="29" spans="1:9" x14ac:dyDescent="0.3">
      <c r="B29" s="74" t="str">
        <f t="shared" si="0"/>
        <v>Altus – Depozyt</v>
      </c>
      <c r="C29" s="75">
        <f t="shared" si="0"/>
        <v>4732346.2</v>
      </c>
      <c r="D29" s="114">
        <f t="shared" si="1"/>
        <v>4.7345029980968123E-2</v>
      </c>
      <c r="H29" s="19"/>
    </row>
    <row r="30" spans="1:9" x14ac:dyDescent="0.3">
      <c r="B30" s="74" t="str">
        <f t="shared" si="0"/>
        <v>КІNTO-Ekviti</v>
      </c>
      <c r="C30" s="75">
        <f t="shared" si="0"/>
        <v>4545533.08</v>
      </c>
      <c r="D30" s="114">
        <f t="shared" si="1"/>
        <v>4.5476047367811419E-2</v>
      </c>
      <c r="H30" s="19"/>
    </row>
    <row r="31" spans="1:9" x14ac:dyDescent="0.3">
      <c r="B31" s="74" t="str">
        <f t="shared" si="0"/>
        <v>Altus – Zbalansovanyi</v>
      </c>
      <c r="C31" s="75">
        <f t="shared" si="0"/>
        <v>3695519.89</v>
      </c>
      <c r="D31" s="114">
        <f t="shared" si="1"/>
        <v>3.6972041476448621E-2</v>
      </c>
    </row>
    <row r="32" spans="1:9" x14ac:dyDescent="0.3">
      <c r="B32" s="74" t="str">
        <f>B12</f>
        <v>KINTO-Kaznacheiskyi</v>
      </c>
      <c r="C32" s="75">
        <f t="shared" si="0"/>
        <v>3654090.17</v>
      </c>
      <c r="D32" s="114">
        <f t="shared" si="1"/>
        <v>3.6557555457758115E-2</v>
      </c>
    </row>
  </sheetData>
  <mergeCells count="4">
    <mergeCell ref="A1:H1"/>
    <mergeCell ref="A18:B18"/>
    <mergeCell ref="A20:H20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60"/>
  <sheetViews>
    <sheetView zoomScale="60" zoomScaleNormal="60" workbookViewId="0">
      <selection activeCell="I38" sqref="I38"/>
    </sheetView>
  </sheetViews>
  <sheetFormatPr defaultColWidth="9.15234375" defaultRowHeight="14.15" x14ac:dyDescent="0.35"/>
  <cols>
    <col min="1" max="1" width="4.3046875" style="30" customWidth="1"/>
    <col min="2" max="2" width="61.69140625" style="30" bestFit="1" customWidth="1"/>
    <col min="3" max="4" width="14.69140625" style="31" customWidth="1"/>
    <col min="5" max="8" width="12.69140625" style="32" customWidth="1"/>
    <col min="9" max="9" width="16.15234375" style="30" bestFit="1" customWidth="1"/>
    <col min="10" max="10" width="18.53515625" style="30" customWidth="1"/>
    <col min="11" max="11" width="20.69140625" style="30" customWidth="1"/>
    <col min="12" max="16384" width="9.15234375" style="30"/>
  </cols>
  <sheetData>
    <row r="1" spans="1:11" s="14" customFormat="1" ht="15.9" thickBot="1" x14ac:dyDescent="0.35">
      <c r="A1" s="188" t="s">
        <v>72</v>
      </c>
      <c r="B1" s="188"/>
      <c r="C1" s="188"/>
      <c r="D1" s="188"/>
      <c r="E1" s="188"/>
      <c r="F1" s="188"/>
      <c r="G1" s="188"/>
      <c r="H1" s="188"/>
      <c r="I1" s="188"/>
      <c r="J1" s="179"/>
    </row>
    <row r="2" spans="1:11" s="20" customFormat="1" ht="15.75" customHeight="1" thickBot="1" x14ac:dyDescent="0.35">
      <c r="A2" s="189" t="s">
        <v>54</v>
      </c>
      <c r="B2" s="91"/>
      <c r="C2" s="92"/>
      <c r="D2" s="93"/>
      <c r="E2" s="191" t="s">
        <v>83</v>
      </c>
      <c r="F2" s="191"/>
      <c r="G2" s="191"/>
      <c r="H2" s="191"/>
      <c r="I2" s="191"/>
      <c r="J2" s="191"/>
      <c r="K2" s="191"/>
    </row>
    <row r="3" spans="1:11" s="22" customFormat="1" ht="50.15" thickBot="1" x14ac:dyDescent="0.35">
      <c r="A3" s="190"/>
      <c r="B3" s="94" t="s">
        <v>73</v>
      </c>
      <c r="C3" s="180" t="s">
        <v>74</v>
      </c>
      <c r="D3" s="180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7" t="s">
        <v>80</v>
      </c>
      <c r="J3" s="18" t="s">
        <v>81</v>
      </c>
      <c r="K3" s="181" t="s">
        <v>82</v>
      </c>
    </row>
    <row r="4" spans="1:11" s="20" customFormat="1" collapsed="1" x14ac:dyDescent="0.3">
      <c r="A4" s="21">
        <v>1</v>
      </c>
      <c r="B4" s="133" t="s">
        <v>36</v>
      </c>
      <c r="C4" s="134">
        <v>38118</v>
      </c>
      <c r="D4" s="134">
        <v>38182</v>
      </c>
      <c r="E4" s="135">
        <v>2.8734579155852868E-2</v>
      </c>
      <c r="F4" s="135">
        <v>7.347107096743466E-3</v>
      </c>
      <c r="G4" s="135">
        <v>3.2749182908531349E-2</v>
      </c>
      <c r="H4" s="135">
        <v>6.2411015807024572E-3</v>
      </c>
      <c r="I4" s="135">
        <v>3.6027268078396402E-2</v>
      </c>
      <c r="J4" s="136">
        <v>5.4442672247717265</v>
      </c>
      <c r="K4" s="107">
        <v>0.12169058267744393</v>
      </c>
    </row>
    <row r="5" spans="1:11" s="20" customFormat="1" collapsed="1" x14ac:dyDescent="0.3">
      <c r="A5" s="21">
        <v>2</v>
      </c>
      <c r="B5" s="133" t="s">
        <v>43</v>
      </c>
      <c r="C5" s="134">
        <v>38828</v>
      </c>
      <c r="D5" s="134">
        <v>39028</v>
      </c>
      <c r="E5" s="135">
        <v>6.937355059871253E-3</v>
      </c>
      <c r="F5" s="135">
        <v>1.4372904460066671E-2</v>
      </c>
      <c r="G5" s="135">
        <v>4.0854621861497797E-2</v>
      </c>
      <c r="H5" s="135">
        <v>9.3651770501278042E-2</v>
      </c>
      <c r="I5" s="135">
        <v>6.4463712698711317E-2</v>
      </c>
      <c r="J5" s="136">
        <v>4.4748442814815643</v>
      </c>
      <c r="K5" s="108">
        <v>0.13004076077478555</v>
      </c>
    </row>
    <row r="6" spans="1:11" s="20" customFormat="1" collapsed="1" x14ac:dyDescent="0.3">
      <c r="A6" s="21">
        <v>3</v>
      </c>
      <c r="B6" s="133" t="s">
        <v>46</v>
      </c>
      <c r="C6" s="134">
        <v>38919</v>
      </c>
      <c r="D6" s="134">
        <v>39092</v>
      </c>
      <c r="E6" s="135">
        <v>1.0627546716760916E-2</v>
      </c>
      <c r="F6" s="135">
        <v>-2.5662802301761323E-3</v>
      </c>
      <c r="G6" s="135">
        <v>-4.9476878783186407E-2</v>
      </c>
      <c r="H6" s="135">
        <v>-2.4691433510939054E-2</v>
      </c>
      <c r="I6" s="135">
        <v>-2.9885775172871165E-2</v>
      </c>
      <c r="J6" s="136">
        <v>1.7939257169459113</v>
      </c>
      <c r="K6" s="108">
        <v>7.769457026429305E-2</v>
      </c>
    </row>
    <row r="7" spans="1:11" s="20" customFormat="1" collapsed="1" x14ac:dyDescent="0.3">
      <c r="A7" s="21">
        <v>4</v>
      </c>
      <c r="B7" s="133" t="s">
        <v>39</v>
      </c>
      <c r="C7" s="134">
        <v>38919</v>
      </c>
      <c r="D7" s="134">
        <v>39092</v>
      </c>
      <c r="E7" s="135">
        <v>1.7996695191086154E-2</v>
      </c>
      <c r="F7" s="135">
        <v>5.2422695889658533E-2</v>
      </c>
      <c r="G7" s="135">
        <v>0.11037229933047632</v>
      </c>
      <c r="H7" s="135">
        <v>6.7951493391014584E-2</v>
      </c>
      <c r="I7" s="135">
        <v>0.11721539199870401</v>
      </c>
      <c r="J7" s="136">
        <v>-0.20686431449429654</v>
      </c>
      <c r="K7" s="108">
        <v>-1.6736407148764565E-2</v>
      </c>
    </row>
    <row r="8" spans="1:11" s="20" customFormat="1" collapsed="1" x14ac:dyDescent="0.3">
      <c r="A8" s="21">
        <v>5</v>
      </c>
      <c r="B8" s="133" t="s">
        <v>50</v>
      </c>
      <c r="C8" s="134">
        <v>39413</v>
      </c>
      <c r="D8" s="134">
        <v>39589</v>
      </c>
      <c r="E8" s="135" t="s">
        <v>92</v>
      </c>
      <c r="F8" s="135">
        <v>2.0672873700571248E-2</v>
      </c>
      <c r="G8" s="135">
        <v>0.10579016157242216</v>
      </c>
      <c r="H8" s="135">
        <v>0.1473387460806761</v>
      </c>
      <c r="I8" s="135">
        <v>0.10046474760634783</v>
      </c>
      <c r="J8" s="136">
        <v>3.4138609128071122</v>
      </c>
      <c r="K8" s="108">
        <v>0.1275302339361748</v>
      </c>
    </row>
    <row r="9" spans="1:11" s="20" customFormat="1" collapsed="1" x14ac:dyDescent="0.3">
      <c r="A9" s="21">
        <v>6</v>
      </c>
      <c r="B9" s="133" t="s">
        <v>48</v>
      </c>
      <c r="C9" s="134">
        <v>39429</v>
      </c>
      <c r="D9" s="134">
        <v>39618</v>
      </c>
      <c r="E9" s="135">
        <v>5.8379378295394524E-3</v>
      </c>
      <c r="F9" s="135">
        <v>-4.556281574689125E-3</v>
      </c>
      <c r="G9" s="135">
        <v>-1.0640154627909237E-2</v>
      </c>
      <c r="H9" s="135">
        <v>-4.2549250023610763E-2</v>
      </c>
      <c r="I9" s="135">
        <v>-4.4019088491160652E-2</v>
      </c>
      <c r="J9" s="136">
        <v>8.6540157502583037E-2</v>
      </c>
      <c r="K9" s="108">
        <v>6.7759622953393883E-3</v>
      </c>
    </row>
    <row r="10" spans="1:11" s="20" customFormat="1" collapsed="1" x14ac:dyDescent="0.3">
      <c r="A10" s="21">
        <v>7</v>
      </c>
      <c r="B10" s="133" t="s">
        <v>49</v>
      </c>
      <c r="C10" s="134">
        <v>39560</v>
      </c>
      <c r="D10" s="134">
        <v>39770</v>
      </c>
      <c r="E10" s="135">
        <v>-4.383145509099684E-3</v>
      </c>
      <c r="F10" s="135">
        <v>7.2628842749627776E-2</v>
      </c>
      <c r="G10" s="135">
        <v>9.1799045278131652E-2</v>
      </c>
      <c r="H10" s="135">
        <v>8.6860289746637065E-2</v>
      </c>
      <c r="I10" s="135">
        <v>5.3295435993074847E-2</v>
      </c>
      <c r="J10" s="136">
        <v>9.8345820199293499E-2</v>
      </c>
      <c r="K10" s="108">
        <v>7.9313607264304142E-3</v>
      </c>
    </row>
    <row r="11" spans="1:11" s="20" customFormat="1" collapsed="1" x14ac:dyDescent="0.3">
      <c r="A11" s="21">
        <v>8</v>
      </c>
      <c r="B11" s="133" t="s">
        <v>41</v>
      </c>
      <c r="C11" s="134">
        <v>39884</v>
      </c>
      <c r="D11" s="134">
        <v>40001</v>
      </c>
      <c r="E11" s="135">
        <v>7.5629586909914837E-2</v>
      </c>
      <c r="F11" s="135">
        <v>3.9463853574602581E-2</v>
      </c>
      <c r="G11" s="135">
        <v>3.9582451700278076E-2</v>
      </c>
      <c r="H11" s="135">
        <v>-8.9083664983579114E-3</v>
      </c>
      <c r="I11" s="135">
        <v>6.0513555234413152E-2</v>
      </c>
      <c r="J11" s="136">
        <v>0.23856487193454345</v>
      </c>
      <c r="K11" s="108">
        <v>1.9215424510410584E-2</v>
      </c>
    </row>
    <row r="12" spans="1:11" s="20" customFormat="1" collapsed="1" x14ac:dyDescent="0.3">
      <c r="A12" s="21">
        <v>9</v>
      </c>
      <c r="B12" s="133" t="s">
        <v>38</v>
      </c>
      <c r="C12" s="134">
        <v>40253</v>
      </c>
      <c r="D12" s="134">
        <v>40366</v>
      </c>
      <c r="E12" s="135">
        <v>-2.964283899656428E-2</v>
      </c>
      <c r="F12" s="135">
        <v>-5.1678781134716356E-2</v>
      </c>
      <c r="G12" s="135">
        <v>-4.6452529600270243E-2</v>
      </c>
      <c r="H12" s="135">
        <v>-0.11295885202527389</v>
      </c>
      <c r="I12" s="135">
        <v>-9.0063381981994706E-2</v>
      </c>
      <c r="J12" s="136">
        <v>0.29342089092567414</v>
      </c>
      <c r="K12" s="108">
        <v>2.5441593476019708E-2</v>
      </c>
    </row>
    <row r="13" spans="1:11" s="20" customFormat="1" x14ac:dyDescent="0.3">
      <c r="A13" s="21">
        <v>10</v>
      </c>
      <c r="B13" s="133" t="s">
        <v>40</v>
      </c>
      <c r="C13" s="134">
        <v>40114</v>
      </c>
      <c r="D13" s="134">
        <v>40401</v>
      </c>
      <c r="E13" s="135">
        <v>-9.6355800154390714E-4</v>
      </c>
      <c r="F13" s="135">
        <v>6.8419791454946255E-2</v>
      </c>
      <c r="G13" s="135">
        <v>1.0308352977486557E-2</v>
      </c>
      <c r="H13" s="135">
        <v>4.4671284719624005E-3</v>
      </c>
      <c r="I13" s="135">
        <v>-5.6107982247819432E-3</v>
      </c>
      <c r="J13" s="136">
        <v>0.41527708757016146</v>
      </c>
      <c r="K13" s="108">
        <v>3.4828193529366835E-2</v>
      </c>
    </row>
    <row r="14" spans="1:11" s="20" customFormat="1" collapsed="1" x14ac:dyDescent="0.3">
      <c r="A14" s="21">
        <v>11</v>
      </c>
      <c r="B14" s="133" t="s">
        <v>42</v>
      </c>
      <c r="C14" s="134">
        <v>40226</v>
      </c>
      <c r="D14" s="134">
        <v>40430</v>
      </c>
      <c r="E14" s="135">
        <v>1.1963956070296655E-2</v>
      </c>
      <c r="F14" s="135">
        <v>1.6157046361808369E-2</v>
      </c>
      <c r="G14" s="135">
        <v>3.835448476588188E-2</v>
      </c>
      <c r="H14" s="135">
        <v>0.11383769814873279</v>
      </c>
      <c r="I14" s="135">
        <v>9.6754835102063952E-2</v>
      </c>
      <c r="J14" s="136">
        <v>2.7677915605095755</v>
      </c>
      <c r="K14" s="108">
        <v>0.14086002895348559</v>
      </c>
    </row>
    <row r="15" spans="1:11" s="20" customFormat="1" x14ac:dyDescent="0.3">
      <c r="A15" s="21">
        <v>12</v>
      </c>
      <c r="B15" s="133" t="s">
        <v>47</v>
      </c>
      <c r="C15" s="134">
        <v>40427</v>
      </c>
      <c r="D15" s="134">
        <v>40543</v>
      </c>
      <c r="E15" s="135">
        <v>2.0901331120910083E-2</v>
      </c>
      <c r="F15" s="135">
        <v>3.8002421951604637E-2</v>
      </c>
      <c r="G15" s="135">
        <v>0.1266117080718494</v>
      </c>
      <c r="H15" s="135">
        <v>0.17053578887961462</v>
      </c>
      <c r="I15" s="135">
        <v>0.13951339341050084</v>
      </c>
      <c r="J15" s="136">
        <v>2.6890753551912105</v>
      </c>
      <c r="K15" s="108">
        <v>0.14316428708262352</v>
      </c>
    </row>
    <row r="16" spans="1:11" s="20" customFormat="1" x14ac:dyDescent="0.3">
      <c r="A16" s="21">
        <v>13</v>
      </c>
      <c r="B16" s="133" t="s">
        <v>45</v>
      </c>
      <c r="C16" s="134">
        <v>40444</v>
      </c>
      <c r="D16" s="134">
        <v>40638</v>
      </c>
      <c r="E16" s="135">
        <v>1.7489106320397685E-2</v>
      </c>
      <c r="F16" s="135">
        <v>1.467465672772339E-2</v>
      </c>
      <c r="G16" s="135">
        <v>2.3086959594022405E-2</v>
      </c>
      <c r="H16" s="135">
        <v>0.10974340728003029</v>
      </c>
      <c r="I16" s="135">
        <v>0.11240095552714013</v>
      </c>
      <c r="J16" s="136">
        <v>0.39788143152098643</v>
      </c>
      <c r="K16" s="108">
        <v>3.5903484452549206E-2</v>
      </c>
    </row>
    <row r="17" spans="1:12" s="20" customFormat="1" x14ac:dyDescent="0.3">
      <c r="A17" s="21">
        <v>14</v>
      </c>
      <c r="B17" s="133" t="s">
        <v>37</v>
      </c>
      <c r="C17" s="134">
        <v>40427</v>
      </c>
      <c r="D17" s="134">
        <v>40708</v>
      </c>
      <c r="E17" s="135">
        <v>2.2692300064950377E-2</v>
      </c>
      <c r="F17" s="135">
        <v>4.1641572810297234E-2</v>
      </c>
      <c r="G17" s="135">
        <v>0.12465571112210716</v>
      </c>
      <c r="H17" s="135">
        <v>0.18743524051630023</v>
      </c>
      <c r="I17" s="135">
        <v>0.16836132627378264</v>
      </c>
      <c r="J17" s="136">
        <v>3.2484920485172957</v>
      </c>
      <c r="K17" s="108">
        <v>0.16821369335818748</v>
      </c>
    </row>
    <row r="18" spans="1:12" s="20" customFormat="1" x14ac:dyDescent="0.3">
      <c r="A18" s="21">
        <v>15</v>
      </c>
      <c r="B18" s="133" t="s">
        <v>44</v>
      </c>
      <c r="C18" s="134">
        <v>41026</v>
      </c>
      <c r="D18" s="134">
        <v>41242</v>
      </c>
      <c r="E18" s="135">
        <v>1.2334816070485033E-3</v>
      </c>
      <c r="F18" s="135">
        <v>-1.4394879213848966E-2</v>
      </c>
      <c r="G18" s="135">
        <v>5.8066509845611458E-2</v>
      </c>
      <c r="H18" s="135">
        <v>0.18969824869213348</v>
      </c>
      <c r="I18" s="135">
        <v>0.20260212218942542</v>
      </c>
      <c r="J18" s="136">
        <v>1.8058743530677024</v>
      </c>
      <c r="K18" s="108">
        <v>0.14062679861946337</v>
      </c>
    </row>
    <row r="19" spans="1:12" s="20" customFormat="1" ht="14.6" thickBot="1" x14ac:dyDescent="0.35">
      <c r="A19" s="132"/>
      <c r="B19" s="137" t="s">
        <v>70</v>
      </c>
      <c r="C19" s="138" t="s">
        <v>3</v>
      </c>
      <c r="D19" s="138" t="s">
        <v>3</v>
      </c>
      <c r="E19" s="139">
        <f>AVERAGE(E4:E18)</f>
        <v>1.3218166681387209E-2</v>
      </c>
      <c r="F19" s="139">
        <f>AVERAGE(F4:F18)</f>
        <v>2.0840502974947973E-2</v>
      </c>
      <c r="G19" s="139">
        <f>AVERAGE(G4:G18)</f>
        <v>4.6377461734462021E-2</v>
      </c>
      <c r="H19" s="139">
        <f>AVERAGE(H4:H18)</f>
        <v>6.5910200748726694E-2</v>
      </c>
      <c r="I19" s="139">
        <f>AVERAGE(I4:I18)</f>
        <v>6.5468913349450139E-2</v>
      </c>
      <c r="J19" s="138" t="s">
        <v>3</v>
      </c>
      <c r="K19" s="139">
        <f>AVERAGE(K4:K18)</f>
        <v>7.7545371167187252E-2</v>
      </c>
      <c r="L19" s="140"/>
    </row>
    <row r="20" spans="1:12" s="20" customFormat="1" x14ac:dyDescent="0.3">
      <c r="A20" s="192" t="s">
        <v>71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/>
    </row>
    <row r="21" spans="1:12" s="20" customFormat="1" ht="14.6" collapsed="1" thickBot="1" x14ac:dyDescent="0.35">
      <c r="A21" s="187"/>
      <c r="B21" s="187"/>
      <c r="C21" s="187"/>
      <c r="D21" s="187"/>
      <c r="E21" s="187"/>
      <c r="F21" s="187"/>
      <c r="G21" s="187"/>
      <c r="H21" s="187"/>
      <c r="I21" s="151"/>
      <c r="J21" s="151"/>
      <c r="K21" s="151"/>
    </row>
    <row r="22" spans="1:12" s="20" customFormat="1" collapsed="1" x14ac:dyDescent="0.3">
      <c r="E22" s="97"/>
      <c r="J22" s="19"/>
    </row>
    <row r="23" spans="1:12" s="20" customFormat="1" collapsed="1" x14ac:dyDescent="0.3">
      <c r="E23" s="98"/>
      <c r="J23" s="19"/>
    </row>
    <row r="24" spans="1:12" s="20" customFormat="1" x14ac:dyDescent="0.3">
      <c r="E24" s="97"/>
      <c r="F24" s="97"/>
      <c r="J24" s="19"/>
    </row>
    <row r="25" spans="1:12" s="20" customFormat="1" collapsed="1" x14ac:dyDescent="0.3">
      <c r="E25" s="98"/>
      <c r="I25" s="98"/>
      <c r="J25" s="19"/>
    </row>
    <row r="26" spans="1:12" s="20" customFormat="1" collapsed="1" x14ac:dyDescent="0.3"/>
    <row r="27" spans="1:12" s="20" customFormat="1" collapsed="1" x14ac:dyDescent="0.3"/>
    <row r="28" spans="1:12" s="20" customFormat="1" collapsed="1" x14ac:dyDescent="0.3"/>
    <row r="29" spans="1:12" s="20" customFormat="1" collapsed="1" x14ac:dyDescent="0.3"/>
    <row r="30" spans="1:12" s="20" customFormat="1" collapsed="1" x14ac:dyDescent="0.3"/>
    <row r="31" spans="1:12" s="20" customFormat="1" collapsed="1" x14ac:dyDescent="0.3"/>
    <row r="32" spans="1:12" s="20" customFormat="1" collapsed="1" x14ac:dyDescent="0.3"/>
    <row r="33" spans="3:8" s="20" customFormat="1" collapsed="1" x14ac:dyDescent="0.3"/>
    <row r="34" spans="3:8" s="20" customFormat="1" collapsed="1" x14ac:dyDescent="0.3"/>
    <row r="35" spans="3:8" s="20" customFormat="1" collapsed="1" x14ac:dyDescent="0.3"/>
    <row r="36" spans="3:8" s="20" customFormat="1" collapsed="1" x14ac:dyDescent="0.3"/>
    <row r="37" spans="3:8" s="20" customFormat="1" collapsed="1" x14ac:dyDescent="0.3"/>
    <row r="38" spans="3:8" s="20" customFormat="1" collapsed="1" x14ac:dyDescent="0.3"/>
    <row r="39" spans="3:8" s="20" customFormat="1" x14ac:dyDescent="0.3"/>
    <row r="40" spans="3:8" s="20" customFormat="1" x14ac:dyDescent="0.3"/>
    <row r="41" spans="3:8" s="27" customFormat="1" x14ac:dyDescent="0.3">
      <c r="C41" s="28"/>
      <c r="D41" s="28"/>
      <c r="E41" s="29"/>
      <c r="F41" s="29"/>
      <c r="G41" s="29"/>
      <c r="H41" s="29"/>
    </row>
    <row r="42" spans="3:8" s="27" customFormat="1" x14ac:dyDescent="0.3">
      <c r="C42" s="28"/>
      <c r="D42" s="28"/>
      <c r="E42" s="29"/>
      <c r="F42" s="29"/>
      <c r="G42" s="29"/>
      <c r="H42" s="29"/>
    </row>
    <row r="43" spans="3:8" s="27" customFormat="1" x14ac:dyDescent="0.3">
      <c r="C43" s="28"/>
      <c r="D43" s="28"/>
      <c r="E43" s="29"/>
      <c r="F43" s="29"/>
      <c r="G43" s="29"/>
      <c r="H43" s="29"/>
    </row>
    <row r="44" spans="3:8" s="27" customFormat="1" x14ac:dyDescent="0.3">
      <c r="C44" s="28"/>
      <c r="D44" s="28"/>
      <c r="E44" s="29"/>
      <c r="F44" s="29"/>
      <c r="G44" s="29"/>
      <c r="H44" s="29"/>
    </row>
    <row r="45" spans="3:8" s="27" customFormat="1" x14ac:dyDescent="0.3">
      <c r="C45" s="28"/>
      <c r="D45" s="28"/>
      <c r="E45" s="29"/>
      <c r="F45" s="29"/>
      <c r="G45" s="29"/>
      <c r="H45" s="29"/>
    </row>
    <row r="46" spans="3:8" s="27" customFormat="1" x14ac:dyDescent="0.3">
      <c r="C46" s="28"/>
      <c r="D46" s="28"/>
      <c r="E46" s="29"/>
      <c r="F46" s="29"/>
      <c r="G46" s="29"/>
      <c r="H46" s="29"/>
    </row>
    <row r="47" spans="3:8" s="27" customFormat="1" x14ac:dyDescent="0.3">
      <c r="C47" s="28"/>
      <c r="D47" s="28"/>
      <c r="E47" s="29"/>
      <c r="F47" s="29"/>
      <c r="G47" s="29"/>
      <c r="H47" s="29"/>
    </row>
    <row r="48" spans="3:8" s="27" customFormat="1" x14ac:dyDescent="0.3">
      <c r="C48" s="28"/>
      <c r="D48" s="28"/>
      <c r="E48" s="29"/>
      <c r="F48" s="29"/>
      <c r="G48" s="29"/>
      <c r="H48" s="29"/>
    </row>
    <row r="49" spans="3:8" s="27" customFormat="1" x14ac:dyDescent="0.3">
      <c r="C49" s="28"/>
      <c r="D49" s="28"/>
      <c r="E49" s="29"/>
      <c r="F49" s="29"/>
      <c r="G49" s="29"/>
      <c r="H49" s="29"/>
    </row>
    <row r="50" spans="3:8" s="27" customFormat="1" x14ac:dyDescent="0.3">
      <c r="C50" s="28"/>
      <c r="D50" s="28"/>
      <c r="E50" s="29"/>
      <c r="F50" s="29"/>
      <c r="G50" s="29"/>
      <c r="H50" s="29"/>
    </row>
    <row r="51" spans="3:8" s="27" customFormat="1" x14ac:dyDescent="0.3">
      <c r="C51" s="28"/>
      <c r="D51" s="28"/>
      <c r="E51" s="29"/>
      <c r="F51" s="29"/>
      <c r="G51" s="29"/>
      <c r="H51" s="29"/>
    </row>
    <row r="52" spans="3:8" s="27" customFormat="1" x14ac:dyDescent="0.3">
      <c r="C52" s="28"/>
      <c r="D52" s="28"/>
      <c r="E52" s="29"/>
      <c r="F52" s="29"/>
      <c r="G52" s="29"/>
      <c r="H52" s="29"/>
    </row>
    <row r="53" spans="3:8" s="27" customFormat="1" x14ac:dyDescent="0.3">
      <c r="C53" s="28"/>
      <c r="D53" s="28"/>
      <c r="E53" s="29"/>
      <c r="F53" s="29"/>
      <c r="G53" s="29"/>
      <c r="H53" s="29"/>
    </row>
    <row r="54" spans="3:8" s="27" customFormat="1" x14ac:dyDescent="0.3">
      <c r="C54" s="28"/>
      <c r="D54" s="28"/>
      <c r="E54" s="29"/>
      <c r="F54" s="29"/>
      <c r="G54" s="29"/>
      <c r="H54" s="29"/>
    </row>
    <row r="55" spans="3:8" s="27" customFormat="1" x14ac:dyDescent="0.3">
      <c r="C55" s="28"/>
      <c r="D55" s="28"/>
      <c r="E55" s="29"/>
      <c r="F55" s="29"/>
      <c r="G55" s="29"/>
      <c r="H55" s="29"/>
    </row>
    <row r="56" spans="3:8" s="27" customFormat="1" x14ac:dyDescent="0.3">
      <c r="C56" s="28"/>
      <c r="D56" s="28"/>
      <c r="E56" s="29"/>
      <c r="F56" s="29"/>
      <c r="G56" s="29"/>
      <c r="H56" s="29"/>
    </row>
    <row r="57" spans="3:8" s="27" customFormat="1" x14ac:dyDescent="0.3">
      <c r="C57" s="28"/>
      <c r="D57" s="28"/>
      <c r="E57" s="29"/>
      <c r="F57" s="29"/>
      <c r="G57" s="29"/>
      <c r="H57" s="29"/>
    </row>
    <row r="58" spans="3:8" s="27" customFormat="1" x14ac:dyDescent="0.3">
      <c r="C58" s="28"/>
      <c r="D58" s="28"/>
      <c r="E58" s="29"/>
      <c r="F58" s="29"/>
      <c r="G58" s="29"/>
      <c r="H58" s="29"/>
    </row>
    <row r="59" spans="3:8" s="27" customFormat="1" x14ac:dyDescent="0.3">
      <c r="C59" s="28"/>
      <c r="D59" s="28"/>
      <c r="E59" s="29"/>
      <c r="F59" s="29"/>
      <c r="G59" s="29"/>
      <c r="H59" s="29"/>
    </row>
    <row r="60" spans="3:8" s="27" customFormat="1" x14ac:dyDescent="0.3">
      <c r="C60" s="28"/>
      <c r="D60" s="28"/>
      <c r="E60" s="29"/>
      <c r="F60" s="29"/>
      <c r="G60" s="29"/>
      <c r="H60" s="29"/>
    </row>
  </sheetData>
  <mergeCells count="5">
    <mergeCell ref="A21:H21"/>
    <mergeCell ref="A1:I1"/>
    <mergeCell ref="A2:A3"/>
    <mergeCell ref="E2:K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H69"/>
  <sheetViews>
    <sheetView zoomScale="60" zoomScaleNormal="60" workbookViewId="0">
      <selection activeCell="F61" sqref="F61"/>
    </sheetView>
  </sheetViews>
  <sheetFormatPr defaultColWidth="9.15234375" defaultRowHeight="14.15" x14ac:dyDescent="0.3"/>
  <cols>
    <col min="1" max="1" width="3.84375" style="27" customWidth="1"/>
    <col min="2" max="2" width="61.84375" style="27" bestFit="1" customWidth="1"/>
    <col min="3" max="3" width="24.69140625" style="27" customWidth="1"/>
    <col min="4" max="4" width="24.69140625" style="38" customWidth="1"/>
    <col min="5" max="7" width="24.69140625" style="27" customWidth="1"/>
    <col min="8" max="16384" width="9.15234375" style="27"/>
  </cols>
  <sheetData>
    <row r="1" spans="1:8" ht="15.9" thickBot="1" x14ac:dyDescent="0.35">
      <c r="A1" s="188" t="s">
        <v>84</v>
      </c>
      <c r="B1" s="188"/>
      <c r="C1" s="188"/>
      <c r="D1" s="188"/>
      <c r="E1" s="188"/>
      <c r="F1" s="188"/>
      <c r="G1" s="188"/>
    </row>
    <row r="2" spans="1:8" ht="14.6" customHeight="1" thickBot="1" x14ac:dyDescent="0.35">
      <c r="A2" s="201" t="s">
        <v>85</v>
      </c>
      <c r="B2" s="80"/>
      <c r="C2" s="202" t="s">
        <v>86</v>
      </c>
      <c r="D2" s="203"/>
      <c r="E2" s="202" t="s">
        <v>87</v>
      </c>
      <c r="F2" s="203"/>
      <c r="G2" s="81"/>
    </row>
    <row r="3" spans="1:8" ht="42.9" thickBot="1" x14ac:dyDescent="0.35">
      <c r="A3" s="204"/>
      <c r="B3" s="205" t="s">
        <v>73</v>
      </c>
      <c r="C3" s="94" t="s">
        <v>88</v>
      </c>
      <c r="D3" s="94" t="s">
        <v>89</v>
      </c>
      <c r="E3" s="94" t="s">
        <v>90</v>
      </c>
      <c r="F3" s="94" t="s">
        <v>89</v>
      </c>
      <c r="G3" s="18" t="s">
        <v>91</v>
      </c>
    </row>
    <row r="4" spans="1:8" ht="15" customHeight="1" x14ac:dyDescent="0.3">
      <c r="A4" s="21">
        <v>1</v>
      </c>
      <c r="B4" s="34" t="s">
        <v>39</v>
      </c>
      <c r="C4" s="35">
        <v>566.49671000000001</v>
      </c>
      <c r="D4" s="86">
        <v>0.10689555390071009</v>
      </c>
      <c r="E4" s="36">
        <v>594</v>
      </c>
      <c r="F4" s="86">
        <v>8.7327256689209057E-2</v>
      </c>
      <c r="G4" s="37">
        <v>457.17538612466967</v>
      </c>
      <c r="H4" s="48"/>
    </row>
    <row r="5" spans="1:8" ht="14.25" customHeight="1" x14ac:dyDescent="0.3">
      <c r="A5" s="21">
        <v>2</v>
      </c>
      <c r="B5" s="34" t="s">
        <v>45</v>
      </c>
      <c r="C5" s="35">
        <v>133.82940999999991</v>
      </c>
      <c r="D5" s="86">
        <v>7.0537053934509389E-2</v>
      </c>
      <c r="E5" s="36">
        <v>72</v>
      </c>
      <c r="F5" s="86">
        <v>5.213613323678494E-2</v>
      </c>
      <c r="G5" s="37">
        <v>100.49196564808102</v>
      </c>
      <c r="H5" s="48"/>
    </row>
    <row r="6" spans="1:8" x14ac:dyDescent="0.3">
      <c r="A6" s="21">
        <v>3</v>
      </c>
      <c r="B6" s="34" t="s">
        <v>44</v>
      </c>
      <c r="C6" s="35">
        <v>33.086359999999871</v>
      </c>
      <c r="D6" s="86">
        <v>9.1373447077372355E-3</v>
      </c>
      <c r="E6" s="36">
        <v>102</v>
      </c>
      <c r="F6" s="86">
        <v>7.8941258416531223E-3</v>
      </c>
      <c r="G6" s="37">
        <v>28.51782967449715</v>
      </c>
    </row>
    <row r="7" spans="1:8" x14ac:dyDescent="0.3">
      <c r="A7" s="21">
        <v>4</v>
      </c>
      <c r="B7" s="34" t="s">
        <v>37</v>
      </c>
      <c r="C7" s="35">
        <v>174.86876999999956</v>
      </c>
      <c r="D7" s="86">
        <v>2.2692300064967568E-2</v>
      </c>
      <c r="E7" s="36">
        <v>0</v>
      </c>
      <c r="F7" s="86">
        <v>0</v>
      </c>
      <c r="G7" s="37">
        <v>0</v>
      </c>
    </row>
    <row r="8" spans="1:8" x14ac:dyDescent="0.3">
      <c r="A8" s="21">
        <v>5</v>
      </c>
      <c r="B8" s="34" t="s">
        <v>42</v>
      </c>
      <c r="C8" s="35">
        <v>55.948219999999743</v>
      </c>
      <c r="D8" s="86">
        <v>1.1963956070308571E-2</v>
      </c>
      <c r="E8" s="36">
        <v>0</v>
      </c>
      <c r="F8" s="86">
        <v>0</v>
      </c>
      <c r="G8" s="37">
        <v>0</v>
      </c>
    </row>
    <row r="9" spans="1:8" x14ac:dyDescent="0.3">
      <c r="A9" s="21">
        <v>6</v>
      </c>
      <c r="B9" s="34" t="s">
        <v>47</v>
      </c>
      <c r="C9" s="35">
        <v>27.643229999999981</v>
      </c>
      <c r="D9" s="86">
        <v>2.0901331120853746E-2</v>
      </c>
      <c r="E9" s="36">
        <v>0</v>
      </c>
      <c r="F9" s="86">
        <v>0</v>
      </c>
      <c r="G9" s="37">
        <v>0</v>
      </c>
    </row>
    <row r="10" spans="1:8" x14ac:dyDescent="0.3">
      <c r="A10" s="21">
        <v>7</v>
      </c>
      <c r="B10" s="34" t="s">
        <v>46</v>
      </c>
      <c r="C10" s="35">
        <v>15.777239999999992</v>
      </c>
      <c r="D10" s="86">
        <v>1.0627546716895475E-2</v>
      </c>
      <c r="E10" s="36">
        <v>0</v>
      </c>
      <c r="F10" s="86">
        <v>0</v>
      </c>
      <c r="G10" s="37">
        <v>0</v>
      </c>
      <c r="H10" s="48"/>
    </row>
    <row r="11" spans="1:8" x14ac:dyDescent="0.3">
      <c r="A11" s="21">
        <v>8</v>
      </c>
      <c r="B11" s="34" t="s">
        <v>48</v>
      </c>
      <c r="C11" s="35">
        <v>6.0099399999999443</v>
      </c>
      <c r="D11" s="86">
        <v>5.8379378295923033E-3</v>
      </c>
      <c r="E11" s="36">
        <v>0</v>
      </c>
      <c r="F11" s="86">
        <v>0</v>
      </c>
      <c r="G11" s="37">
        <v>0</v>
      </c>
      <c r="H11" s="48"/>
    </row>
    <row r="12" spans="1:8" x14ac:dyDescent="0.3">
      <c r="A12" s="21">
        <v>9</v>
      </c>
      <c r="B12" s="34" t="s">
        <v>40</v>
      </c>
      <c r="C12" s="35">
        <v>-4.864919999999926</v>
      </c>
      <c r="D12" s="86">
        <v>-9.6355800153912169E-4</v>
      </c>
      <c r="E12" s="36">
        <v>0</v>
      </c>
      <c r="F12" s="86">
        <v>0</v>
      </c>
      <c r="G12" s="37">
        <v>0</v>
      </c>
    </row>
    <row r="13" spans="1:8" x14ac:dyDescent="0.3">
      <c r="A13" s="21">
        <v>10</v>
      </c>
      <c r="B13" s="34" t="s">
        <v>49</v>
      </c>
      <c r="C13" s="35">
        <v>-4.9381400000000131</v>
      </c>
      <c r="D13" s="86">
        <v>-5.6369131134431224E-3</v>
      </c>
      <c r="E13" s="36">
        <v>-10</v>
      </c>
      <c r="F13" s="86">
        <v>-1.2592872434202241E-3</v>
      </c>
      <c r="G13" s="37">
        <v>-1.0941392267975862</v>
      </c>
    </row>
    <row r="14" spans="1:8" x14ac:dyDescent="0.3">
      <c r="A14" s="21">
        <v>11</v>
      </c>
      <c r="B14" s="34" t="s">
        <v>43</v>
      </c>
      <c r="C14" s="35">
        <v>9.149130000000353</v>
      </c>
      <c r="D14" s="86">
        <v>2.4818800374817301E-3</v>
      </c>
      <c r="E14" s="36">
        <v>-3</v>
      </c>
      <c r="F14" s="86">
        <v>-4.4247787610619468E-3</v>
      </c>
      <c r="G14" s="37">
        <v>-16.35845345132746</v>
      </c>
    </row>
    <row r="15" spans="1:8" x14ac:dyDescent="0.3">
      <c r="A15" s="21">
        <v>12</v>
      </c>
      <c r="B15" s="34" t="s">
        <v>38</v>
      </c>
      <c r="C15" s="35">
        <v>-197.92360999999937</v>
      </c>
      <c r="D15" s="86">
        <v>-3.5151066081823779E-2</v>
      </c>
      <c r="E15" s="36">
        <v>-23979</v>
      </c>
      <c r="F15" s="86">
        <v>-5.6764944977371196E-3</v>
      </c>
      <c r="G15" s="37">
        <v>-31.871732993457712</v>
      </c>
    </row>
    <row r="16" spans="1:8" x14ac:dyDescent="0.3">
      <c r="A16" s="21">
        <v>13</v>
      </c>
      <c r="B16" s="34" t="s">
        <v>36</v>
      </c>
      <c r="C16" s="35">
        <v>729.45785999999941</v>
      </c>
      <c r="D16" s="86">
        <v>2.523457202772976E-2</v>
      </c>
      <c r="E16" s="36">
        <v>-157</v>
      </c>
      <c r="F16" s="86">
        <v>-3.4022450483248818E-3</v>
      </c>
      <c r="G16" s="37">
        <v>-98.538372336447679</v>
      </c>
    </row>
    <row r="17" spans="1:8" x14ac:dyDescent="0.3">
      <c r="A17" s="21">
        <v>14</v>
      </c>
      <c r="B17" s="34" t="s">
        <v>41</v>
      </c>
      <c r="C17" s="35">
        <v>-181.2881799999997</v>
      </c>
      <c r="D17" s="86">
        <v>-3.8353085515232643E-2</v>
      </c>
      <c r="E17" s="36">
        <v>-435</v>
      </c>
      <c r="F17" s="86">
        <v>-0.10596833130328867</v>
      </c>
      <c r="G17" s="37">
        <v>-498.0985843118147</v>
      </c>
    </row>
    <row r="18" spans="1:8" x14ac:dyDescent="0.3">
      <c r="A18" s="21">
        <v>15</v>
      </c>
      <c r="B18" s="34" t="s">
        <v>50</v>
      </c>
      <c r="C18" s="35" t="s">
        <v>92</v>
      </c>
      <c r="D18" s="86" t="s">
        <v>92</v>
      </c>
      <c r="E18" s="36" t="s">
        <v>92</v>
      </c>
      <c r="F18" s="86" t="s">
        <v>92</v>
      </c>
      <c r="G18" s="37" t="s">
        <v>92</v>
      </c>
    </row>
    <row r="19" spans="1:8" ht="14.6" thickBot="1" x14ac:dyDescent="0.35">
      <c r="A19" s="79"/>
      <c r="B19" s="82" t="s">
        <v>51</v>
      </c>
      <c r="C19" s="83">
        <v>1363.2520199999999</v>
      </c>
      <c r="D19" s="87">
        <v>1.7958136917615393E-2</v>
      </c>
      <c r="E19" s="84">
        <v>-23816</v>
      </c>
      <c r="F19" s="87">
        <v>-5.5222088278824247E-3</v>
      </c>
      <c r="G19" s="85">
        <v>-59.78</v>
      </c>
      <c r="H19" s="48"/>
    </row>
    <row r="20" spans="1:8" ht="15" customHeight="1" thickBot="1" x14ac:dyDescent="0.35">
      <c r="A20" s="194"/>
      <c r="B20" s="194"/>
      <c r="C20" s="194"/>
      <c r="D20" s="194"/>
      <c r="E20" s="194"/>
      <c r="F20" s="194"/>
      <c r="G20" s="194"/>
      <c r="H20" s="150"/>
    </row>
    <row r="22" spans="1:8" x14ac:dyDescent="0.3">
      <c r="A22" s="27" t="s">
        <v>93</v>
      </c>
    </row>
    <row r="23" spans="1:8" x14ac:dyDescent="0.3">
      <c r="A23" s="27" t="s">
        <v>94</v>
      </c>
    </row>
    <row r="43" spans="2:5" x14ac:dyDescent="0.3">
      <c r="B43" s="54"/>
      <c r="C43" s="55"/>
      <c r="D43" s="56"/>
      <c r="E43" s="57"/>
    </row>
    <row r="44" spans="2:5" x14ac:dyDescent="0.3">
      <c r="B44" s="54"/>
      <c r="C44" s="55"/>
      <c r="D44" s="56"/>
      <c r="E44" s="57"/>
    </row>
    <row r="45" spans="2:5" x14ac:dyDescent="0.3">
      <c r="B45" s="54"/>
      <c r="C45" s="55"/>
      <c r="D45" s="56"/>
      <c r="E45" s="57"/>
    </row>
    <row r="46" spans="2:5" x14ac:dyDescent="0.3">
      <c r="B46" s="54"/>
      <c r="C46" s="55"/>
      <c r="D46" s="56"/>
      <c r="E46" s="57"/>
    </row>
    <row r="47" spans="2:5" x14ac:dyDescent="0.3">
      <c r="B47" s="54"/>
      <c r="C47" s="55"/>
      <c r="D47" s="56"/>
      <c r="E47" s="57"/>
    </row>
    <row r="48" spans="2:5" x14ac:dyDescent="0.3">
      <c r="B48" s="54"/>
      <c r="C48" s="55"/>
      <c r="D48" s="56"/>
      <c r="E48" s="57"/>
    </row>
    <row r="49" spans="2:6" ht="14.6" thickBot="1" x14ac:dyDescent="0.35">
      <c r="B49" s="71"/>
      <c r="C49" s="71"/>
      <c r="D49" s="71"/>
      <c r="E49" s="71"/>
    </row>
    <row r="52" spans="2:6" ht="14.25" customHeight="1" x14ac:dyDescent="0.3"/>
    <row r="53" spans="2:6" x14ac:dyDescent="0.3">
      <c r="F53" s="48"/>
    </row>
    <row r="55" spans="2:6" x14ac:dyDescent="0.3">
      <c r="F55"/>
    </row>
    <row r="56" spans="2:6" x14ac:dyDescent="0.3">
      <c r="F56"/>
    </row>
    <row r="57" spans="2:6" ht="28.75" thickBot="1" x14ac:dyDescent="0.35">
      <c r="B57" s="160" t="s">
        <v>73</v>
      </c>
      <c r="C57" s="94" t="s">
        <v>95</v>
      </c>
      <c r="D57" s="94" t="s">
        <v>96</v>
      </c>
      <c r="E57" s="33" t="s">
        <v>97</v>
      </c>
      <c r="F57"/>
    </row>
    <row r="58" spans="2:6" x14ac:dyDescent="0.3">
      <c r="B58" s="34" t="str">
        <f t="shared" ref="B58:D62" si="0">B4</f>
        <v>UNIVER.UA/Iaroslav Mudryi: Fond Aktsii</v>
      </c>
      <c r="C58" s="35">
        <f t="shared" si="0"/>
        <v>566.49671000000001</v>
      </c>
      <c r="D58" s="86">
        <f t="shared" si="0"/>
        <v>0.10689555390071009</v>
      </c>
      <c r="E58" s="37">
        <f>G4</f>
        <v>457.17538612466967</v>
      </c>
    </row>
    <row r="59" spans="2:6" x14ac:dyDescent="0.3">
      <c r="B59" s="34" t="str">
        <f t="shared" si="0"/>
        <v>VSI</v>
      </c>
      <c r="C59" s="35">
        <f t="shared" si="0"/>
        <v>133.82940999999991</v>
      </c>
      <c r="D59" s="86">
        <f t="shared" si="0"/>
        <v>7.0537053934509389E-2</v>
      </c>
      <c r="E59" s="37">
        <f>G5</f>
        <v>100.49196564808102</v>
      </c>
    </row>
    <row r="60" spans="2:6" x14ac:dyDescent="0.3">
      <c r="B60" s="34" t="str">
        <f t="shared" si="0"/>
        <v>KINTO-Kaznacheiskyi</v>
      </c>
      <c r="C60" s="35">
        <f t="shared" si="0"/>
        <v>33.086359999999871</v>
      </c>
      <c r="D60" s="86">
        <f t="shared" si="0"/>
        <v>9.1373447077372355E-3</v>
      </c>
      <c r="E60" s="37">
        <f>G6</f>
        <v>28.51782967449715</v>
      </c>
    </row>
    <row r="61" spans="2:6" x14ac:dyDescent="0.3">
      <c r="B61" s="34" t="str">
        <f t="shared" si="0"/>
        <v>UNIVER.UA/Myhailo Hrushevskyi: Fond Derzhavnykh Paperiv</v>
      </c>
      <c r="C61" s="35">
        <f t="shared" si="0"/>
        <v>174.86876999999956</v>
      </c>
      <c r="D61" s="86">
        <f t="shared" si="0"/>
        <v>2.2692300064967568E-2</v>
      </c>
      <c r="E61" s="37">
        <f>G7</f>
        <v>0</v>
      </c>
    </row>
    <row r="62" spans="2:6" x14ac:dyDescent="0.3">
      <c r="B62" s="110" t="str">
        <f t="shared" si="0"/>
        <v>Altus – Depozyt</v>
      </c>
      <c r="C62" s="111">
        <f t="shared" si="0"/>
        <v>55.948219999999743</v>
      </c>
      <c r="D62" s="112">
        <f t="shared" si="0"/>
        <v>1.1963956070308571E-2</v>
      </c>
      <c r="E62" s="113">
        <f>G8</f>
        <v>0</v>
      </c>
    </row>
    <row r="63" spans="2:6" x14ac:dyDescent="0.3">
      <c r="B63" s="109" t="str">
        <f>B14</f>
        <v>Altus – Zbalansovanyi</v>
      </c>
      <c r="C63" s="35">
        <f t="shared" ref="C63:D67" si="1">C13</f>
        <v>-4.9381400000000131</v>
      </c>
      <c r="D63" s="86">
        <f t="shared" si="1"/>
        <v>-5.6369131134431224E-3</v>
      </c>
      <c r="E63" s="37">
        <f>G13</f>
        <v>-1.0941392267975862</v>
      </c>
    </row>
    <row r="64" spans="2:6" x14ac:dyDescent="0.3">
      <c r="B64" s="109" t="str">
        <f>B15</f>
        <v>OTP Fond Aktsii</v>
      </c>
      <c r="C64" s="35">
        <f t="shared" si="1"/>
        <v>9.149130000000353</v>
      </c>
      <c r="D64" s="86">
        <f t="shared" si="1"/>
        <v>2.4818800374817301E-3</v>
      </c>
      <c r="E64" s="37">
        <f>G14</f>
        <v>-16.35845345132746</v>
      </c>
    </row>
    <row r="65" spans="2:5" x14ac:dyDescent="0.3">
      <c r="B65" s="109" t="str">
        <f>B16</f>
        <v>КІNТО-Klasychnyi</v>
      </c>
      <c r="C65" s="35">
        <f t="shared" si="1"/>
        <v>-197.92360999999937</v>
      </c>
      <c r="D65" s="86">
        <f t="shared" si="1"/>
        <v>-3.5151066081823779E-2</v>
      </c>
      <c r="E65" s="37">
        <f>G15</f>
        <v>-31.871732993457712</v>
      </c>
    </row>
    <row r="66" spans="2:5" x14ac:dyDescent="0.3">
      <c r="B66" s="109" t="str">
        <f>B17</f>
        <v>КІNTO-Ekviti</v>
      </c>
      <c r="C66" s="35">
        <f t="shared" si="1"/>
        <v>729.45785999999941</v>
      </c>
      <c r="D66" s="86">
        <f t="shared" si="1"/>
        <v>2.523457202772976E-2</v>
      </c>
      <c r="E66" s="37">
        <f>G16</f>
        <v>-98.538372336447679</v>
      </c>
    </row>
    <row r="67" spans="2:5" x14ac:dyDescent="0.3">
      <c r="B67" s="109" t="str">
        <f>B18</f>
        <v>OTP Klasychnyi</v>
      </c>
      <c r="C67" s="35">
        <f t="shared" si="1"/>
        <v>-181.2881799999997</v>
      </c>
      <c r="D67" s="86">
        <f t="shared" si="1"/>
        <v>-3.8353085515232643E-2</v>
      </c>
      <c r="E67" s="37">
        <f>G17</f>
        <v>-498.0985843118147</v>
      </c>
    </row>
    <row r="68" spans="2:5" x14ac:dyDescent="0.3">
      <c r="B68" s="120" t="s">
        <v>52</v>
      </c>
      <c r="C68" s="121">
        <f>C19-SUM(C58:C67)</f>
        <v>44.565490000000182</v>
      </c>
      <c r="D68" s="122"/>
      <c r="E68" s="121">
        <f>G19-SUM(E58:E67)</f>
        <v>-3.8991274027182499E-3</v>
      </c>
    </row>
    <row r="69" spans="2:5" x14ac:dyDescent="0.3">
      <c r="B69" s="118" t="s">
        <v>51</v>
      </c>
      <c r="C69" s="119">
        <f>SUM(C58:C68)</f>
        <v>1363.2520199999999</v>
      </c>
      <c r="D69" s="119"/>
      <c r="E69" s="119">
        <f>SUM(E58:E68)</f>
        <v>-59.78</v>
      </c>
    </row>
  </sheetData>
  <mergeCells count="5">
    <mergeCell ref="A20:G20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C104"/>
  <sheetViews>
    <sheetView zoomScale="60" zoomScaleNormal="60" workbookViewId="0">
      <selection activeCell="M63" sqref="M63"/>
    </sheetView>
  </sheetViews>
  <sheetFormatPr defaultRowHeight="12.45" x14ac:dyDescent="0.3"/>
  <cols>
    <col min="1" max="1" width="64.3828125" bestFit="1" customWidth="1"/>
    <col min="2" max="2" width="12.69140625" customWidth="1"/>
    <col min="3" max="3" width="2.69140625" customWidth="1"/>
  </cols>
  <sheetData>
    <row r="1" spans="1:3" ht="14.6" thickBot="1" x14ac:dyDescent="0.35">
      <c r="A1" s="60" t="s">
        <v>73</v>
      </c>
      <c r="B1" s="61" t="s">
        <v>98</v>
      </c>
      <c r="C1" s="10"/>
    </row>
    <row r="2" spans="1:3" ht="14.15" x14ac:dyDescent="0.3">
      <c r="A2" s="158" t="s">
        <v>38</v>
      </c>
      <c r="B2" s="159">
        <v>-2.964283899656428E-2</v>
      </c>
      <c r="C2" s="10"/>
    </row>
    <row r="3" spans="1:3" ht="14.15" x14ac:dyDescent="0.3">
      <c r="A3" s="123" t="s">
        <v>49</v>
      </c>
      <c r="B3" s="128">
        <v>-4.383145509099684E-3</v>
      </c>
      <c r="C3" s="10"/>
    </row>
    <row r="4" spans="1:3" ht="14.15" x14ac:dyDescent="0.3">
      <c r="A4" s="123" t="s">
        <v>40</v>
      </c>
      <c r="B4" s="128">
        <v>-9.6355800154390714E-4</v>
      </c>
      <c r="C4" s="10"/>
    </row>
    <row r="5" spans="1:3" ht="14.15" x14ac:dyDescent="0.3">
      <c r="A5" s="123" t="s">
        <v>44</v>
      </c>
      <c r="B5" s="129">
        <v>1.2334816070485033E-3</v>
      </c>
      <c r="C5" s="10"/>
    </row>
    <row r="6" spans="1:3" ht="14.15" x14ac:dyDescent="0.3">
      <c r="A6" s="124" t="s">
        <v>48</v>
      </c>
      <c r="B6" s="130">
        <v>5.8379378295394524E-3</v>
      </c>
      <c r="C6" s="10"/>
    </row>
    <row r="7" spans="1:3" ht="14.15" x14ac:dyDescent="0.3">
      <c r="A7" s="124" t="s">
        <v>43</v>
      </c>
      <c r="B7" s="130">
        <v>6.937355059871253E-3</v>
      </c>
      <c r="C7" s="10"/>
    </row>
    <row r="8" spans="1:3" ht="14.15" x14ac:dyDescent="0.3">
      <c r="A8" s="123" t="s">
        <v>46</v>
      </c>
      <c r="B8" s="129">
        <v>1.0627546716760916E-2</v>
      </c>
      <c r="C8" s="10"/>
    </row>
    <row r="9" spans="1:3" ht="14.15" x14ac:dyDescent="0.3">
      <c r="A9" s="123" t="s">
        <v>42</v>
      </c>
      <c r="B9" s="129">
        <v>1.1963956070296655E-2</v>
      </c>
      <c r="C9" s="10"/>
    </row>
    <row r="10" spans="1:3" ht="14.15" x14ac:dyDescent="0.3">
      <c r="A10" s="123" t="s">
        <v>45</v>
      </c>
      <c r="B10" s="129">
        <v>1.7489106320397685E-2</v>
      </c>
      <c r="C10" s="10"/>
    </row>
    <row r="11" spans="1:3" ht="14.15" x14ac:dyDescent="0.3">
      <c r="A11" s="123" t="s">
        <v>39</v>
      </c>
      <c r="B11" s="129">
        <v>1.7996695191086154E-2</v>
      </c>
      <c r="C11" s="10"/>
    </row>
    <row r="12" spans="1:3" ht="14.15" x14ac:dyDescent="0.3">
      <c r="A12" s="123" t="s">
        <v>47</v>
      </c>
      <c r="B12" s="129">
        <v>2.0901331120910083E-2</v>
      </c>
      <c r="C12" s="10"/>
    </row>
    <row r="13" spans="1:3" ht="14.15" x14ac:dyDescent="0.3">
      <c r="A13" s="123" t="s">
        <v>37</v>
      </c>
      <c r="B13" s="129">
        <v>2.2692300064950377E-2</v>
      </c>
      <c r="C13" s="10"/>
    </row>
    <row r="14" spans="1:3" ht="14.15" x14ac:dyDescent="0.3">
      <c r="A14" s="123" t="s">
        <v>36</v>
      </c>
      <c r="B14" s="129">
        <v>2.8734579155852868E-2</v>
      </c>
      <c r="C14" s="10"/>
    </row>
    <row r="15" spans="1:3" ht="14.15" x14ac:dyDescent="0.3">
      <c r="A15" s="123" t="s">
        <v>41</v>
      </c>
      <c r="B15" s="129">
        <v>7.5629586909914837E-2</v>
      </c>
      <c r="C15" s="10"/>
    </row>
    <row r="16" spans="1:3" ht="14.15" x14ac:dyDescent="0.3">
      <c r="A16" s="206" t="s">
        <v>99</v>
      </c>
      <c r="B16" s="128">
        <v>1.3218166681387209E-2</v>
      </c>
      <c r="C16" s="10"/>
    </row>
    <row r="17" spans="1:3" ht="14.15" x14ac:dyDescent="0.3">
      <c r="A17" s="206" t="s">
        <v>15</v>
      </c>
      <c r="B17" s="128">
        <v>-8.6381305266987063E-3</v>
      </c>
      <c r="C17" s="10"/>
    </row>
    <row r="18" spans="1:3" ht="14.15" x14ac:dyDescent="0.3">
      <c r="A18" s="206" t="s">
        <v>14</v>
      </c>
      <c r="B18" s="128">
        <v>0</v>
      </c>
      <c r="C18" s="52"/>
    </row>
    <row r="19" spans="1:3" ht="14.15" x14ac:dyDescent="0.3">
      <c r="A19" s="206" t="s">
        <v>100</v>
      </c>
      <c r="B19" s="128">
        <v>1.2342256426193243E-2</v>
      </c>
      <c r="C19" s="9"/>
    </row>
    <row r="20" spans="1:3" ht="14.15" x14ac:dyDescent="0.3">
      <c r="A20" s="206" t="s">
        <v>101</v>
      </c>
      <c r="B20" s="128">
        <v>3.1646597189756376E-2</v>
      </c>
      <c r="C20" s="67"/>
    </row>
    <row r="21" spans="1:3" ht="14.15" x14ac:dyDescent="0.3">
      <c r="A21" s="206" t="s">
        <v>102</v>
      </c>
      <c r="B21" s="128">
        <v>7.3972602739726025E-3</v>
      </c>
      <c r="C21" s="10"/>
    </row>
    <row r="22" spans="1:3" ht="14.6" thickBot="1" x14ac:dyDescent="0.35">
      <c r="A22" s="207" t="s">
        <v>103</v>
      </c>
      <c r="B22" s="131">
        <v>-9.1632558367440442E-3</v>
      </c>
      <c r="C22" s="10"/>
    </row>
    <row r="23" spans="1:3" x14ac:dyDescent="0.3">
      <c r="B23" s="10"/>
      <c r="C23" s="10"/>
    </row>
    <row r="24" spans="1:3" x14ac:dyDescent="0.3">
      <c r="C24" s="10"/>
    </row>
    <row r="25" spans="1:3" x14ac:dyDescent="0.3">
      <c r="B25" s="10"/>
      <c r="C25" s="10"/>
    </row>
    <row r="26" spans="1:3" x14ac:dyDescent="0.3">
      <c r="C26" s="10"/>
    </row>
    <row r="27" spans="1:3" x14ac:dyDescent="0.3">
      <c r="B27" s="10"/>
    </row>
    <row r="28" spans="1:3" x14ac:dyDescent="0.3">
      <c r="B28" s="10"/>
    </row>
    <row r="29" spans="1:3" x14ac:dyDescent="0.3">
      <c r="B29" s="10"/>
    </row>
    <row r="30" spans="1:3" x14ac:dyDescent="0.3">
      <c r="B30" s="10"/>
    </row>
    <row r="31" spans="1:3" x14ac:dyDescent="0.3">
      <c r="B31" s="10"/>
    </row>
    <row r="32" spans="1:3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0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</sheetData>
  <autoFilter ref="A1:B1" xr:uid="{00000000-0009-0000-0000-000004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2"/>
    <pageSetUpPr fitToPage="1"/>
  </sheetPr>
  <dimension ref="A1:M6"/>
  <sheetViews>
    <sheetView zoomScale="70" zoomScaleNormal="70" workbookViewId="0">
      <selection activeCell="G60" sqref="G60"/>
    </sheetView>
  </sheetViews>
  <sheetFormatPr defaultColWidth="9.15234375" defaultRowHeight="14.15" x14ac:dyDescent="0.3"/>
  <cols>
    <col min="1" max="1" width="4.69140625" style="29" customWidth="1"/>
    <col min="2" max="2" width="35.84375" style="27" customWidth="1"/>
    <col min="3" max="4" width="12.69140625" style="29" customWidth="1"/>
    <col min="5" max="5" width="16.69140625" style="38" customWidth="1"/>
    <col min="6" max="6" width="14.69140625" style="41" customWidth="1"/>
    <col min="7" max="7" width="14.69140625" style="38" customWidth="1"/>
    <col min="8" max="8" width="12.69140625" style="41" customWidth="1"/>
    <col min="9" max="9" width="39.15234375" style="27" bestFit="1" customWidth="1"/>
    <col min="10" max="10" width="31.84375" style="27" bestFit="1" customWidth="1"/>
    <col min="11" max="20" width="4.69140625" style="27" customWidth="1"/>
    <col min="21" max="16384" width="9.15234375" style="27"/>
  </cols>
  <sheetData>
    <row r="1" spans="1:13" s="39" customFormat="1" ht="15.9" thickBot="1" x14ac:dyDescent="0.35">
      <c r="A1" s="182" t="s">
        <v>106</v>
      </c>
      <c r="B1" s="182"/>
      <c r="C1" s="182"/>
      <c r="D1" s="182"/>
      <c r="E1" s="182"/>
      <c r="F1" s="182"/>
      <c r="G1" s="182"/>
      <c r="H1" s="182"/>
      <c r="I1" s="182"/>
      <c r="J1" s="182"/>
      <c r="K1" s="13"/>
      <c r="L1" s="14"/>
      <c r="M1" s="14"/>
    </row>
    <row r="2" spans="1:13" ht="28.75" thickBot="1" x14ac:dyDescent="0.35">
      <c r="A2" s="15" t="s">
        <v>85</v>
      </c>
      <c r="B2" s="15" t="s">
        <v>73</v>
      </c>
      <c r="C2" s="40" t="s">
        <v>107</v>
      </c>
      <c r="D2" s="40" t="s">
        <v>108</v>
      </c>
      <c r="E2" s="40" t="s">
        <v>56</v>
      </c>
      <c r="F2" s="40" t="s">
        <v>57</v>
      </c>
      <c r="G2" s="40" t="s">
        <v>58</v>
      </c>
      <c r="H2" s="40" t="s">
        <v>59</v>
      </c>
      <c r="I2" s="17" t="s">
        <v>60</v>
      </c>
      <c r="J2" s="18" t="s">
        <v>61</v>
      </c>
    </row>
    <row r="3" spans="1:13" x14ac:dyDescent="0.3">
      <c r="A3" s="21">
        <v>1</v>
      </c>
      <c r="B3" s="175" t="s">
        <v>104</v>
      </c>
      <c r="C3" s="208" t="s">
        <v>109</v>
      </c>
      <c r="D3" s="209" t="s">
        <v>110</v>
      </c>
      <c r="E3" s="75">
        <v>1555030.15</v>
      </c>
      <c r="F3" s="76">
        <v>680</v>
      </c>
      <c r="G3" s="75">
        <v>2286.8090441176469</v>
      </c>
      <c r="H3" s="47">
        <v>1000</v>
      </c>
      <c r="I3" s="178" t="s">
        <v>112</v>
      </c>
      <c r="J3" s="77" t="s">
        <v>11</v>
      </c>
    </row>
    <row r="4" spans="1:13" x14ac:dyDescent="0.3">
      <c r="A4" s="21">
        <v>2</v>
      </c>
      <c r="B4" s="175" t="s">
        <v>105</v>
      </c>
      <c r="C4" s="208" t="s">
        <v>109</v>
      </c>
      <c r="D4" s="209" t="s">
        <v>111</v>
      </c>
      <c r="E4" s="75">
        <v>795971.76029999997</v>
      </c>
      <c r="F4" s="76">
        <v>1982</v>
      </c>
      <c r="G4" s="75">
        <v>401.60028269424822</v>
      </c>
      <c r="H4" s="47">
        <v>1000</v>
      </c>
      <c r="I4" s="178" t="s">
        <v>67</v>
      </c>
      <c r="J4" s="77" t="s">
        <v>0</v>
      </c>
    </row>
    <row r="5" spans="1:13" ht="14.6" thickBot="1" x14ac:dyDescent="0.35">
      <c r="A5" s="183" t="s">
        <v>51</v>
      </c>
      <c r="B5" s="184"/>
      <c r="C5" s="99" t="s">
        <v>3</v>
      </c>
      <c r="D5" s="99" t="s">
        <v>3</v>
      </c>
      <c r="E5" s="88">
        <f>SUM(E3:E4)</f>
        <v>2351001.9102999996</v>
      </c>
      <c r="F5" s="89">
        <f>SUM(F3:F4)</f>
        <v>2662</v>
      </c>
      <c r="G5" s="99" t="s">
        <v>3</v>
      </c>
      <c r="H5" s="99" t="s">
        <v>3</v>
      </c>
      <c r="I5" s="99" t="s">
        <v>3</v>
      </c>
      <c r="J5" s="99" t="s">
        <v>3</v>
      </c>
    </row>
    <row r="6" spans="1:13" x14ac:dyDescent="0.3">
      <c r="A6" s="186"/>
      <c r="B6" s="186"/>
      <c r="C6" s="186"/>
      <c r="D6" s="186"/>
      <c r="E6" s="186"/>
      <c r="F6" s="186"/>
      <c r="G6" s="186"/>
      <c r="H6" s="186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K27"/>
  <sheetViews>
    <sheetView zoomScale="60" zoomScaleNormal="60" workbookViewId="0">
      <selection activeCell="B19" sqref="B19"/>
    </sheetView>
  </sheetViews>
  <sheetFormatPr defaultColWidth="9.15234375" defaultRowHeight="14.15" x14ac:dyDescent="0.35"/>
  <cols>
    <col min="1" max="1" width="4.53515625" style="5" customWidth="1"/>
    <col min="2" max="2" width="48.84375" style="5" bestFit="1" customWidth="1"/>
    <col min="3" max="4" width="14.69140625" style="42" customWidth="1"/>
    <col min="5" max="8" width="12.69140625" style="5" customWidth="1"/>
    <col min="9" max="9" width="16.15234375" style="5" bestFit="1" customWidth="1"/>
    <col min="10" max="10" width="18.3046875" style="5" customWidth="1"/>
    <col min="11" max="11" width="24" style="5" customWidth="1"/>
    <col min="12" max="16384" width="9.15234375" style="5"/>
  </cols>
  <sheetData>
    <row r="1" spans="1:11" s="11" customFormat="1" ht="15.9" thickBot="1" x14ac:dyDescent="0.4">
      <c r="A1" s="210" t="s">
        <v>113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1" customFormat="1" ht="15.75" customHeight="1" thickBot="1" x14ac:dyDescent="0.35">
      <c r="A2" s="189" t="s">
        <v>54</v>
      </c>
      <c r="B2" s="91"/>
      <c r="C2" s="92"/>
      <c r="D2" s="93"/>
      <c r="E2" s="191" t="s">
        <v>83</v>
      </c>
      <c r="F2" s="191"/>
      <c r="G2" s="191"/>
      <c r="H2" s="191"/>
      <c r="I2" s="191"/>
      <c r="J2" s="191"/>
      <c r="K2" s="191"/>
    </row>
    <row r="3" spans="1:11" customFormat="1" ht="50.15" thickBot="1" x14ac:dyDescent="0.35">
      <c r="A3" s="190"/>
      <c r="B3" s="211" t="s">
        <v>73</v>
      </c>
      <c r="C3" s="180" t="s">
        <v>74</v>
      </c>
      <c r="D3" s="180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7" t="s">
        <v>80</v>
      </c>
      <c r="J3" s="18" t="s">
        <v>81</v>
      </c>
      <c r="K3" s="181" t="s">
        <v>82</v>
      </c>
    </row>
    <row r="4" spans="1:11" customFormat="1" collapsed="1" x14ac:dyDescent="0.3">
      <c r="A4" s="21">
        <v>1</v>
      </c>
      <c r="B4" s="175" t="s">
        <v>105</v>
      </c>
      <c r="C4" s="95">
        <v>39048</v>
      </c>
      <c r="D4" s="95">
        <v>39140</v>
      </c>
      <c r="E4" s="90">
        <v>-3.5248055310534987E-3</v>
      </c>
      <c r="F4" s="90">
        <v>-2.6464614857509838E-2</v>
      </c>
      <c r="G4" s="90">
        <v>-5.2934656852677842E-2</v>
      </c>
      <c r="H4" s="90">
        <v>-0.1746984602876388</v>
      </c>
      <c r="I4" s="90">
        <v>-0.15430749981999292</v>
      </c>
      <c r="J4" s="96">
        <v>-0.59839971730575237</v>
      </c>
      <c r="K4" s="148">
        <v>-6.4880299334701408E-2</v>
      </c>
    </row>
    <row r="5" spans="1:11" customFormat="1" collapsed="1" x14ac:dyDescent="0.3">
      <c r="A5" s="21">
        <v>2</v>
      </c>
      <c r="B5" s="167" t="s">
        <v>104</v>
      </c>
      <c r="C5" s="95">
        <v>39100</v>
      </c>
      <c r="D5" s="95">
        <v>39268</v>
      </c>
      <c r="E5" s="90">
        <v>1.0408549884670659E-2</v>
      </c>
      <c r="F5" s="90">
        <v>3.575860078891302E-2</v>
      </c>
      <c r="G5" s="90">
        <v>4.8195089733359175E-2</v>
      </c>
      <c r="H5" s="90">
        <v>0.10039876158047067</v>
      </c>
      <c r="I5" s="90">
        <v>7.9263250159015364E-2</v>
      </c>
      <c r="J5" s="96">
        <v>1.2868090441177862</v>
      </c>
      <c r="K5" s="149">
        <v>6.442016186508881E-2</v>
      </c>
    </row>
    <row r="6" spans="1:11" ht="14.6" thickBot="1" x14ac:dyDescent="0.4">
      <c r="A6" s="132"/>
      <c r="B6" s="137" t="s">
        <v>70</v>
      </c>
      <c r="C6" s="138" t="s">
        <v>3</v>
      </c>
      <c r="D6" s="138" t="s">
        <v>3</v>
      </c>
      <c r="E6" s="139">
        <f>AVERAGE(E4:E5)</f>
        <v>3.4418721768085803E-3</v>
      </c>
      <c r="F6" s="139">
        <f>AVERAGE(F4:F5)</f>
        <v>4.6469929657015907E-3</v>
      </c>
      <c r="G6" s="139">
        <f>AVERAGE(G4:G5)</f>
        <v>-2.3697835596593331E-3</v>
      </c>
      <c r="H6" s="139">
        <f>AVERAGE(H4:H5)</f>
        <v>-3.7149849353584063E-2</v>
      </c>
      <c r="I6" s="139">
        <f>AVERAGE(I4:I5)</f>
        <v>-3.7522124830488779E-2</v>
      </c>
      <c r="J6" s="138" t="s">
        <v>3</v>
      </c>
      <c r="K6" s="139">
        <f>AVERAGE(K4:K5)</f>
        <v>-2.3006873480629908E-4</v>
      </c>
    </row>
    <row r="7" spans="1:11" x14ac:dyDescent="0.35">
      <c r="A7" s="212" t="s">
        <v>114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</row>
    <row r="8" spans="1:11" ht="14.6" thickBot="1" x14ac:dyDescent="0.4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1" x14ac:dyDescent="0.35">
      <c r="B9" s="27"/>
      <c r="C9" s="28"/>
      <c r="D9" s="28"/>
      <c r="E9" s="27"/>
      <c r="F9" s="27"/>
      <c r="G9" s="27"/>
      <c r="H9" s="27"/>
      <c r="I9" s="27"/>
    </row>
    <row r="10" spans="1:11" x14ac:dyDescent="0.35">
      <c r="B10" s="27"/>
      <c r="C10" s="28"/>
      <c r="D10" s="28"/>
      <c r="E10" s="104"/>
      <c r="F10" s="27"/>
      <c r="G10" s="27"/>
      <c r="H10" s="27"/>
      <c r="I10" s="27"/>
    </row>
    <row r="11" spans="1:11" x14ac:dyDescent="0.35">
      <c r="B11" s="27"/>
      <c r="C11" s="28"/>
      <c r="D11" s="28"/>
      <c r="E11" s="27"/>
      <c r="F11" s="27"/>
      <c r="G11" s="27"/>
      <c r="H11" s="27"/>
      <c r="I11" s="27"/>
    </row>
    <row r="12" spans="1:11" x14ac:dyDescent="0.35">
      <c r="B12" s="27"/>
      <c r="C12" s="28"/>
      <c r="D12" s="28"/>
      <c r="E12" s="27"/>
      <c r="F12" s="27"/>
      <c r="G12" s="27"/>
      <c r="H12" s="27"/>
      <c r="I12" s="27"/>
    </row>
    <row r="13" spans="1:11" x14ac:dyDescent="0.35">
      <c r="B13" s="27"/>
      <c r="C13" s="28"/>
      <c r="D13" s="28"/>
      <c r="E13" s="27"/>
      <c r="F13" s="27"/>
      <c r="G13" s="27"/>
      <c r="H13" s="27"/>
      <c r="I13" s="27"/>
    </row>
    <row r="14" spans="1:11" x14ac:dyDescent="0.35">
      <c r="B14" s="27"/>
      <c r="C14" s="28"/>
      <c r="D14" s="28"/>
      <c r="E14" s="27"/>
      <c r="F14" s="27"/>
      <c r="G14" s="27"/>
      <c r="H14" s="27"/>
      <c r="I14" s="27"/>
    </row>
    <row r="15" spans="1:11" x14ac:dyDescent="0.35">
      <c r="B15" s="27"/>
      <c r="C15" s="28"/>
      <c r="D15" s="28"/>
      <c r="E15" s="27"/>
      <c r="F15" s="27"/>
      <c r="G15" s="27"/>
      <c r="H15" s="27"/>
      <c r="I15" s="27"/>
    </row>
    <row r="16" spans="1:11" x14ac:dyDescent="0.35">
      <c r="B16" s="27"/>
      <c r="C16" s="28"/>
      <c r="D16" s="28"/>
      <c r="E16" s="27"/>
      <c r="F16" s="27"/>
      <c r="G16" s="27"/>
      <c r="H16" s="27"/>
      <c r="I16" s="27"/>
    </row>
    <row r="20" spans="3:3" x14ac:dyDescent="0.35">
      <c r="C20" s="5"/>
    </row>
    <row r="21" spans="3:3" x14ac:dyDescent="0.35">
      <c r="C21" s="5"/>
    </row>
    <row r="22" spans="3:3" x14ac:dyDescent="0.35">
      <c r="C22" s="5"/>
    </row>
    <row r="23" spans="3:3" x14ac:dyDescent="0.35">
      <c r="C23" s="5"/>
    </row>
    <row r="24" spans="3:3" x14ac:dyDescent="0.35">
      <c r="C24" s="5"/>
    </row>
    <row r="25" spans="3:3" x14ac:dyDescent="0.35">
      <c r="C25" s="5"/>
    </row>
    <row r="26" spans="3:3" x14ac:dyDescent="0.35">
      <c r="C26" s="5"/>
    </row>
    <row r="27" spans="3:3" x14ac:dyDescent="0.35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K35"/>
  <sheetViews>
    <sheetView zoomScale="60" zoomScaleNormal="60" workbookViewId="0">
      <selection activeCell="E40" sqref="E40"/>
    </sheetView>
  </sheetViews>
  <sheetFormatPr defaultColWidth="9.15234375" defaultRowHeight="14.15" x14ac:dyDescent="0.3"/>
  <cols>
    <col min="1" max="1" width="4.15234375" style="22" customWidth="1"/>
    <col min="2" max="2" width="50.69140625" style="22" customWidth="1"/>
    <col min="3" max="3" width="24.69140625" style="22" customWidth="1"/>
    <col min="4" max="4" width="24.69140625" style="23" customWidth="1"/>
    <col min="5" max="7" width="24.69140625" style="22" customWidth="1"/>
    <col min="8" max="16384" width="9.15234375" style="22"/>
  </cols>
  <sheetData>
    <row r="1" spans="1:11" s="29" customFormat="1" ht="15.9" thickBot="1" x14ac:dyDescent="0.35">
      <c r="A1" s="188" t="s">
        <v>115</v>
      </c>
      <c r="B1" s="188"/>
      <c r="C1" s="188"/>
      <c r="D1" s="188"/>
      <c r="E1" s="188"/>
      <c r="F1" s="188"/>
      <c r="G1" s="188"/>
    </row>
    <row r="2" spans="1:11" s="29" customFormat="1" ht="15.75" customHeight="1" thickBot="1" x14ac:dyDescent="0.35">
      <c r="A2" s="189" t="s">
        <v>85</v>
      </c>
      <c r="B2" s="80"/>
      <c r="C2" s="202" t="s">
        <v>86</v>
      </c>
      <c r="D2" s="203"/>
      <c r="E2" s="202" t="s">
        <v>87</v>
      </c>
      <c r="F2" s="203"/>
      <c r="G2" s="81"/>
    </row>
    <row r="3" spans="1:11" s="29" customFormat="1" ht="42.9" thickBot="1" x14ac:dyDescent="0.35">
      <c r="A3" s="190"/>
      <c r="B3" s="94" t="s">
        <v>73</v>
      </c>
      <c r="C3" s="94" t="s">
        <v>88</v>
      </c>
      <c r="D3" s="94" t="s">
        <v>89</v>
      </c>
      <c r="E3" s="94" t="s">
        <v>90</v>
      </c>
      <c r="F3" s="94" t="s">
        <v>89</v>
      </c>
      <c r="G3" s="18" t="s">
        <v>91</v>
      </c>
    </row>
    <row r="4" spans="1:11" s="29" customFormat="1" x14ac:dyDescent="0.3">
      <c r="A4" s="21">
        <v>1</v>
      </c>
      <c r="B4" s="175" t="s">
        <v>105</v>
      </c>
      <c r="C4" s="35">
        <v>-2.815570000000065</v>
      </c>
      <c r="D4" s="90">
        <v>-3.5248055310825015E-3</v>
      </c>
      <c r="E4" s="36">
        <v>0</v>
      </c>
      <c r="F4" s="90">
        <v>0</v>
      </c>
      <c r="G4" s="37">
        <v>0</v>
      </c>
    </row>
    <row r="5" spans="1:11" s="29" customFormat="1" x14ac:dyDescent="0.3">
      <c r="A5" s="21">
        <v>2</v>
      </c>
      <c r="B5" s="213" t="s">
        <v>104</v>
      </c>
      <c r="C5" s="35">
        <v>9.2291199999998792</v>
      </c>
      <c r="D5" s="90">
        <v>5.9704449802313033E-3</v>
      </c>
      <c r="E5" s="36">
        <v>-3</v>
      </c>
      <c r="F5" s="90">
        <v>-4.3923865300146414E-3</v>
      </c>
      <c r="G5" s="37">
        <v>-6.797664773059986</v>
      </c>
    </row>
    <row r="6" spans="1:11" s="29" customFormat="1" ht="14.6" thickBot="1" x14ac:dyDescent="0.35">
      <c r="A6" s="100"/>
      <c r="B6" s="82" t="s">
        <v>51</v>
      </c>
      <c r="C6" s="101">
        <v>6.4135499999998142</v>
      </c>
      <c r="D6" s="87">
        <v>2.7354695214724918E-3</v>
      </c>
      <c r="E6" s="84">
        <v>-3</v>
      </c>
      <c r="F6" s="87">
        <v>-1.125703564727955E-3</v>
      </c>
      <c r="G6" s="85">
        <v>-6.797664773059986</v>
      </c>
    </row>
    <row r="7" spans="1:11" s="29" customFormat="1" ht="15" customHeight="1" thickBot="1" x14ac:dyDescent="0.35">
      <c r="A7" s="195"/>
      <c r="B7" s="195"/>
      <c r="C7" s="195"/>
      <c r="D7" s="195"/>
      <c r="E7" s="195"/>
      <c r="F7" s="195"/>
      <c r="G7" s="195"/>
      <c r="H7" s="7"/>
      <c r="I7" s="7"/>
      <c r="J7" s="7"/>
      <c r="K7" s="7"/>
    </row>
    <row r="8" spans="1:11" s="29" customFormat="1" x14ac:dyDescent="0.3">
      <c r="D8" s="38"/>
    </row>
    <row r="9" spans="1:11" s="29" customFormat="1" x14ac:dyDescent="0.3">
      <c r="D9" s="38"/>
    </row>
    <row r="10" spans="1:11" s="29" customFormat="1" x14ac:dyDescent="0.3">
      <c r="D10" s="38"/>
    </row>
    <row r="11" spans="1:11" s="29" customFormat="1" x14ac:dyDescent="0.3">
      <c r="D11" s="38"/>
    </row>
    <row r="12" spans="1:11" s="29" customFormat="1" x14ac:dyDescent="0.3">
      <c r="D12" s="38"/>
    </row>
    <row r="13" spans="1:11" s="29" customFormat="1" x14ac:dyDescent="0.3">
      <c r="D13" s="38"/>
    </row>
    <row r="14" spans="1:11" s="29" customFormat="1" x14ac:dyDescent="0.3">
      <c r="D14" s="38"/>
    </row>
    <row r="15" spans="1:11" s="29" customFormat="1" x14ac:dyDescent="0.3">
      <c r="D15" s="38"/>
    </row>
    <row r="16" spans="1:11" s="29" customFormat="1" x14ac:dyDescent="0.3">
      <c r="D16" s="38"/>
    </row>
    <row r="17" spans="2:9" s="29" customFormat="1" x14ac:dyDescent="0.3">
      <c r="D17" s="38"/>
    </row>
    <row r="18" spans="2:9" s="29" customFormat="1" x14ac:dyDescent="0.3">
      <c r="D18" s="38"/>
    </row>
    <row r="19" spans="2:9" s="29" customFormat="1" x14ac:dyDescent="0.3">
      <c r="D19" s="38"/>
    </row>
    <row r="20" spans="2:9" s="29" customFormat="1" x14ac:dyDescent="0.3">
      <c r="D20" s="38"/>
    </row>
    <row r="21" spans="2:9" s="29" customFormat="1" x14ac:dyDescent="0.3">
      <c r="D21" s="38"/>
    </row>
    <row r="22" spans="2:9" s="29" customFormat="1" x14ac:dyDescent="0.3">
      <c r="D22" s="38"/>
    </row>
    <row r="23" spans="2:9" s="29" customFormat="1" x14ac:dyDescent="0.3">
      <c r="D23" s="38"/>
    </row>
    <row r="24" spans="2:9" s="29" customFormat="1" x14ac:dyDescent="0.3">
      <c r="D24" s="38"/>
    </row>
    <row r="25" spans="2:9" s="29" customFormat="1" x14ac:dyDescent="0.3">
      <c r="D25" s="38"/>
    </row>
    <row r="26" spans="2:9" s="29" customFormat="1" x14ac:dyDescent="0.3">
      <c r="D26" s="38"/>
    </row>
    <row r="27" spans="2:9" s="29" customFormat="1" x14ac:dyDescent="0.3"/>
    <row r="28" spans="2:9" s="29" customFormat="1" x14ac:dyDescent="0.3"/>
    <row r="29" spans="2:9" s="29" customFormat="1" x14ac:dyDescent="0.3">
      <c r="H29" s="22"/>
      <c r="I29" s="22"/>
    </row>
    <row r="32" spans="2:9" ht="28.75" thickBot="1" x14ac:dyDescent="0.35">
      <c r="B32" s="160" t="s">
        <v>73</v>
      </c>
      <c r="C32" s="94" t="s">
        <v>116</v>
      </c>
      <c r="D32" s="94" t="s">
        <v>117</v>
      </c>
      <c r="E32" s="33" t="s">
        <v>118</v>
      </c>
    </row>
    <row r="33" spans="1:5" x14ac:dyDescent="0.3">
      <c r="A33" s="22">
        <v>1</v>
      </c>
      <c r="B33" s="34" t="str">
        <f t="shared" ref="B33:D34" si="0">B4</f>
        <v>ТАSК Ukrainskyi Kapital</v>
      </c>
      <c r="C33" s="105">
        <f t="shared" si="0"/>
        <v>-2.815570000000065</v>
      </c>
      <c r="D33" s="90">
        <f t="shared" si="0"/>
        <v>-3.5248055310825015E-3</v>
      </c>
      <c r="E33" s="106">
        <f>G4</f>
        <v>0</v>
      </c>
    </row>
    <row r="34" spans="1:5" x14ac:dyDescent="0.3">
      <c r="A34" s="22">
        <v>2</v>
      </c>
      <c r="B34" s="34" t="str">
        <f t="shared" si="0"/>
        <v>Zbalansovanyi Fond Parytet</v>
      </c>
      <c r="C34" s="105">
        <f t="shared" si="0"/>
        <v>9.2291199999998792</v>
      </c>
      <c r="D34" s="90">
        <f t="shared" si="0"/>
        <v>5.9704449802313033E-3</v>
      </c>
      <c r="E34" s="106">
        <f>G5</f>
        <v>-6.797664773059986</v>
      </c>
    </row>
    <row r="35" spans="1:5" x14ac:dyDescent="0.3">
      <c r="B35" s="34"/>
      <c r="C35" s="105"/>
      <c r="D35" s="90"/>
      <c r="E35" s="106"/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D23"/>
  <sheetViews>
    <sheetView zoomScale="60" zoomScaleNormal="60" workbookViewId="0">
      <selection activeCell="M56" sqref="M56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73</v>
      </c>
      <c r="B1" s="61" t="s">
        <v>98</v>
      </c>
      <c r="C1" s="10"/>
      <c r="D1" s="10"/>
    </row>
    <row r="2" spans="1:4" ht="14.15" x14ac:dyDescent="0.3">
      <c r="A2" s="175" t="s">
        <v>105</v>
      </c>
      <c r="B2" s="125">
        <v>-3.5248055310534987E-3</v>
      </c>
      <c r="C2" s="10"/>
      <c r="D2" s="10"/>
    </row>
    <row r="3" spans="1:4" ht="14.15" x14ac:dyDescent="0.3">
      <c r="A3" s="167" t="s">
        <v>104</v>
      </c>
      <c r="B3" s="125">
        <v>1.0408549884670659E-2</v>
      </c>
      <c r="C3" s="10"/>
      <c r="D3" s="10"/>
    </row>
    <row r="4" spans="1:4" ht="14.15" x14ac:dyDescent="0.3">
      <c r="A4" s="169" t="s">
        <v>99</v>
      </c>
      <c r="B4" s="126">
        <v>3.4418721768085803E-3</v>
      </c>
      <c r="C4" s="10"/>
      <c r="D4" s="10"/>
    </row>
    <row r="5" spans="1:4" ht="14.15" x14ac:dyDescent="0.3">
      <c r="A5" s="169" t="s">
        <v>15</v>
      </c>
      <c r="B5" s="126">
        <v>-8.6381305266987063E-3</v>
      </c>
      <c r="C5" s="10"/>
      <c r="D5" s="10"/>
    </row>
    <row r="6" spans="1:4" ht="14.15" x14ac:dyDescent="0.3">
      <c r="A6" s="169" t="s">
        <v>14</v>
      </c>
      <c r="B6" s="126">
        <v>0</v>
      </c>
      <c r="C6" s="10"/>
      <c r="D6" s="10"/>
    </row>
    <row r="7" spans="1:4" ht="14.15" x14ac:dyDescent="0.3">
      <c r="A7" s="169" t="s">
        <v>100</v>
      </c>
      <c r="B7" s="126">
        <v>1.2342256426193243E-2</v>
      </c>
      <c r="C7" s="10"/>
      <c r="D7" s="10"/>
    </row>
    <row r="8" spans="1:4" ht="14.15" x14ac:dyDescent="0.3">
      <c r="A8" s="169" t="s">
        <v>101</v>
      </c>
      <c r="B8" s="126">
        <v>3.1646597189756376E-2</v>
      </c>
      <c r="C8" s="10"/>
      <c r="D8" s="10"/>
    </row>
    <row r="9" spans="1:4" ht="14.15" x14ac:dyDescent="0.3">
      <c r="A9" s="169" t="s">
        <v>102</v>
      </c>
      <c r="B9" s="126">
        <v>7.3972602739726025E-3</v>
      </c>
      <c r="C9" s="10"/>
      <c r="D9" s="10"/>
    </row>
    <row r="10" spans="1:4" ht="14.6" thickBot="1" x14ac:dyDescent="0.35">
      <c r="A10" s="214" t="s">
        <v>103</v>
      </c>
      <c r="B10" s="127">
        <v>-9.1632558367440442E-3</v>
      </c>
      <c r="C10" s="10"/>
      <c r="D10" s="10"/>
    </row>
    <row r="11" spans="1:4" x14ac:dyDescent="0.3">
      <c r="B11" s="10"/>
      <c r="C11" s="10"/>
      <c r="D11" s="10"/>
    </row>
    <row r="12" spans="1:4" ht="14.15" x14ac:dyDescent="0.3">
      <c r="A12" s="49"/>
      <c r="B12" s="50"/>
      <c r="C12" s="10"/>
      <c r="D12" s="10"/>
    </row>
    <row r="13" spans="1:4" ht="14.15" x14ac:dyDescent="0.3">
      <c r="A13" s="49"/>
      <c r="B13" s="50"/>
      <c r="C13" s="10"/>
      <c r="D13" s="10"/>
    </row>
    <row r="14" spans="1:4" ht="14.15" x14ac:dyDescent="0.3">
      <c r="A14" s="49"/>
      <c r="B14" s="50"/>
      <c r="C14" s="10"/>
      <c r="D14" s="10"/>
    </row>
    <row r="15" spans="1:4" ht="14.15" x14ac:dyDescent="0.3">
      <c r="A15" s="49"/>
      <c r="B15" s="50"/>
      <c r="C15" s="10"/>
      <c r="D15" s="10"/>
    </row>
    <row r="16" spans="1:4" ht="14.15" x14ac:dyDescent="0.3">
      <c r="A16" s="49"/>
      <c r="B16" s="50"/>
      <c r="C16" s="10"/>
      <c r="D16" s="10"/>
    </row>
    <row r="17" spans="1:2" x14ac:dyDescent="0.3">
      <c r="B17" s="10"/>
    </row>
    <row r="21" spans="1:2" x14ac:dyDescent="0.3">
      <c r="A21" s="7"/>
      <c r="B21" s="8"/>
    </row>
    <row r="22" spans="1:2" x14ac:dyDescent="0.3">
      <c r="B22" s="8"/>
    </row>
    <row r="23" spans="1:2" x14ac:dyDescent="0.3">
      <c r="B23" s="8"/>
    </row>
  </sheetData>
  <autoFilter ref="A1:B1" xr:uid="{00000000-0009-0000-0000-000008000000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2020-10-25T21:28:13Z</dcterms:modified>
</cp:coreProperties>
</file>