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19440" windowHeight="15000" tabRatio="904"/>
  </bookViews>
  <sheets>
    <sheet name="IDX + ROR" sheetId="1" r:id="rId1"/>
    <sheet name="O_NAV" sheetId="12" r:id="rId2"/>
    <sheet name="O_ROR" sheetId="21" r:id="rId3"/>
    <sheet name="O_dynamics NAV" sheetId="14" r:id="rId4"/>
    <sheet name="O_diagram(ROR)" sheetId="25" r:id="rId5"/>
    <sheet name="І_NAV" sheetId="22" r:id="rId6"/>
    <sheet name="І_ROR" sheetId="16" r:id="rId7"/>
    <sheet name="І_dynamics NAV" sheetId="17" r:id="rId8"/>
    <sheet name="І_diagram(ROR)" sheetId="7" r:id="rId9"/>
    <sheet name="C_NAV" sheetId="23" r:id="rId10"/>
    <sheet name="C_ROR" sheetId="24" r:id="rId11"/>
    <sheet name="C_dynamics NAV" sheetId="20" r:id="rId12"/>
    <sheet name="C_diagram(ROR)" sheetId="10" r:id="rId13"/>
  </sheets>
  <definedNames>
    <definedName name="_18_Лют_09">#REF!</definedName>
    <definedName name="_19_Лют_09">#REF!</definedName>
    <definedName name="_19_Лют_09_ВЧА">#REF!</definedName>
    <definedName name="_xlnm._FilterDatabase" localSheetId="12" hidden="1">'C_diagram(ROR)'!$A$1:$B$1</definedName>
    <definedName name="_xlnm._FilterDatabase" localSheetId="11" hidden="1">'C_dynamics NAV'!$B$35:$E$35</definedName>
    <definedName name="_xlnm._FilterDatabase" localSheetId="9" hidden="1">C_NAV!$A$2:$J$2</definedName>
    <definedName name="_xlnm._FilterDatabase" localSheetId="0" hidden="1">'IDX + ROR'!$A$27:$C$27</definedName>
    <definedName name="_xlnm._FilterDatabase" localSheetId="4" hidden="1">'O_diagram(ROR)'!$A$1:$B$1</definedName>
    <definedName name="_xlnm._FilterDatabase" localSheetId="3" hidden="1">'O_dynamics NAV'!$B$3:$G$18</definedName>
    <definedName name="_xlnm._FilterDatabase" localSheetId="1" hidden="1">O_NAV!#REF!</definedName>
    <definedName name="_xlnm._FilterDatabase" localSheetId="8" hidden="1">'І_diagram(ROR)'!$A$1:$B$1</definedName>
    <definedName name="_xlnm._FilterDatabase" localSheetId="7" hidden="1">'І_dynamics NAV'!$B$33:$E$33</definedName>
    <definedName name="_xlnm._FilterDatabase" localSheetId="5" hidden="1">І_NAV!$A$2:$J$2</definedName>
    <definedName name="_xlnm._FilterDatabase" localSheetId="6" hidden="1">І_ROR!$B$3:$I$3</definedName>
    <definedName name="cevv">#REF!</definedName>
    <definedName name="_xlnm.Print_Area" localSheetId="1">O_NAV!#REF!</definedName>
  </definedNames>
  <calcPr calcId="191029"/>
</workbook>
</file>

<file path=xl/calcChain.xml><?xml version="1.0" encoding="utf-8"?>
<calcChain xmlns="http://schemas.openxmlformats.org/spreadsheetml/2006/main">
  <c r="K6" i="24"/>
  <c r="K7" i="16"/>
  <c r="K19" i="21"/>
  <c r="E37" i="20"/>
  <c r="D37"/>
  <c r="C37"/>
  <c r="B37"/>
  <c r="B36" i="17"/>
  <c r="E36"/>
  <c r="D36"/>
  <c r="C36"/>
  <c r="E60" i="14"/>
  <c r="E61"/>
  <c r="E62"/>
  <c r="E63"/>
  <c r="D60"/>
  <c r="D61"/>
  <c r="D62"/>
  <c r="D63"/>
  <c r="C60"/>
  <c r="C61"/>
  <c r="C62"/>
  <c r="C63"/>
  <c r="B60"/>
  <c r="B61"/>
  <c r="B62"/>
  <c r="B63"/>
  <c r="E64"/>
  <c r="D64"/>
  <c r="C64"/>
  <c r="B64"/>
  <c r="C18" i="12"/>
  <c r="C22"/>
  <c r="D22"/>
  <c r="C25"/>
  <c r="C26"/>
  <c r="D26"/>
  <c r="C27"/>
  <c r="C28"/>
  <c r="D28"/>
  <c r="C29"/>
  <c r="C30"/>
  <c r="D30"/>
  <c r="C31"/>
  <c r="C32"/>
  <c r="D32"/>
  <c r="B25"/>
  <c r="B26"/>
  <c r="B27"/>
  <c r="B28"/>
  <c r="B29"/>
  <c r="B30"/>
  <c r="B31"/>
  <c r="B32"/>
  <c r="I7" i="16"/>
  <c r="H7"/>
  <c r="G7"/>
  <c r="F7"/>
  <c r="E7"/>
  <c r="B35" i="17"/>
  <c r="C24" i="12"/>
  <c r="B24"/>
  <c r="C23"/>
  <c r="B23"/>
  <c r="E36" i="20"/>
  <c r="D36"/>
  <c r="C36"/>
  <c r="B36"/>
  <c r="I6" i="24"/>
  <c r="H6"/>
  <c r="G6"/>
  <c r="F6"/>
  <c r="E6"/>
  <c r="E35" i="17"/>
  <c r="D35"/>
  <c r="C35"/>
  <c r="E34"/>
  <c r="D34"/>
  <c r="C34"/>
  <c r="B34"/>
  <c r="E6" i="22"/>
  <c r="E59" i="14"/>
  <c r="E58"/>
  <c r="E57"/>
  <c r="E56"/>
  <c r="E55"/>
  <c r="D59"/>
  <c r="D58"/>
  <c r="D57"/>
  <c r="D56"/>
  <c r="D55"/>
  <c r="C59"/>
  <c r="C58"/>
  <c r="C57"/>
  <c r="C56"/>
  <c r="C55"/>
  <c r="B59"/>
  <c r="B58"/>
  <c r="B57"/>
  <c r="B56"/>
  <c r="B55"/>
  <c r="I19" i="21"/>
  <c r="H19"/>
  <c r="G19"/>
  <c r="F19"/>
  <c r="E19"/>
  <c r="E65" i="14"/>
  <c r="E66"/>
  <c r="C65"/>
  <c r="C66"/>
  <c r="D24" i="12"/>
  <c r="D23"/>
  <c r="F5" i="23"/>
  <c r="E5"/>
  <c r="F6" i="22"/>
  <c r="D18" i="12"/>
  <c r="D31"/>
  <c r="D29"/>
  <c r="D27"/>
  <c r="D25"/>
</calcChain>
</file>

<file path=xl/sharedStrings.xml><?xml version="1.0" encoding="utf-8"?>
<sst xmlns="http://schemas.openxmlformats.org/spreadsheetml/2006/main" count="341" uniqueCount="136">
  <si>
    <t>http://www.task.ua/</t>
  </si>
  <si>
    <t>http://univer.ua/</t>
  </si>
  <si>
    <t>http://www.sem.biz.ua/</t>
  </si>
  <si>
    <t>http://otpcapital.com.ua/</t>
  </si>
  <si>
    <t>х</t>
  </si>
  <si>
    <t>http://www.altus.ua/</t>
  </si>
  <si>
    <t>http://www.vseswit.com.ua/</t>
  </si>
  <si>
    <t>http://www.kinto.com/</t>
  </si>
  <si>
    <t>http://www.am.eavex.com.ua/</t>
  </si>
  <si>
    <t>* Показник "з початку діяльності фонду, % річних (середня)" розраховується за формулою складного відсотка.</t>
  </si>
  <si>
    <t>** Оскільки фонд був визнаний менше року тому, показник "з початку діяльності фонду, % річних (середня)" не є репрезентативним для цього фонду.</t>
  </si>
  <si>
    <t>http://am.artcapital.ua/</t>
  </si>
  <si>
    <t>Rates of Return</t>
  </si>
  <si>
    <t>Period</t>
  </si>
  <si>
    <t>PFTS Index</t>
  </si>
  <si>
    <t>UX Index</t>
  </si>
  <si>
    <t>Open-Ended CII</t>
  </si>
  <si>
    <t>Interval CII</t>
  </si>
  <si>
    <t>Closed-End CII</t>
  </si>
  <si>
    <t>June</t>
  </si>
  <si>
    <t>July</t>
  </si>
  <si>
    <t>YTD 2019</t>
  </si>
  <si>
    <t>HANG SENG (Hong Kong)</t>
  </si>
  <si>
    <t>WIG20 (Poland)</t>
  </si>
  <si>
    <t>DAX (Germany)</t>
  </si>
  <si>
    <t>SHANGHAI SE COMPOSITE (China)</t>
  </si>
  <si>
    <t>РТС (RTSI) (Russia)</t>
  </si>
  <si>
    <t>ММВБ (MICEX) (Russia)</t>
  </si>
  <si>
    <t>CAC 40 (France)</t>
  </si>
  <si>
    <t>DJIA (USA)</t>
  </si>
  <si>
    <t>NIKKEI 225 (Japan)</t>
  </si>
  <si>
    <t>S&amp;P 500 (USA)</t>
  </si>
  <si>
    <t>FTSE 100  (UK)</t>
  </si>
  <si>
    <t>Index</t>
  </si>
  <si>
    <t>Monthly change</t>
  </si>
  <si>
    <t>YTD change</t>
  </si>
  <si>
    <t>КІNТО-Klasychnyi</t>
  </si>
  <si>
    <t>OTP Fond Aktsii</t>
  </si>
  <si>
    <t>UNIVER.UA/Myhailo Hrushevskyi: Fond Derzhavnykh Paperiv</t>
  </si>
  <si>
    <t>КІNTO-Ekviti</t>
  </si>
  <si>
    <t>OTP Klasychnyi'</t>
  </si>
  <si>
    <t>Sofiivskyi</t>
  </si>
  <si>
    <t>Altus – Depozyt</t>
  </si>
  <si>
    <t>Altus – Zbalansovanyi</t>
  </si>
  <si>
    <t>KINTO-Kaznacheiskyi</t>
  </si>
  <si>
    <t>UNIVER.UA/Volodymyr Velykyi: Fond Zbalansovanyi</t>
  </si>
  <si>
    <t>VSI</t>
  </si>
  <si>
    <t>UNIVER.UA/Taras Shevchenko: Fond Zaoshchadzhen</t>
  </si>
  <si>
    <t>ТАSK Resurs</t>
  </si>
  <si>
    <t>UNIVER.UA/Iaroslav Mudryi: Fond Aktsii</t>
  </si>
  <si>
    <t>Nadbannia</t>
  </si>
  <si>
    <t>Open-Ended Funds. Ranking by NAV</t>
  </si>
  <si>
    <t>No.</t>
  </si>
  <si>
    <t>Fund*</t>
  </si>
  <si>
    <t>NAV, UAH</t>
  </si>
  <si>
    <t>Number of IC in circulation</t>
  </si>
  <si>
    <t>NAV per one IC, UAH</t>
  </si>
  <si>
    <t>IC nominal, UAH</t>
  </si>
  <si>
    <t>AMC</t>
  </si>
  <si>
    <t>AMC official site</t>
  </si>
  <si>
    <t>PrJSC “KINTO”</t>
  </si>
  <si>
    <t>TOV "KUA "OTP KapItal"</t>
  </si>
  <si>
    <t>LLC AMC “Univer Menedzhment”</t>
  </si>
  <si>
    <t>TOV "KUA "Iveks Esset Menedzhment"</t>
  </si>
  <si>
    <t>LLC AMC "Altus Essets Activitis"</t>
  </si>
  <si>
    <t>LLC AMC "Vsesvit"</t>
  </si>
  <si>
    <t>LLC AMC "TASK-Invest"</t>
  </si>
  <si>
    <t>LLC AMC “ART-KAPITAL Menedzhment”</t>
  </si>
  <si>
    <t>Others</t>
  </si>
  <si>
    <t>* All funds are diversified unit CII.</t>
  </si>
  <si>
    <t>КІNТО-Еkviti</t>
  </si>
  <si>
    <t xml:space="preserve">OTP Fond Aktsii  </t>
  </si>
  <si>
    <t xml:space="preserve">UNIVER.UA/Myhailo Hrushevskyi: Fond Derzhavnykh Paperiv   </t>
  </si>
  <si>
    <t xml:space="preserve">KINTO-Kaznacheyskyi   </t>
  </si>
  <si>
    <t>*The indicator "since the fund's inception, % per annum (average)" is calculated based on compound interest formula.</t>
  </si>
  <si>
    <t>Rates of Return on Investment Certificates</t>
  </si>
  <si>
    <t>Fund</t>
  </si>
  <si>
    <t>Registration date</t>
  </si>
  <si>
    <t>Date of reaching compliance with standards</t>
  </si>
  <si>
    <t xml:space="preserve">1 month </t>
  </si>
  <si>
    <t xml:space="preserve">3 months </t>
  </si>
  <si>
    <t xml:space="preserve">6 months  </t>
  </si>
  <si>
    <t>1 year</t>
  </si>
  <si>
    <t>Since fund's inception</t>
  </si>
  <si>
    <t>Since fund's inception, % per annum (average)*</t>
  </si>
  <si>
    <t>Rates of Return of Open-Ended CII. Ranking by Date of Reaching Compliance with Standards</t>
  </si>
  <si>
    <t>Average</t>
  </si>
  <si>
    <t>YTD</t>
  </si>
  <si>
    <t>Open-Ended Funds Dynamics. Ranking by Net Inflow</t>
  </si>
  <si>
    <t>No</t>
  </si>
  <si>
    <t>Net Asset Value</t>
  </si>
  <si>
    <t>Number of Investment Certificates in Circulation</t>
  </si>
  <si>
    <t>Change, UAH, k</t>
  </si>
  <si>
    <t>Change, %</t>
  </si>
  <si>
    <t>Change</t>
  </si>
  <si>
    <t>Net inflow/ outflow of capital during month, UAH, k</t>
  </si>
  <si>
    <t>Total</t>
  </si>
  <si>
    <t>NAV change, UAH, k</t>
  </si>
  <si>
    <t>NAV change, %</t>
  </si>
  <si>
    <t>Net inflow/ outflow of capital, UAH, k</t>
  </si>
  <si>
    <t>Funds' average rate of return</t>
  </si>
  <si>
    <t>EURO Deposits</t>
  </si>
  <si>
    <t>USD Deposits</t>
  </si>
  <si>
    <t>UAH Deposits</t>
  </si>
  <si>
    <t>"Gold" deposit (at official rate of gold)</t>
  </si>
  <si>
    <t>Zbalansovanyi Fond Parytet</t>
  </si>
  <si>
    <t>ТАSК Ukrainskyi Kapital</t>
  </si>
  <si>
    <t>Optimum</t>
  </si>
  <si>
    <t>Interval Funds. Ranking by NAV</t>
  </si>
  <si>
    <t>Form</t>
  </si>
  <si>
    <t>Type</t>
  </si>
  <si>
    <t>unit</t>
  </si>
  <si>
    <t>diversified</t>
  </si>
  <si>
    <t>specialized</t>
  </si>
  <si>
    <t xml:space="preserve"> LLC AMC “ART-KAPITAL Menedzhment”</t>
  </si>
  <si>
    <t>LLC AMC "ТАSК-Іnvest"</t>
  </si>
  <si>
    <t>LLC AMC "SЕМ"</t>
  </si>
  <si>
    <t>Rates of Return of Interval CII. Ranking by Date of Reaching Compliance with Standards</t>
  </si>
  <si>
    <t>* The indicator "since the fund's inception, % per annum (average)" is calculated based on compound interest formula.</t>
  </si>
  <si>
    <t>Interval Funds' Dynamics. Ranking by Net Inflow</t>
  </si>
  <si>
    <t>NAV Change, UAH, k</t>
  </si>
  <si>
    <t>NAV Change, %</t>
  </si>
  <si>
    <t>Net inflow-outflow,   UAH, k</t>
  </si>
  <si>
    <t>1 month*</t>
  </si>
  <si>
    <t>Іndeks Ukrainskoi Birzhi</t>
  </si>
  <si>
    <t>ТАSК Universal</t>
  </si>
  <si>
    <t>Closed-End Funds. Ranking by NAV</t>
  </si>
  <si>
    <t>Number of securities in circulation</t>
  </si>
  <si>
    <t>NAV per one security, UAH</t>
  </si>
  <si>
    <t>Security nominal, UAH</t>
  </si>
  <si>
    <t>LLC AMC "Task Invest"</t>
  </si>
  <si>
    <t>non-diversified</t>
  </si>
  <si>
    <t>Rates of Return of Closed-End CII. Ranking by Date of Reaching Compliance with Standards</t>
  </si>
  <si>
    <t>n/a</t>
  </si>
  <si>
    <t>Closed-End Funds' Dynamics /Ranking by Net Inflows</t>
  </si>
  <si>
    <t>Number of Securities in Circulation</t>
  </si>
</sst>
</file>

<file path=xl/styles.xml><?xml version="1.0" encoding="utf-8"?>
<styleSheet xmlns="http://schemas.openxmlformats.org/spreadsheetml/2006/main">
  <numFmts count="1">
    <numFmt numFmtId="164" formatCode="#,##0.00&quot; грн.&quot;;\-#,##0.00&quot; грн.&quot;"/>
  </numFmts>
  <fonts count="24">
    <font>
      <sz val="10"/>
      <name val="Arial Cyr"/>
      <charset val="204"/>
    </font>
    <font>
      <sz val="10"/>
      <name val="Arial Cyr"/>
      <charset val="204"/>
    </font>
    <font>
      <u/>
      <sz val="10"/>
      <color indexed="12"/>
      <name val="Arial Cyr"/>
      <charset val="204"/>
    </font>
    <font>
      <sz val="10"/>
      <color indexed="8"/>
      <name val="MS Sans Serif"/>
      <charset val="204"/>
    </font>
    <font>
      <b/>
      <sz val="10"/>
      <name val="Arial Cyr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sz val="12"/>
      <name val="Arial Cyr"/>
      <charset val="204"/>
    </font>
    <font>
      <sz val="10"/>
      <name val="Arial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sz val="8"/>
      <name val="Arial Cyr"/>
      <charset val="204"/>
    </font>
    <font>
      <sz val="11"/>
      <name val="Arial Cyr"/>
      <charset val="204"/>
    </font>
    <font>
      <sz val="10"/>
      <color indexed="8"/>
      <name val="Arial"/>
      <charset val="204"/>
    </font>
    <font>
      <sz val="11"/>
      <color indexed="8"/>
      <name val="Arial"/>
      <charset val="204"/>
    </font>
    <font>
      <u/>
      <sz val="11"/>
      <color indexed="12"/>
      <name val="Arial Cyr"/>
      <charset val="204"/>
    </font>
    <font>
      <u/>
      <sz val="11"/>
      <color indexed="12"/>
      <name val="Arial"/>
      <family val="2"/>
      <charset val="204"/>
    </font>
    <font>
      <b/>
      <sz val="10"/>
      <name val="Arial"/>
      <family val="2"/>
      <charset val="204"/>
    </font>
    <font>
      <b/>
      <sz val="11"/>
      <name val="Arial Cyr"/>
      <family val="2"/>
      <charset val="204"/>
    </font>
    <font>
      <sz val="11"/>
      <name val="Arial Cyr"/>
      <family val="2"/>
      <charset val="204"/>
    </font>
    <font>
      <b/>
      <sz val="11"/>
      <color indexed="8"/>
      <name val="Arial"/>
      <family val="2"/>
      <charset val="204"/>
    </font>
    <font>
      <sz val="11"/>
      <color indexed="8"/>
      <name val="Arial"/>
      <family val="2"/>
      <charset val="204"/>
    </font>
    <font>
      <b/>
      <sz val="10"/>
      <name val="Arial Cyr"/>
      <family val="2"/>
      <charset val="204"/>
    </font>
    <font>
      <sz val="10"/>
      <color indexed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69">
    <border>
      <left/>
      <right/>
      <top/>
      <bottom/>
      <diagonal/>
    </border>
    <border>
      <left/>
      <right style="dotted">
        <color indexed="55"/>
      </right>
      <top style="medium">
        <color indexed="21"/>
      </top>
      <bottom style="medium">
        <color indexed="21"/>
      </bottom>
      <diagonal/>
    </border>
    <border>
      <left style="dotted">
        <color indexed="55"/>
      </left>
      <right style="dotted">
        <color indexed="23"/>
      </right>
      <top style="medium">
        <color indexed="21"/>
      </top>
      <bottom style="medium">
        <color indexed="21"/>
      </bottom>
      <diagonal/>
    </border>
    <border>
      <left style="dotted">
        <color indexed="23"/>
      </left>
      <right style="dotted">
        <color indexed="23"/>
      </right>
      <top style="medium">
        <color indexed="21"/>
      </top>
      <bottom style="medium">
        <color indexed="21"/>
      </bottom>
      <diagonal/>
    </border>
    <border>
      <left style="dotted">
        <color indexed="23"/>
      </left>
      <right/>
      <top style="medium">
        <color indexed="21"/>
      </top>
      <bottom style="medium">
        <color indexed="21"/>
      </bottom>
      <diagonal/>
    </border>
    <border>
      <left/>
      <right style="dotted">
        <color indexed="55"/>
      </right>
      <top style="dotted">
        <color indexed="55"/>
      </top>
      <bottom style="dotted">
        <color indexed="55"/>
      </bottom>
      <diagonal/>
    </border>
    <border>
      <left/>
      <right/>
      <top style="medium">
        <color indexed="21"/>
      </top>
      <bottom style="medium">
        <color indexed="21"/>
      </bottom>
      <diagonal/>
    </border>
    <border>
      <left style="dotted">
        <color indexed="55"/>
      </left>
      <right style="dotted">
        <color indexed="55"/>
      </right>
      <top style="dotted">
        <color indexed="55"/>
      </top>
      <bottom style="dotted">
        <color indexed="55"/>
      </bottom>
      <diagonal/>
    </border>
    <border>
      <left style="dotted">
        <color indexed="23"/>
      </left>
      <right/>
      <top/>
      <bottom style="medium">
        <color indexed="21"/>
      </bottom>
      <diagonal/>
    </border>
    <border>
      <left/>
      <right style="dotted">
        <color indexed="23"/>
      </right>
      <top style="dotted">
        <color indexed="23"/>
      </top>
      <bottom style="dotted">
        <color indexed="23"/>
      </bottom>
      <diagonal/>
    </border>
    <border>
      <left style="dotted">
        <color indexed="23"/>
      </left>
      <right style="dotted">
        <color indexed="23"/>
      </right>
      <top style="dotted">
        <color indexed="23"/>
      </top>
      <bottom style="dotted">
        <color indexed="23"/>
      </bottom>
      <diagonal/>
    </border>
    <border>
      <left style="dotted">
        <color indexed="23"/>
      </left>
      <right/>
      <top style="dotted">
        <color indexed="23"/>
      </top>
      <bottom style="dotted">
        <color indexed="23"/>
      </bottom>
      <diagonal/>
    </border>
    <border>
      <left style="dotted">
        <color indexed="55"/>
      </left>
      <right style="dotted">
        <color indexed="55"/>
      </right>
      <top style="medium">
        <color indexed="21"/>
      </top>
      <bottom style="medium">
        <color indexed="21"/>
      </bottom>
      <diagonal/>
    </border>
    <border>
      <left style="dotted">
        <color indexed="55"/>
      </left>
      <right style="dotted">
        <color indexed="55"/>
      </right>
      <top/>
      <bottom style="medium">
        <color indexed="21"/>
      </bottom>
      <diagonal/>
    </border>
    <border>
      <left/>
      <right style="dotted">
        <color indexed="23"/>
      </right>
      <top/>
      <bottom/>
      <diagonal/>
    </border>
    <border>
      <left style="dotted">
        <color indexed="23"/>
      </left>
      <right style="dotted">
        <color indexed="23"/>
      </right>
      <top/>
      <bottom/>
      <diagonal/>
    </border>
    <border>
      <left style="dotted">
        <color indexed="23"/>
      </left>
      <right/>
      <top/>
      <bottom/>
      <diagonal/>
    </border>
    <border>
      <left style="dotted">
        <color indexed="55"/>
      </left>
      <right/>
      <top style="dotted">
        <color indexed="55"/>
      </top>
      <bottom style="dotted">
        <color indexed="55"/>
      </bottom>
      <diagonal/>
    </border>
    <border>
      <left/>
      <right style="dotted">
        <color indexed="23"/>
      </right>
      <top/>
      <bottom style="medium">
        <color indexed="21"/>
      </bottom>
      <diagonal/>
    </border>
    <border>
      <left/>
      <right style="dotted">
        <color indexed="55"/>
      </right>
      <top style="dotted">
        <color indexed="55"/>
      </top>
      <bottom style="medium">
        <color indexed="21"/>
      </bottom>
      <diagonal/>
    </border>
    <border>
      <left style="dotted">
        <color indexed="55"/>
      </left>
      <right/>
      <top style="dotted">
        <color indexed="55"/>
      </top>
      <bottom style="medium">
        <color indexed="21"/>
      </bottom>
      <diagonal/>
    </border>
    <border>
      <left/>
      <right/>
      <top/>
      <bottom style="medium">
        <color indexed="21"/>
      </bottom>
      <diagonal/>
    </border>
    <border>
      <left/>
      <right style="dotted">
        <color indexed="55"/>
      </right>
      <top style="dotted">
        <color indexed="55"/>
      </top>
      <bottom/>
      <diagonal/>
    </border>
    <border>
      <left style="dotted">
        <color indexed="55"/>
      </left>
      <right/>
      <top style="dotted">
        <color indexed="55"/>
      </top>
      <bottom/>
      <diagonal/>
    </border>
    <border>
      <left/>
      <right/>
      <top style="dotted">
        <color indexed="55"/>
      </top>
      <bottom style="medium">
        <color indexed="38"/>
      </bottom>
      <diagonal/>
    </border>
    <border>
      <left style="dotted">
        <color indexed="23"/>
      </left>
      <right style="dotted">
        <color indexed="23"/>
      </right>
      <top style="medium">
        <color indexed="38"/>
      </top>
      <bottom/>
      <diagonal/>
    </border>
    <border>
      <left style="dotted">
        <color indexed="23"/>
      </left>
      <right/>
      <top style="medium">
        <color indexed="38"/>
      </top>
      <bottom/>
      <diagonal/>
    </border>
    <border>
      <left/>
      <right style="dotted">
        <color indexed="23"/>
      </right>
      <top style="dotted">
        <color indexed="55"/>
      </top>
      <bottom style="medium">
        <color indexed="21"/>
      </bottom>
      <diagonal/>
    </border>
    <border>
      <left style="dotted">
        <color indexed="23"/>
      </left>
      <right style="dotted">
        <color indexed="23"/>
      </right>
      <top style="dotted">
        <color indexed="23"/>
      </top>
      <bottom style="medium">
        <color indexed="21"/>
      </bottom>
      <diagonal/>
    </border>
    <border>
      <left style="dotted">
        <color indexed="23"/>
      </left>
      <right style="dotted">
        <color indexed="23"/>
      </right>
      <top style="dotted">
        <color indexed="55"/>
      </top>
      <bottom style="medium">
        <color indexed="21"/>
      </bottom>
      <diagonal/>
    </border>
    <border>
      <left style="dotted">
        <color indexed="23"/>
      </left>
      <right/>
      <top style="dotted">
        <color indexed="23"/>
      </top>
      <bottom style="medium">
        <color indexed="21"/>
      </bottom>
      <diagonal/>
    </border>
    <border>
      <left style="dotted">
        <color indexed="23"/>
      </left>
      <right style="dotted">
        <color indexed="23"/>
      </right>
      <top style="medium">
        <color indexed="21"/>
      </top>
      <bottom/>
      <diagonal/>
    </border>
    <border>
      <left style="dotted">
        <color indexed="23"/>
      </left>
      <right/>
      <top style="medium">
        <color indexed="21"/>
      </top>
      <bottom/>
      <diagonal/>
    </border>
    <border>
      <left style="dotted">
        <color indexed="23"/>
      </left>
      <right style="dotted">
        <color indexed="23"/>
      </right>
      <top/>
      <bottom style="medium">
        <color indexed="21"/>
      </bottom>
      <diagonal/>
    </border>
    <border>
      <left/>
      <right/>
      <top style="dotted">
        <color indexed="55"/>
      </top>
      <bottom style="dotted">
        <color indexed="55"/>
      </bottom>
      <diagonal/>
    </border>
    <border>
      <left/>
      <right/>
      <top/>
      <bottom style="medium">
        <color indexed="38"/>
      </bottom>
      <diagonal/>
    </border>
    <border>
      <left style="dotted">
        <color indexed="55"/>
      </left>
      <right/>
      <top style="medium">
        <color indexed="21"/>
      </top>
      <bottom style="dotted">
        <color indexed="55"/>
      </bottom>
      <diagonal/>
    </border>
    <border>
      <left/>
      <right style="dotted">
        <color indexed="23"/>
      </right>
      <top/>
      <bottom style="dotted">
        <color indexed="23"/>
      </bottom>
      <diagonal/>
    </border>
    <border>
      <left/>
      <right style="dotted">
        <color indexed="23"/>
      </right>
      <top style="dotted">
        <color indexed="23"/>
      </top>
      <bottom style="thin">
        <color indexed="10"/>
      </bottom>
      <diagonal/>
    </border>
    <border>
      <left style="dotted">
        <color indexed="23"/>
      </left>
      <right style="dotted">
        <color indexed="23"/>
      </right>
      <top style="dotted">
        <color indexed="23"/>
      </top>
      <bottom style="thin">
        <color indexed="10"/>
      </bottom>
      <diagonal/>
    </border>
    <border>
      <left style="dotted">
        <color indexed="23"/>
      </left>
      <right/>
      <top style="dotted">
        <color indexed="23"/>
      </top>
      <bottom style="thin">
        <color indexed="10"/>
      </bottom>
      <diagonal/>
    </border>
    <border>
      <left/>
      <right style="dotted">
        <color indexed="23"/>
      </right>
      <top style="medium">
        <color indexed="21"/>
      </top>
      <bottom style="dotted">
        <color indexed="23"/>
      </bottom>
      <diagonal/>
    </border>
    <border>
      <left style="dotted">
        <color indexed="23"/>
      </left>
      <right style="dotted">
        <color indexed="23"/>
      </right>
      <top style="medium">
        <color indexed="21"/>
      </top>
      <bottom style="dotted">
        <color indexed="23"/>
      </bottom>
      <diagonal/>
    </border>
    <border>
      <left style="dotted">
        <color indexed="23"/>
      </left>
      <right/>
      <top style="medium">
        <color indexed="21"/>
      </top>
      <bottom style="dotted">
        <color indexed="23"/>
      </bottom>
      <diagonal/>
    </border>
    <border>
      <left/>
      <right style="dotted">
        <color indexed="23"/>
      </right>
      <top style="dotted">
        <color indexed="23"/>
      </top>
      <bottom style="thin">
        <color indexed="64"/>
      </bottom>
      <diagonal/>
    </border>
    <border>
      <left style="dotted">
        <color indexed="23"/>
      </left>
      <right style="dotted">
        <color indexed="23"/>
      </right>
      <top style="dotted">
        <color indexed="23"/>
      </top>
      <bottom style="thin">
        <color indexed="64"/>
      </bottom>
      <diagonal/>
    </border>
    <border>
      <left style="dotted">
        <color indexed="23"/>
      </left>
      <right style="dotted">
        <color indexed="55"/>
      </right>
      <top style="dotted">
        <color indexed="23"/>
      </top>
      <bottom style="dotted">
        <color indexed="23"/>
      </bottom>
      <diagonal/>
    </border>
    <border>
      <left/>
      <right style="dotted">
        <color indexed="23"/>
      </right>
      <top style="dotted">
        <color indexed="23"/>
      </top>
      <bottom/>
      <diagonal/>
    </border>
    <border>
      <left style="dotted">
        <color indexed="23"/>
      </left>
      <right style="dotted">
        <color indexed="23"/>
      </right>
      <top style="dotted">
        <color indexed="23"/>
      </top>
      <bottom/>
      <diagonal/>
    </border>
    <border>
      <left style="dotted">
        <color indexed="23"/>
      </left>
      <right/>
      <top style="dotted">
        <color indexed="23"/>
      </top>
      <bottom/>
      <diagonal/>
    </border>
    <border>
      <left/>
      <right/>
      <top style="dotted">
        <color indexed="55"/>
      </top>
      <bottom/>
      <diagonal/>
    </border>
    <border>
      <left/>
      <right/>
      <top style="medium">
        <color indexed="38"/>
      </top>
      <bottom style="medium">
        <color indexed="38"/>
      </bottom>
      <diagonal/>
    </border>
    <border>
      <left/>
      <right style="dotted">
        <color indexed="55"/>
      </right>
      <top style="dotted">
        <color indexed="55"/>
      </top>
      <bottom style="dotted">
        <color indexed="23"/>
      </bottom>
      <diagonal/>
    </border>
    <border>
      <left style="dotted">
        <color indexed="55"/>
      </left>
      <right style="dotted">
        <color indexed="55"/>
      </right>
      <top style="dotted">
        <color indexed="55"/>
      </top>
      <bottom/>
      <diagonal/>
    </border>
    <border>
      <left style="dotted">
        <color indexed="55"/>
      </left>
      <right style="dotted">
        <color indexed="55"/>
      </right>
      <top/>
      <bottom/>
      <diagonal/>
    </border>
    <border>
      <left style="medium">
        <color indexed="21"/>
      </left>
      <right style="medium">
        <color indexed="21"/>
      </right>
      <top style="medium">
        <color indexed="21"/>
      </top>
      <bottom style="medium">
        <color indexed="21"/>
      </bottom>
      <diagonal/>
    </border>
    <border>
      <left/>
      <right style="dotted">
        <color indexed="23"/>
      </right>
      <top style="dotted">
        <color indexed="23"/>
      </top>
      <bottom style="medium">
        <color indexed="21"/>
      </bottom>
      <diagonal/>
    </border>
    <border>
      <left/>
      <right style="dotted">
        <color indexed="55"/>
      </right>
      <top/>
      <bottom style="dotted">
        <color indexed="55"/>
      </bottom>
      <diagonal/>
    </border>
    <border>
      <left style="dotted">
        <color indexed="55"/>
      </left>
      <right style="dotted">
        <color indexed="55"/>
      </right>
      <top/>
      <bottom style="dotted">
        <color indexed="55"/>
      </bottom>
      <diagonal/>
    </border>
    <border>
      <left style="dotted">
        <color indexed="55"/>
      </left>
      <right/>
      <top/>
      <bottom style="dotted">
        <color indexed="55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23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tted">
        <color indexed="55"/>
      </right>
      <top/>
      <bottom style="medium">
        <color indexed="21"/>
      </bottom>
      <diagonal/>
    </border>
    <border>
      <left/>
      <right/>
      <top style="medium">
        <color indexed="21"/>
      </top>
      <bottom/>
      <diagonal/>
    </border>
    <border>
      <left/>
      <right style="dotted">
        <color indexed="23"/>
      </right>
      <top style="medium">
        <color indexed="21"/>
      </top>
      <bottom/>
      <diagonal/>
    </border>
    <border>
      <left/>
      <right/>
      <top style="medium">
        <color indexed="38"/>
      </top>
      <bottom/>
      <diagonal/>
    </border>
    <border>
      <left/>
      <right style="dotted">
        <color indexed="23"/>
      </right>
      <top style="medium">
        <color indexed="21"/>
      </top>
      <bottom style="medium">
        <color indexed="21"/>
      </bottom>
      <diagonal/>
    </border>
    <border>
      <left/>
      <right style="dotted">
        <color indexed="23"/>
      </right>
      <top style="medium">
        <color indexed="38"/>
      </top>
      <bottom/>
      <diagonal/>
    </border>
  </borders>
  <cellStyleXfs count="1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13" fillId="0" borderId="0"/>
    <xf numFmtId="0" fontId="23" fillId="0" borderId="0"/>
    <xf numFmtId="0" fontId="13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25">
    <xf numFmtId="0" fontId="0" fillId="0" borderId="0" xfId="0"/>
    <xf numFmtId="0" fontId="4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10" fontId="1" fillId="0" borderId="0" xfId="0" applyNumberFormat="1" applyFont="1" applyBorder="1"/>
    <xf numFmtId="0" fontId="9" fillId="0" borderId="0" xfId="0" applyFont="1" applyFill="1" applyBorder="1"/>
    <xf numFmtId="4" fontId="9" fillId="0" borderId="0" xfId="0" applyNumberFormat="1" applyFont="1" applyFill="1" applyBorder="1" applyAlignment="1">
      <alignment horizontal="right" vertical="center"/>
    </xf>
    <xf numFmtId="0" fontId="8" fillId="0" borderId="0" xfId="0" applyFont="1" applyBorder="1" applyAlignment="1">
      <alignment horizontal="left" vertical="center" wrapText="1"/>
    </xf>
    <xf numFmtId="10" fontId="8" fillId="0" borderId="0" xfId="10" applyNumberFormat="1" applyFont="1" applyFill="1" applyBorder="1" applyAlignment="1">
      <alignment horizontal="right" vertical="center"/>
    </xf>
    <xf numFmtId="10" fontId="4" fillId="0" borderId="0" xfId="0" applyNumberFormat="1" applyFont="1" applyBorder="1"/>
    <xf numFmtId="0" fontId="0" fillId="0" borderId="0" xfId="0" applyBorder="1"/>
    <xf numFmtId="0" fontId="7" fillId="0" borderId="0" xfId="0" applyFont="1"/>
    <xf numFmtId="3" fontId="9" fillId="0" borderId="0" xfId="0" applyNumberFormat="1" applyFont="1" applyFill="1" applyBorder="1" applyAlignment="1">
      <alignment horizontal="right" vertical="center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9" fillId="0" borderId="0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9" fillId="0" borderId="5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4" fontId="9" fillId="0" borderId="0" xfId="0" applyNumberFormat="1" applyFont="1" applyAlignment="1">
      <alignment horizontal="right" vertical="center" indent="1"/>
    </xf>
    <xf numFmtId="3" fontId="9" fillId="0" borderId="0" xfId="0" applyNumberFormat="1" applyFont="1" applyAlignment="1">
      <alignment horizontal="right" vertical="center" indent="1"/>
    </xf>
    <xf numFmtId="0" fontId="10" fillId="0" borderId="6" xfId="0" applyFont="1" applyBorder="1" applyAlignment="1">
      <alignment horizontal="center" vertical="center" wrapText="1"/>
    </xf>
    <xf numFmtId="0" fontId="14" fillId="0" borderId="5" xfId="5" applyFont="1" applyFill="1" applyBorder="1" applyAlignment="1">
      <alignment vertical="center" wrapText="1"/>
    </xf>
    <xf numFmtId="10" fontId="14" fillId="0" borderId="7" xfId="7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vertical="center"/>
    </xf>
    <xf numFmtId="14" fontId="9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12" fillId="0" borderId="0" xfId="0" applyFont="1" applyFill="1" applyBorder="1"/>
    <xf numFmtId="14" fontId="12" fillId="0" borderId="0" xfId="0" applyNumberFormat="1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0" fillId="0" borderId="8" xfId="0" applyFont="1" applyBorder="1" applyAlignment="1">
      <alignment horizontal="center" vertical="center" wrapText="1"/>
    </xf>
    <xf numFmtId="0" fontId="9" fillId="0" borderId="9" xfId="0" applyFont="1" applyFill="1" applyBorder="1" applyAlignment="1">
      <alignment horizontal="left" vertical="center" wrapText="1" shrinkToFit="1"/>
    </xf>
    <xf numFmtId="4" fontId="9" fillId="0" borderId="10" xfId="0" applyNumberFormat="1" applyFont="1" applyFill="1" applyBorder="1" applyAlignment="1">
      <alignment horizontal="right" vertical="center" indent="1"/>
    </xf>
    <xf numFmtId="3" fontId="9" fillId="0" borderId="10" xfId="0" applyNumberFormat="1" applyFont="1" applyFill="1" applyBorder="1" applyAlignment="1">
      <alignment horizontal="right" vertical="center" indent="1"/>
    </xf>
    <xf numFmtId="4" fontId="9" fillId="0" borderId="11" xfId="0" applyNumberFormat="1" applyFont="1" applyFill="1" applyBorder="1" applyAlignment="1">
      <alignment horizontal="right" vertical="center" indent="1"/>
    </xf>
    <xf numFmtId="4" fontId="9" fillId="0" borderId="0" xfId="0" applyNumberFormat="1" applyFont="1" applyFill="1" applyBorder="1" applyAlignment="1">
      <alignment horizontal="right" vertical="center" indent="1"/>
    </xf>
    <xf numFmtId="0" fontId="6" fillId="0" borderId="0" xfId="0" applyFont="1" applyFill="1" applyBorder="1" applyAlignment="1">
      <alignment vertical="center"/>
    </xf>
    <xf numFmtId="0" fontId="10" fillId="0" borderId="12" xfId="0" applyFont="1" applyBorder="1" applyAlignment="1">
      <alignment horizontal="center" vertical="center" wrapText="1"/>
    </xf>
    <xf numFmtId="3" fontId="9" fillId="0" borderId="0" xfId="0" applyNumberFormat="1" applyFont="1" applyFill="1" applyBorder="1" applyAlignment="1">
      <alignment horizontal="right" vertical="center" indent="1"/>
    </xf>
    <xf numFmtId="14" fontId="9" fillId="0" borderId="0" xfId="0" applyNumberFormat="1" applyFont="1" applyFill="1" applyBorder="1" applyAlignment="1">
      <alignment horizontal="center"/>
    </xf>
    <xf numFmtId="0" fontId="16" fillId="0" borderId="0" xfId="1" applyFont="1" applyFill="1" applyBorder="1" applyAlignment="1" applyProtection="1">
      <alignment horizontal="left" vertical="center"/>
    </xf>
    <xf numFmtId="0" fontId="16" fillId="0" borderId="0" xfId="1" applyFont="1" applyFill="1" applyBorder="1" applyAlignment="1" applyProtection="1">
      <alignment horizontal="left" vertical="center" wrapText="1"/>
    </xf>
    <xf numFmtId="0" fontId="6" fillId="0" borderId="0" xfId="0" applyFont="1" applyAlignment="1">
      <alignment horizontal="center" vertical="center"/>
    </xf>
    <xf numFmtId="4" fontId="9" fillId="0" borderId="0" xfId="0" applyNumberFormat="1" applyFont="1" applyAlignment="1">
      <alignment horizontal="right" vertical="center"/>
    </xf>
    <xf numFmtId="3" fontId="9" fillId="0" borderId="7" xfId="0" applyNumberFormat="1" applyFont="1" applyBorder="1" applyAlignment="1">
      <alignment horizontal="right" vertical="center" indent="1"/>
    </xf>
    <xf numFmtId="4" fontId="9" fillId="0" borderId="0" xfId="0" applyNumberFormat="1" applyFont="1" applyFill="1" applyBorder="1" applyAlignment="1">
      <alignment vertical="center"/>
    </xf>
    <xf numFmtId="0" fontId="14" fillId="0" borderId="0" xfId="5" applyFont="1" applyFill="1" applyBorder="1" applyAlignment="1">
      <alignment vertical="center" wrapText="1"/>
    </xf>
    <xf numFmtId="10" fontId="14" fillId="0" borderId="0" xfId="7" applyNumberFormat="1" applyFont="1" applyFill="1" applyBorder="1" applyAlignment="1">
      <alignment horizontal="center" vertical="center" wrapText="1"/>
    </xf>
    <xf numFmtId="4" fontId="17" fillId="0" borderId="13" xfId="0" applyNumberFormat="1" applyFont="1" applyFill="1" applyBorder="1" applyAlignment="1">
      <alignment horizontal="center" vertical="center"/>
    </xf>
    <xf numFmtId="10" fontId="4" fillId="0" borderId="0" xfId="0" applyNumberFormat="1" applyFont="1" applyBorder="1" applyAlignment="1">
      <alignment horizontal="center"/>
    </xf>
    <xf numFmtId="10" fontId="0" fillId="0" borderId="0" xfId="0" applyNumberFormat="1" applyFill="1" applyBorder="1"/>
    <xf numFmtId="0" fontId="10" fillId="0" borderId="14" xfId="0" applyFont="1" applyFill="1" applyBorder="1" applyAlignment="1">
      <alignment horizontal="center" vertical="center" wrapText="1"/>
    </xf>
    <xf numFmtId="0" fontId="10" fillId="0" borderId="15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16" xfId="0" applyFont="1" applyFill="1" applyBorder="1" applyAlignment="1">
      <alignment horizontal="center" vertical="center" wrapText="1"/>
    </xf>
    <xf numFmtId="14" fontId="9" fillId="0" borderId="0" xfId="0" applyNumberFormat="1" applyFont="1" applyAlignment="1">
      <alignment horizontal="center" vertical="center"/>
    </xf>
    <xf numFmtId="10" fontId="14" fillId="0" borderId="17" xfId="7" applyNumberFormat="1" applyFont="1" applyFill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10" fontId="9" fillId="0" borderId="0" xfId="0" applyNumberFormat="1" applyFont="1" applyFill="1" applyBorder="1"/>
    <xf numFmtId="0" fontId="9" fillId="0" borderId="0" xfId="0" applyFont="1" applyAlignment="1">
      <alignment horizontal="left"/>
    </xf>
    <xf numFmtId="0" fontId="9" fillId="0" borderId="0" xfId="0" applyFont="1"/>
    <xf numFmtId="0" fontId="5" fillId="0" borderId="6" xfId="0" applyFont="1" applyBorder="1" applyAlignment="1">
      <alignment vertical="center" wrapText="1"/>
    </xf>
    <xf numFmtId="0" fontId="6" fillId="0" borderId="0" xfId="0" applyFont="1"/>
    <xf numFmtId="164" fontId="3" fillId="0" borderId="0" xfId="2" applyNumberFormat="1" applyFont="1" applyFill="1" applyBorder="1" applyAlignment="1">
      <alignment horizontal="right" wrapText="1"/>
    </xf>
    <xf numFmtId="0" fontId="9" fillId="0" borderId="0" xfId="0" applyFont="1" applyBorder="1"/>
    <xf numFmtId="0" fontId="14" fillId="0" borderId="19" xfId="5" applyFont="1" applyFill="1" applyBorder="1" applyAlignment="1">
      <alignment vertical="center" wrapText="1"/>
    </xf>
    <xf numFmtId="10" fontId="14" fillId="0" borderId="20" xfId="7" applyNumberFormat="1" applyFont="1" applyFill="1" applyBorder="1" applyAlignment="1">
      <alignment horizontal="center" vertical="center" wrapText="1"/>
    </xf>
    <xf numFmtId="0" fontId="10" fillId="0" borderId="21" xfId="0" applyFont="1" applyFill="1" applyBorder="1" applyAlignment="1">
      <alignment horizontal="center" vertical="center" wrapText="1"/>
    </xf>
    <xf numFmtId="0" fontId="9" fillId="0" borderId="21" xfId="0" applyFont="1" applyFill="1" applyBorder="1" applyAlignment="1">
      <alignment vertical="center"/>
    </xf>
    <xf numFmtId="4" fontId="9" fillId="0" borderId="21" xfId="0" applyNumberFormat="1" applyFont="1" applyFill="1" applyBorder="1" applyAlignment="1">
      <alignment horizontal="right" vertical="center"/>
    </xf>
    <xf numFmtId="0" fontId="14" fillId="0" borderId="7" xfId="3" applyFont="1" applyFill="1" applyBorder="1" applyAlignment="1">
      <alignment vertical="center" wrapText="1"/>
    </xf>
    <xf numFmtId="4" fontId="14" fillId="0" borderId="7" xfId="3" applyNumberFormat="1" applyFont="1" applyFill="1" applyBorder="1" applyAlignment="1">
      <alignment horizontal="right" vertical="center" wrapText="1" indent="1"/>
    </xf>
    <xf numFmtId="3" fontId="14" fillId="0" borderId="7" xfId="3" applyNumberFormat="1" applyFont="1" applyFill="1" applyBorder="1" applyAlignment="1">
      <alignment horizontal="right" vertical="center" wrapText="1" indent="1"/>
    </xf>
    <xf numFmtId="0" fontId="15" fillId="0" borderId="17" xfId="1" applyFont="1" applyFill="1" applyBorder="1" applyAlignment="1" applyProtection="1">
      <alignment vertical="center" wrapText="1"/>
    </xf>
    <xf numFmtId="0" fontId="14" fillId="0" borderId="22" xfId="5" applyFont="1" applyFill="1" applyBorder="1" applyAlignment="1">
      <alignment vertical="center" wrapText="1"/>
    </xf>
    <xf numFmtId="10" fontId="14" fillId="0" borderId="23" xfId="7" applyNumberFormat="1" applyFont="1" applyFill="1" applyBorder="1" applyAlignment="1">
      <alignment horizontal="center" vertical="center" wrapText="1"/>
    </xf>
    <xf numFmtId="0" fontId="9" fillId="0" borderId="24" xfId="0" applyFont="1" applyFill="1" applyBorder="1" applyAlignment="1">
      <alignment vertical="center"/>
    </xf>
    <xf numFmtId="0" fontId="9" fillId="0" borderId="25" xfId="0" applyFont="1" applyBorder="1" applyAlignment="1">
      <alignment vertical="center"/>
    </xf>
    <xf numFmtId="0" fontId="0" fillId="0" borderId="26" xfId="0" applyBorder="1"/>
    <xf numFmtId="0" fontId="10" fillId="0" borderId="27" xfId="0" applyFont="1" applyFill="1" applyBorder="1" applyAlignment="1">
      <alignment horizontal="center" vertical="center" wrapText="1" shrinkToFit="1"/>
    </xf>
    <xf numFmtId="4" fontId="10" fillId="0" borderId="28" xfId="0" applyNumberFormat="1" applyFont="1" applyFill="1" applyBorder="1" applyAlignment="1">
      <alignment horizontal="right" vertical="center" indent="1"/>
    </xf>
    <xf numFmtId="3" fontId="10" fillId="0" borderId="29" xfId="0" applyNumberFormat="1" applyFont="1" applyFill="1" applyBorder="1" applyAlignment="1">
      <alignment horizontal="right" vertical="center" indent="1"/>
    </xf>
    <xf numFmtId="4" fontId="10" fillId="0" borderId="30" xfId="0" applyNumberFormat="1" applyFont="1" applyFill="1" applyBorder="1" applyAlignment="1">
      <alignment horizontal="right" vertical="center" indent="1"/>
    </xf>
    <xf numFmtId="10" fontId="9" fillId="0" borderId="10" xfId="11" applyNumberFormat="1" applyFont="1" applyFill="1" applyBorder="1" applyAlignment="1">
      <alignment horizontal="right" vertical="center" indent="1"/>
    </xf>
    <xf numFmtId="10" fontId="10" fillId="0" borderId="13" xfId="0" applyNumberFormat="1" applyFont="1" applyFill="1" applyBorder="1" applyAlignment="1">
      <alignment horizontal="right" vertical="center" indent="1"/>
    </xf>
    <xf numFmtId="4" fontId="20" fillId="0" borderId="13" xfId="8" applyNumberFormat="1" applyFont="1" applyFill="1" applyBorder="1" applyAlignment="1">
      <alignment horizontal="right" vertical="center" wrapText="1" indent="1"/>
    </xf>
    <xf numFmtId="3" fontId="20" fillId="0" borderId="13" xfId="8" applyNumberFormat="1" applyFont="1" applyFill="1" applyBorder="1" applyAlignment="1">
      <alignment horizontal="right" vertical="center" wrapText="1" indent="1"/>
    </xf>
    <xf numFmtId="10" fontId="14" fillId="0" borderId="7" xfId="7" applyNumberFormat="1" applyFont="1" applyFill="1" applyBorder="1" applyAlignment="1">
      <alignment horizontal="right" vertical="center" wrapText="1" indent="1"/>
    </xf>
    <xf numFmtId="0" fontId="5" fillId="0" borderId="0" xfId="0" applyFont="1" applyBorder="1" applyAlignment="1">
      <alignment horizontal="left" vertical="center"/>
    </xf>
    <xf numFmtId="0" fontId="9" fillId="0" borderId="31" xfId="0" applyFont="1" applyBorder="1" applyAlignment="1">
      <alignment vertical="center"/>
    </xf>
    <xf numFmtId="14" fontId="9" fillId="0" borderId="31" xfId="0" applyNumberFormat="1" applyFont="1" applyBorder="1" applyAlignment="1">
      <alignment horizontal="center" vertical="center"/>
    </xf>
    <xf numFmtId="14" fontId="9" fillId="0" borderId="32" xfId="0" applyNumberFormat="1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 wrapText="1"/>
    </xf>
    <xf numFmtId="14" fontId="14" fillId="0" borderId="7" xfId="5" applyNumberFormat="1" applyFont="1" applyFill="1" applyBorder="1" applyAlignment="1">
      <alignment horizontal="center" vertical="center" wrapText="1"/>
    </xf>
    <xf numFmtId="10" fontId="14" fillId="0" borderId="34" xfId="9" applyNumberFormat="1" applyFont="1" applyFill="1" applyBorder="1" applyAlignment="1">
      <alignment horizontal="right" vertical="center" wrapText="1" indent="1"/>
    </xf>
    <xf numFmtId="10" fontId="9" fillId="0" borderId="0" xfId="0" applyNumberFormat="1" applyFont="1" applyFill="1" applyBorder="1" applyAlignment="1">
      <alignment horizontal="center" vertical="center"/>
    </xf>
    <xf numFmtId="10" fontId="9" fillId="0" borderId="0" xfId="0" applyNumberFormat="1" applyFont="1" applyAlignment="1">
      <alignment vertical="center"/>
    </xf>
    <xf numFmtId="4" fontId="10" fillId="0" borderId="13" xfId="0" applyNumberFormat="1" applyFont="1" applyFill="1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4" fontId="10" fillId="0" borderId="29" xfId="0" applyNumberFormat="1" applyFont="1" applyFill="1" applyBorder="1" applyAlignment="1">
      <alignment horizontal="right" vertical="center" indent="1"/>
    </xf>
    <xf numFmtId="0" fontId="9" fillId="0" borderId="35" xfId="0" applyFont="1" applyFill="1" applyBorder="1" applyAlignment="1">
      <alignment vertical="center"/>
    </xf>
    <xf numFmtId="4" fontId="10" fillId="0" borderId="20" xfId="0" applyNumberFormat="1" applyFont="1" applyFill="1" applyBorder="1" applyAlignment="1">
      <alignment horizontal="right" vertical="center" indent="1"/>
    </xf>
    <xf numFmtId="10" fontId="9" fillId="0" borderId="0" xfId="0" applyNumberFormat="1" applyFont="1" applyFill="1" applyBorder="1" applyAlignment="1">
      <alignment vertical="center"/>
    </xf>
    <xf numFmtId="4" fontId="9" fillId="0" borderId="10" xfId="0" applyNumberFormat="1" applyFont="1" applyFill="1" applyBorder="1" applyAlignment="1">
      <alignment vertical="center"/>
    </xf>
    <xf numFmtId="4" fontId="9" fillId="0" borderId="11" xfId="0" applyNumberFormat="1" applyFont="1" applyFill="1" applyBorder="1" applyAlignment="1">
      <alignment vertical="center"/>
    </xf>
    <xf numFmtId="10" fontId="9" fillId="0" borderId="36" xfId="0" applyNumberFormat="1" applyFont="1" applyBorder="1" applyAlignment="1">
      <alignment horizontal="right" vertical="center" indent="1"/>
    </xf>
    <xf numFmtId="10" fontId="9" fillId="0" borderId="17" xfId="0" applyNumberFormat="1" applyFont="1" applyBorder="1" applyAlignment="1">
      <alignment horizontal="right" vertical="center" indent="1"/>
    </xf>
    <xf numFmtId="0" fontId="9" fillId="0" borderId="37" xfId="0" applyFont="1" applyFill="1" applyBorder="1" applyAlignment="1">
      <alignment horizontal="left" vertical="center" wrapText="1" shrinkToFit="1"/>
    </xf>
    <xf numFmtId="0" fontId="9" fillId="0" borderId="38" xfId="0" applyFont="1" applyFill="1" applyBorder="1" applyAlignment="1">
      <alignment horizontal="left" vertical="center" wrapText="1" shrinkToFit="1"/>
    </xf>
    <xf numFmtId="4" fontId="9" fillId="0" borderId="39" xfId="0" applyNumberFormat="1" applyFont="1" applyFill="1" applyBorder="1" applyAlignment="1">
      <alignment horizontal="right" vertical="center" indent="1"/>
    </xf>
    <xf numFmtId="10" fontId="9" fillId="0" borderId="39" xfId="11" applyNumberFormat="1" applyFont="1" applyFill="1" applyBorder="1" applyAlignment="1">
      <alignment horizontal="right" vertical="center" indent="1"/>
    </xf>
    <xf numFmtId="4" fontId="9" fillId="0" borderId="40" xfId="0" applyNumberFormat="1" applyFont="1" applyFill="1" applyBorder="1" applyAlignment="1">
      <alignment horizontal="right" vertical="center" indent="1"/>
    </xf>
    <xf numFmtId="10" fontId="9" fillId="0" borderId="0" xfId="0" applyNumberFormat="1" applyFont="1" applyAlignment="1">
      <alignment horizontal="right" vertical="center" indent="1"/>
    </xf>
    <xf numFmtId="0" fontId="9" fillId="0" borderId="41" xfId="0" applyFont="1" applyFill="1" applyBorder="1" applyAlignment="1">
      <alignment horizontal="left" vertical="center" wrapText="1" shrinkToFit="1"/>
    </xf>
    <xf numFmtId="4" fontId="9" fillId="0" borderId="42" xfId="0" applyNumberFormat="1" applyFont="1" applyFill="1" applyBorder="1" applyAlignment="1">
      <alignment horizontal="right" vertical="center" indent="1"/>
    </xf>
    <xf numFmtId="4" fontId="9" fillId="0" borderId="43" xfId="0" applyNumberFormat="1" applyFont="1" applyFill="1" applyBorder="1" applyAlignment="1">
      <alignment horizontal="right" vertical="center" indent="1"/>
    </xf>
    <xf numFmtId="0" fontId="10" fillId="0" borderId="0" xfId="0" applyFont="1" applyFill="1" applyBorder="1" applyAlignment="1">
      <alignment vertical="center"/>
    </xf>
    <xf numFmtId="4" fontId="10" fillId="0" borderId="0" xfId="0" applyNumberFormat="1" applyFont="1" applyFill="1" applyBorder="1" applyAlignment="1">
      <alignment horizontal="right" vertical="center" indent="1"/>
    </xf>
    <xf numFmtId="0" fontId="9" fillId="0" borderId="44" xfId="0" applyFont="1" applyFill="1" applyBorder="1" applyAlignment="1">
      <alignment horizontal="left" vertical="center" wrapText="1" shrinkToFit="1"/>
    </xf>
    <xf numFmtId="4" fontId="9" fillId="0" borderId="45" xfId="0" applyNumberFormat="1" applyFont="1" applyFill="1" applyBorder="1" applyAlignment="1">
      <alignment horizontal="right" vertical="center" indent="1"/>
    </xf>
    <xf numFmtId="10" fontId="9" fillId="0" borderId="45" xfId="11" applyNumberFormat="1" applyFont="1" applyFill="1" applyBorder="1" applyAlignment="1">
      <alignment horizontal="right" vertical="center" indent="1"/>
    </xf>
    <xf numFmtId="10" fontId="14" fillId="0" borderId="7" xfId="7" applyNumberFormat="1" applyFont="1" applyFill="1" applyBorder="1" applyAlignment="1">
      <alignment horizontal="right" vertical="center" indent="1"/>
    </xf>
    <xf numFmtId="10" fontId="14" fillId="0" borderId="17" xfId="7" applyNumberFormat="1" applyFont="1" applyFill="1" applyBorder="1" applyAlignment="1">
      <alignment horizontal="right" vertical="center" indent="1"/>
    </xf>
    <xf numFmtId="10" fontId="14" fillId="0" borderId="20" xfId="7" applyNumberFormat="1" applyFont="1" applyFill="1" applyBorder="1" applyAlignment="1">
      <alignment horizontal="right" vertical="center" indent="1"/>
    </xf>
    <xf numFmtId="10" fontId="14" fillId="0" borderId="11" xfId="7" applyNumberFormat="1" applyFont="1" applyFill="1" applyBorder="1" applyAlignment="1">
      <alignment horizontal="right" vertical="center" indent="1"/>
    </xf>
    <xf numFmtId="10" fontId="14" fillId="0" borderId="46" xfId="7" applyNumberFormat="1" applyFont="1" applyFill="1" applyBorder="1" applyAlignment="1">
      <alignment horizontal="right" vertical="center" indent="1"/>
    </xf>
    <xf numFmtId="10" fontId="19" fillId="0" borderId="46" xfId="0" applyNumberFormat="1" applyFont="1" applyBorder="1" applyAlignment="1">
      <alignment horizontal="right" vertical="center" indent="1"/>
    </xf>
    <xf numFmtId="10" fontId="14" fillId="0" borderId="30" xfId="7" applyNumberFormat="1" applyFont="1" applyFill="1" applyBorder="1" applyAlignment="1">
      <alignment horizontal="right" vertical="center" indent="1"/>
    </xf>
    <xf numFmtId="0" fontId="9" fillId="0" borderId="0" xfId="0" applyFont="1" applyBorder="1" applyAlignment="1">
      <alignment horizontal="center" vertical="center"/>
    </xf>
    <xf numFmtId="14" fontId="21" fillId="0" borderId="7" xfId="5" applyNumberFormat="1" applyFont="1" applyFill="1" applyBorder="1" applyAlignment="1">
      <alignment horizontal="center" vertical="center" wrapText="1"/>
    </xf>
    <xf numFmtId="10" fontId="21" fillId="0" borderId="7" xfId="7" applyNumberFormat="1" applyFont="1" applyFill="1" applyBorder="1" applyAlignment="1">
      <alignment horizontal="right" vertical="center" wrapText="1" indent="1"/>
    </xf>
    <xf numFmtId="10" fontId="21" fillId="0" borderId="34" xfId="9" applyNumberFormat="1" applyFont="1" applyFill="1" applyBorder="1" applyAlignment="1">
      <alignment horizontal="right" vertical="center" wrapText="1" indent="1"/>
    </xf>
    <xf numFmtId="10" fontId="20" fillId="0" borderId="0" xfId="7" applyNumberFormat="1" applyFont="1" applyFill="1" applyBorder="1" applyAlignment="1">
      <alignment horizontal="center" vertical="center" wrapText="1"/>
    </xf>
    <xf numFmtId="10" fontId="20" fillId="0" borderId="0" xfId="7" applyNumberFormat="1" applyFont="1" applyFill="1" applyBorder="1" applyAlignment="1">
      <alignment horizontal="right" vertical="center" wrapText="1" indent="1"/>
    </xf>
    <xf numFmtId="10" fontId="20" fillId="0" borderId="0" xfId="9" applyNumberFormat="1" applyFont="1" applyFill="1" applyBorder="1" applyAlignment="1">
      <alignment horizontal="center" vertical="center" wrapText="1"/>
    </xf>
    <xf numFmtId="10" fontId="14" fillId="0" borderId="42" xfId="7" applyNumberFormat="1" applyFont="1" applyFill="1" applyBorder="1" applyAlignment="1">
      <alignment horizontal="right" vertical="center" wrapText="1" indent="1"/>
    </xf>
    <xf numFmtId="10" fontId="14" fillId="0" borderId="10" xfId="7" applyNumberFormat="1" applyFont="1" applyFill="1" applyBorder="1" applyAlignment="1">
      <alignment horizontal="right" vertical="center" wrapText="1" indent="1"/>
    </xf>
    <xf numFmtId="0" fontId="9" fillId="0" borderId="47" xfId="0" applyFont="1" applyFill="1" applyBorder="1" applyAlignment="1">
      <alignment horizontal="left" vertical="center" wrapText="1" shrinkToFit="1"/>
    </xf>
    <xf numFmtId="4" fontId="9" fillId="0" borderId="48" xfId="0" applyNumberFormat="1" applyFont="1" applyFill="1" applyBorder="1" applyAlignment="1">
      <alignment horizontal="right" vertical="center" indent="1"/>
    </xf>
    <xf numFmtId="10" fontId="14" fillId="0" borderId="48" xfId="7" applyNumberFormat="1" applyFont="1" applyFill="1" applyBorder="1" applyAlignment="1">
      <alignment horizontal="right" vertical="center" wrapText="1" indent="1"/>
    </xf>
    <xf numFmtId="4" fontId="9" fillId="0" borderId="49" xfId="0" applyNumberFormat="1" applyFont="1" applyFill="1" applyBorder="1" applyAlignment="1">
      <alignment horizontal="right" vertical="center" indent="1"/>
    </xf>
    <xf numFmtId="4" fontId="9" fillId="0" borderId="15" xfId="0" applyNumberFormat="1" applyFont="1" applyFill="1" applyBorder="1" applyAlignment="1">
      <alignment horizontal="right" vertical="center" indent="1"/>
    </xf>
    <xf numFmtId="10" fontId="12" fillId="0" borderId="36" xfId="0" applyNumberFormat="1" applyFont="1" applyBorder="1" applyAlignment="1">
      <alignment horizontal="right" vertical="center" indent="1"/>
    </xf>
    <xf numFmtId="10" fontId="12" fillId="0" borderId="17" xfId="0" applyNumberFormat="1" applyFont="1" applyBorder="1" applyAlignment="1">
      <alignment horizontal="right" vertical="center" indent="1"/>
    </xf>
    <xf numFmtId="0" fontId="9" fillId="0" borderId="0" xfId="0" applyFont="1" applyBorder="1" applyAlignment="1">
      <alignment vertical="center" wrapText="1"/>
    </xf>
    <xf numFmtId="0" fontId="9" fillId="0" borderId="35" xfId="0" applyFont="1" applyBorder="1" applyAlignment="1">
      <alignment vertical="center"/>
    </xf>
    <xf numFmtId="0" fontId="9" fillId="0" borderId="6" xfId="0" applyFont="1" applyFill="1" applyBorder="1" applyAlignment="1">
      <alignment vertical="center"/>
    </xf>
    <xf numFmtId="0" fontId="9" fillId="0" borderId="22" xfId="0" applyFont="1" applyBorder="1" applyAlignment="1">
      <alignment horizontal="center" vertical="center"/>
    </xf>
    <xf numFmtId="10" fontId="20" fillId="0" borderId="50" xfId="7" applyNumberFormat="1" applyFont="1" applyFill="1" applyBorder="1" applyAlignment="1">
      <alignment horizontal="center" vertical="center" wrapText="1"/>
    </xf>
    <xf numFmtId="10" fontId="20" fillId="0" borderId="50" xfId="7" applyNumberFormat="1" applyFont="1" applyFill="1" applyBorder="1" applyAlignment="1">
      <alignment horizontal="right" vertical="center" wrapText="1" indent="1"/>
    </xf>
    <xf numFmtId="0" fontId="9" fillId="0" borderId="51" xfId="0" applyFont="1" applyFill="1" applyBorder="1" applyAlignment="1">
      <alignment horizontal="center" vertical="center"/>
    </xf>
    <xf numFmtId="0" fontId="10" fillId="0" borderId="18" xfId="0" applyFont="1" applyBorder="1" applyAlignment="1">
      <alignment horizontal="center" vertical="center" wrapText="1"/>
    </xf>
    <xf numFmtId="10" fontId="19" fillId="0" borderId="43" xfId="0" applyNumberFormat="1" applyFont="1" applyBorder="1" applyAlignment="1">
      <alignment horizontal="right" vertical="center" indent="1"/>
    </xf>
    <xf numFmtId="0" fontId="14" fillId="0" borderId="5" xfId="5" applyFont="1" applyBorder="1" applyAlignment="1">
      <alignment vertical="center" wrapText="1"/>
    </xf>
    <xf numFmtId="0" fontId="9" fillId="0" borderId="5" xfId="0" applyFont="1" applyBorder="1" applyAlignment="1">
      <alignment horizontal="left"/>
    </xf>
    <xf numFmtId="0" fontId="21" fillId="0" borderId="5" xfId="5" applyFont="1" applyBorder="1" applyAlignment="1">
      <alignment vertical="center" wrapText="1"/>
    </xf>
    <xf numFmtId="0" fontId="21" fillId="0" borderId="52" xfId="5" applyFont="1" applyBorder="1" applyAlignment="1">
      <alignment vertical="center" wrapText="1"/>
    </xf>
    <xf numFmtId="0" fontId="14" fillId="0" borderId="7" xfId="3" applyFont="1" applyBorder="1" applyAlignment="1">
      <alignment vertical="center" wrapText="1"/>
    </xf>
    <xf numFmtId="0" fontId="21" fillId="0" borderId="7" xfId="3" applyFont="1" applyBorder="1" applyAlignment="1">
      <alignment vertical="center" wrapText="1"/>
    </xf>
    <xf numFmtId="0" fontId="21" fillId="0" borderId="7" xfId="3" quotePrefix="1" applyFont="1" applyBorder="1" applyAlignment="1">
      <alignment vertical="center" wrapText="1"/>
    </xf>
    <xf numFmtId="0" fontId="21" fillId="0" borderId="53" xfId="4" applyFont="1" applyBorder="1" applyAlignment="1">
      <alignment vertical="center" wrapText="1"/>
    </xf>
    <xf numFmtId="0" fontId="21" fillId="0" borderId="54" xfId="0" applyFont="1" applyBorder="1"/>
    <xf numFmtId="0" fontId="21" fillId="0" borderId="0" xfId="0" applyFont="1"/>
    <xf numFmtId="0" fontId="21" fillId="0" borderId="7" xfId="4" applyFont="1" applyBorder="1" applyAlignment="1">
      <alignment vertical="center" wrapText="1"/>
    </xf>
    <xf numFmtId="0" fontId="17" fillId="0" borderId="18" xfId="0" applyFont="1" applyBorder="1" applyAlignment="1">
      <alignment horizontal="center" vertical="center" wrapText="1"/>
    </xf>
    <xf numFmtId="14" fontId="17" fillId="0" borderId="33" xfId="0" applyNumberFormat="1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20" fillId="0" borderId="0" xfId="6" applyFont="1" applyAlignment="1">
      <alignment vertical="center" wrapText="1"/>
    </xf>
    <xf numFmtId="0" fontId="10" fillId="0" borderId="55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left" vertical="center" wrapText="1" shrinkToFit="1"/>
    </xf>
    <xf numFmtId="0" fontId="10" fillId="0" borderId="27" xfId="0" applyFont="1" applyBorder="1" applyAlignment="1">
      <alignment horizontal="center" vertical="center" wrapText="1" shrinkToFit="1"/>
    </xf>
    <xf numFmtId="0" fontId="14" fillId="0" borderId="9" xfId="5" applyFont="1" applyBorder="1" applyAlignment="1">
      <alignment vertical="center" wrapText="1"/>
    </xf>
    <xf numFmtId="0" fontId="14" fillId="0" borderId="56" xfId="5" applyFont="1" applyBorder="1" applyAlignment="1">
      <alignment vertical="center" wrapText="1"/>
    </xf>
    <xf numFmtId="0" fontId="14" fillId="0" borderId="9" xfId="5" applyFont="1" applyBorder="1" applyAlignment="1">
      <alignment horizontal="left" vertical="center" wrapText="1"/>
    </xf>
    <xf numFmtId="0" fontId="14" fillId="0" borderId="41" xfId="5" applyFont="1" applyBorder="1" applyAlignment="1">
      <alignment horizontal="left" vertical="center" wrapText="1"/>
    </xf>
    <xf numFmtId="4" fontId="14" fillId="0" borderId="7" xfId="3" applyNumberFormat="1" applyFont="1" applyBorder="1" applyAlignment="1">
      <alignment horizontal="center" vertical="center" wrapText="1"/>
    </xf>
    <xf numFmtId="3" fontId="14" fillId="0" borderId="7" xfId="3" applyNumberFormat="1" applyFont="1" applyBorder="1" applyAlignment="1">
      <alignment horizontal="center" vertical="center" wrapText="1"/>
    </xf>
    <xf numFmtId="0" fontId="14" fillId="0" borderId="19" xfId="5" applyFont="1" applyBorder="1" applyAlignment="1">
      <alignment vertical="center" wrapText="1"/>
    </xf>
    <xf numFmtId="3" fontId="21" fillId="0" borderId="7" xfId="4" applyNumberFormat="1" applyFont="1" applyBorder="1" applyAlignment="1">
      <alignment horizontal="center" vertical="center" wrapText="1"/>
    </xf>
    <xf numFmtId="0" fontId="20" fillId="0" borderId="0" xfId="5" applyFont="1" applyAlignment="1">
      <alignment vertical="center" wrapText="1"/>
    </xf>
    <xf numFmtId="0" fontId="21" fillId="0" borderId="57" xfId="5" applyFont="1" applyBorder="1" applyAlignment="1">
      <alignment vertical="center" wrapText="1"/>
    </xf>
    <xf numFmtId="10" fontId="14" fillId="0" borderId="5" xfId="7" applyNumberFormat="1" applyFont="1" applyFill="1" applyBorder="1" applyAlignment="1">
      <alignment horizontal="center" vertical="center" wrapText="1"/>
    </xf>
    <xf numFmtId="0" fontId="21" fillId="0" borderId="22" xfId="5" applyFont="1" applyBorder="1" applyAlignment="1">
      <alignment vertical="center" wrapText="1"/>
    </xf>
    <xf numFmtId="0" fontId="21" fillId="0" borderId="0" xfId="5" applyFont="1" applyBorder="1" applyAlignment="1">
      <alignment vertical="center" wrapText="1"/>
    </xf>
    <xf numFmtId="10" fontId="14" fillId="0" borderId="53" xfId="7" applyNumberFormat="1" applyFont="1" applyFill="1" applyBorder="1" applyAlignment="1">
      <alignment horizontal="center" vertical="center" wrapText="1"/>
    </xf>
    <xf numFmtId="0" fontId="14" fillId="0" borderId="57" xfId="5" applyFont="1" applyBorder="1" applyAlignment="1">
      <alignment vertical="center" wrapText="1"/>
    </xf>
    <xf numFmtId="10" fontId="14" fillId="0" borderId="58" xfId="7" applyNumberFormat="1" applyFont="1" applyFill="1" applyBorder="1" applyAlignment="1">
      <alignment horizontal="center" vertical="center" wrapText="1"/>
    </xf>
    <xf numFmtId="10" fontId="14" fillId="0" borderId="59" xfId="7" applyNumberFormat="1" applyFont="1" applyFill="1" applyBorder="1" applyAlignment="1">
      <alignment horizontal="center" vertical="center" wrapText="1"/>
    </xf>
    <xf numFmtId="0" fontId="10" fillId="0" borderId="60" xfId="0" applyFont="1" applyBorder="1" applyAlignment="1">
      <alignment horizontal="center" vertical="center" wrapText="1"/>
    </xf>
    <xf numFmtId="0" fontId="22" fillId="0" borderId="60" xfId="0" applyFont="1" applyBorder="1" applyAlignment="1">
      <alignment horizontal="center" vertical="center" wrapText="1"/>
    </xf>
    <xf numFmtId="0" fontId="22" fillId="0" borderId="61" xfId="0" applyFont="1" applyBorder="1" applyAlignment="1">
      <alignment horizontal="center" vertical="center" wrapText="1"/>
    </xf>
    <xf numFmtId="0" fontId="21" fillId="0" borderId="62" xfId="5" applyFont="1" applyBorder="1" applyAlignment="1">
      <alignment vertical="center" wrapText="1"/>
    </xf>
    <xf numFmtId="10" fontId="14" fillId="0" borderId="62" xfId="7" applyNumberFormat="1" applyFont="1" applyFill="1" applyBorder="1" applyAlignment="1">
      <alignment horizontal="center" vertical="center" wrapText="1"/>
    </xf>
    <xf numFmtId="10" fontId="20" fillId="0" borderId="0" xfId="7" applyNumberFormat="1" applyFont="1" applyFill="1" applyBorder="1" applyAlignment="1">
      <alignment horizontal="right" vertical="center" wrapText="1"/>
    </xf>
    <xf numFmtId="10" fontId="20" fillId="0" borderId="50" xfId="7" applyNumberFormat="1" applyFont="1" applyFill="1" applyBorder="1" applyAlignment="1">
      <alignment horizontal="right" vertical="center" wrapText="1"/>
    </xf>
    <xf numFmtId="0" fontId="5" fillId="0" borderId="21" xfId="0" applyFont="1" applyBorder="1" applyAlignment="1">
      <alignment horizontal="left" vertical="center"/>
    </xf>
    <xf numFmtId="0" fontId="20" fillId="0" borderId="21" xfId="8" applyFont="1" applyFill="1" applyBorder="1" applyAlignment="1">
      <alignment horizontal="center" vertical="center" wrapText="1"/>
    </xf>
    <xf numFmtId="0" fontId="20" fillId="0" borderId="63" xfId="8" applyFont="1" applyFill="1" applyBorder="1" applyAlignment="1">
      <alignment horizontal="center" vertical="center" wrapText="1"/>
    </xf>
    <xf numFmtId="0" fontId="8" fillId="0" borderId="21" xfId="0" applyFont="1" applyBorder="1" applyAlignment="1">
      <alignment horizontal="left" vertical="center" wrapText="1"/>
    </xf>
    <xf numFmtId="0" fontId="8" fillId="0" borderId="64" xfId="0" applyFont="1" applyBorder="1" applyAlignment="1">
      <alignment horizontal="left" vertical="center" wrapText="1"/>
    </xf>
    <xf numFmtId="0" fontId="9" fillId="0" borderId="35" xfId="0" applyFont="1" applyBorder="1" applyAlignment="1">
      <alignment horizontal="left" vertical="center" wrapText="1"/>
    </xf>
    <xf numFmtId="0" fontId="5" fillId="0" borderId="0" xfId="0" applyFont="1" applyAlignment="1">
      <alignment vertical="center"/>
    </xf>
    <xf numFmtId="0" fontId="10" fillId="0" borderId="65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9" fillId="0" borderId="66" xfId="0" applyFont="1" applyBorder="1" applyAlignment="1">
      <alignment vertical="center"/>
    </xf>
    <xf numFmtId="0" fontId="9" fillId="0" borderId="21" xfId="0" applyFont="1" applyBorder="1" applyAlignment="1">
      <alignment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67" xfId="0" applyFont="1" applyBorder="1" applyAlignment="1">
      <alignment horizontal="center" vertical="center" wrapText="1"/>
    </xf>
    <xf numFmtId="0" fontId="10" fillId="0" borderId="64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8" fillId="0" borderId="35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0" fillId="0" borderId="66" xfId="0" applyBorder="1"/>
    <xf numFmtId="0" fontId="8" fillId="0" borderId="6" xfId="0" applyFont="1" applyBorder="1" applyAlignment="1">
      <alignment horizontal="left" vertical="center" wrapText="1"/>
    </xf>
    <xf numFmtId="0" fontId="8" fillId="0" borderId="51" xfId="0" applyFont="1" applyBorder="1" applyAlignment="1">
      <alignment horizontal="left" vertical="center" wrapText="1"/>
    </xf>
    <xf numFmtId="0" fontId="8" fillId="0" borderId="35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0" fontId="10" fillId="0" borderId="3" xfId="0" applyFont="1" applyBorder="1" applyAlignment="1">
      <alignment horizontal="center" vertical="center" wrapText="1"/>
    </xf>
    <xf numFmtId="0" fontId="10" fillId="0" borderId="68" xfId="0" applyFont="1" applyBorder="1" applyAlignment="1">
      <alignment horizontal="center" vertical="center" wrapText="1"/>
    </xf>
  </cellXfs>
  <cellStyles count="12">
    <cellStyle name="Гиперссылка" xfId="1" builtinId="8"/>
    <cellStyle name="Обычный" xfId="0" builtinId="0"/>
    <cellStyle name="Обычный_Nastya_Otkrit" xfId="2"/>
    <cellStyle name="Обычный_Відкр_1" xfId="3"/>
    <cellStyle name="Обычный_Відкр_1 2" xfId="4"/>
    <cellStyle name="Обычный_Відкр_2" xfId="5"/>
    <cellStyle name="Обычный_Відкр_2 2" xfId="6"/>
    <cellStyle name="Обычный_З_2_28.10" xfId="7"/>
    <cellStyle name="Обычный_Лист2" xfId="8"/>
    <cellStyle name="Обычный_Лист5" xfId="9"/>
    <cellStyle name="Процентный" xfId="10" builtinId="5"/>
    <cellStyle name="Процентный 2" xfId="1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15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de-DE"/>
              <a:t>Dynamics of Ukrainian Equity Indexes and Rates of Return of Funds with Public Issue</a:t>
            </a:r>
          </a:p>
        </c:rich>
      </c:tx>
      <c:layout>
        <c:manualLayout>
          <c:xMode val="edge"/>
          <c:yMode val="edge"/>
          <c:x val="0.24871812818269509"/>
          <c:y val="1.4084507042253521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3.6752167428024375E-2"/>
          <c:y val="0.25070457018124198"/>
          <c:w val="0.94700933744769766"/>
          <c:h val="0.42535269772323087"/>
        </c:manualLayout>
      </c:layout>
      <c:barChart>
        <c:barDir val="col"/>
        <c:grouping val="clustered"/>
        <c:ser>
          <c:idx val="0"/>
          <c:order val="0"/>
          <c:tx>
            <c:strRef>
              <c:f>'IDX + ROR'!$B$2</c:f>
              <c:strCache>
                <c:ptCount val="1"/>
                <c:pt idx="0">
                  <c:v>PFTS Index</c:v>
                </c:pt>
              </c:strCache>
            </c:strRef>
          </c:tx>
          <c:spPr>
            <a:solidFill>
              <a:srgbClr val="99CCFF"/>
            </a:solidFill>
            <a:ln w="25400">
              <a:noFill/>
            </a:ln>
          </c:spPr>
          <c:dLbls>
            <c:dLbl>
              <c:idx val="2"/>
              <c:layout>
                <c:manualLayout>
                  <c:x val="-1.1179043247734335E-3"/>
                  <c:y val="2.6748431393558418E-2"/>
                </c:manualLayout>
              </c:layout>
              <c:dLblPos val="outEnd"/>
              <c:showVal val="1"/>
            </c:dLbl>
            <c:dLbl>
              <c:idx val="3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75" b="0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en-US"/>
                </a:p>
              </c:txPr>
            </c:dLbl>
            <c:dLbl>
              <c:idx val="4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1" i="0" u="none" strike="noStrike" baseline="0">
                      <a:solidFill>
                        <a:srgbClr val="0000FF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en-US"/>
                </a:p>
              </c:txPr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75" b="1" i="0" u="none" strike="noStrike" baseline="0">
                    <a:solidFill>
                      <a:srgbClr val="3366FF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en-US"/>
              </a:p>
            </c:txPr>
            <c:showVal val="1"/>
          </c:dLbls>
          <c:cat>
            <c:strRef>
              <c:f>'IDX + ROR'!$A$3:$A$5</c:f>
              <c:strCache>
                <c:ptCount val="3"/>
                <c:pt idx="0">
                  <c:v>June</c:v>
                </c:pt>
                <c:pt idx="1">
                  <c:v>July</c:v>
                </c:pt>
                <c:pt idx="2">
                  <c:v>YTD 2019</c:v>
                </c:pt>
              </c:strCache>
            </c:strRef>
          </c:cat>
          <c:val>
            <c:numRef>
              <c:f>'IDX + ROR'!$B$3:$B$5</c:f>
              <c:numCache>
                <c:formatCode>0.00%</c:formatCode>
                <c:ptCount val="3"/>
                <c:pt idx="0">
                  <c:v>-4.0531926196125667E-2</c:v>
                </c:pt>
                <c:pt idx="1">
                  <c:v>-1.9378056657748388E-3</c:v>
                </c:pt>
                <c:pt idx="2">
                  <c:v>-3.3180778032036673E-2</c:v>
                </c:pt>
              </c:numCache>
            </c:numRef>
          </c:val>
        </c:ser>
        <c:ser>
          <c:idx val="1"/>
          <c:order val="1"/>
          <c:tx>
            <c:strRef>
              <c:f>'IDX + ROR'!$C$2</c:f>
              <c:strCache>
                <c:ptCount val="1"/>
                <c:pt idx="0">
                  <c:v>UX Index</c:v>
                </c:pt>
              </c:strCache>
            </c:strRef>
          </c:tx>
          <c:spPr>
            <a:solidFill>
              <a:srgbClr val="CCFFCC"/>
            </a:solidFill>
            <a:ln w="25400">
              <a:noFill/>
            </a:ln>
          </c:spPr>
          <c:dLbls>
            <c:dLbl>
              <c:idx val="2"/>
              <c:layout>
                <c:manualLayout>
                  <c:x val="8.095868779611437E-3"/>
                  <c:y val="2.4436330072415368E-2"/>
                </c:manualLayout>
              </c:layout>
              <c:dLblPos val="outEnd"/>
              <c:showVal val="1"/>
            </c:dLbl>
            <c:dLbl>
              <c:idx val="3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75" b="0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en-US"/>
                </a:p>
              </c:txPr>
            </c:dLbl>
            <c:dLbl>
              <c:idx val="4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1" i="0" u="none" strike="noStrike" baseline="0">
                      <a:solidFill>
                        <a:srgbClr val="008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en-US"/>
                </a:p>
              </c:txPr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75" b="1" i="0" u="none" strike="noStrike" baseline="0">
                    <a:solidFill>
                      <a:srgbClr val="00800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en-US"/>
              </a:p>
            </c:txPr>
            <c:showVal val="1"/>
          </c:dLbls>
          <c:cat>
            <c:strRef>
              <c:f>'IDX + ROR'!$A$3:$A$5</c:f>
              <c:strCache>
                <c:ptCount val="3"/>
                <c:pt idx="0">
                  <c:v>June</c:v>
                </c:pt>
                <c:pt idx="1">
                  <c:v>July</c:v>
                </c:pt>
                <c:pt idx="2">
                  <c:v>YTD 2019</c:v>
                </c:pt>
              </c:strCache>
            </c:strRef>
          </c:cat>
          <c:val>
            <c:numRef>
              <c:f>'IDX + ROR'!$C$3:$C$5</c:f>
              <c:numCache>
                <c:formatCode>0.00%</c:formatCode>
                <c:ptCount val="3"/>
                <c:pt idx="0">
                  <c:v>-4.7132707434661247E-2</c:v>
                </c:pt>
                <c:pt idx="1">
                  <c:v>-3.0502750694482161E-2</c:v>
                </c:pt>
                <c:pt idx="2">
                  <c:v>-6.0485384507108275E-2</c:v>
                </c:pt>
              </c:numCache>
            </c:numRef>
          </c:val>
        </c:ser>
        <c:ser>
          <c:idx val="2"/>
          <c:order val="2"/>
          <c:tx>
            <c:strRef>
              <c:f>'IDX + ROR'!$D$2</c:f>
              <c:strCache>
                <c:ptCount val="1"/>
                <c:pt idx="0">
                  <c:v>Open-Ended CII</c:v>
                </c:pt>
              </c:strCache>
            </c:strRef>
          </c:tx>
          <c:spPr>
            <a:solidFill>
              <a:srgbClr val="CC99FF"/>
            </a:solidFill>
            <a:ln w="25400">
              <a:noFill/>
            </a:ln>
          </c:spPr>
          <c:dLbls>
            <c:dLbl>
              <c:idx val="0"/>
              <c:layout>
                <c:manualLayout>
                  <c:x val="8.2600623239476067E-4"/>
                  <c:y val="-2.5300500231440121E-2"/>
                </c:manualLayout>
              </c:layout>
              <c:dLblPos val="outEnd"/>
              <c:showVal val="1"/>
            </c:dLbl>
            <c:dLbl>
              <c:idx val="1"/>
              <c:layout>
                <c:manualLayout>
                  <c:x val="1.3552729167087833E-3"/>
                  <c:y val="-2.1335635561482602E-2"/>
                </c:manualLayout>
              </c:layout>
              <c:dLblPos val="outEnd"/>
              <c:showVal val="1"/>
            </c:dLbl>
            <c:dLbl>
              <c:idx val="2"/>
              <c:layout>
                <c:manualLayout>
                  <c:x val="1.9656680234091399E-3"/>
                  <c:y val="-1.5724318641283406E-2"/>
                </c:manualLayout>
              </c:layout>
              <c:dLblPos val="outEnd"/>
              <c:showVal val="1"/>
            </c:dLbl>
            <c:dLbl>
              <c:idx val="3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75" b="0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en-US"/>
                </a:p>
              </c:txPr>
            </c:dLbl>
            <c:dLbl>
              <c:idx val="4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1" i="0" u="none" strike="noStrike" baseline="0">
                      <a:solidFill>
                        <a:srgbClr val="80008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en-US"/>
                </a:p>
              </c:txPr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75" b="1" i="0" u="none" strike="noStrike" baseline="0">
                    <a:solidFill>
                      <a:srgbClr val="80008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en-US"/>
              </a:p>
            </c:txPr>
            <c:dLblPos val="outEnd"/>
            <c:showVal val="1"/>
          </c:dLbls>
          <c:cat>
            <c:strRef>
              <c:f>'IDX + ROR'!$A$3:$A$5</c:f>
              <c:strCache>
                <c:ptCount val="3"/>
                <c:pt idx="0">
                  <c:v>June</c:v>
                </c:pt>
                <c:pt idx="1">
                  <c:v>July</c:v>
                </c:pt>
                <c:pt idx="2">
                  <c:v>YTD 2019</c:v>
                </c:pt>
              </c:strCache>
            </c:strRef>
          </c:cat>
          <c:val>
            <c:numRef>
              <c:f>'IDX + ROR'!$D$3:$D$5</c:f>
              <c:numCache>
                <c:formatCode>0.00%</c:formatCode>
                <c:ptCount val="3"/>
                <c:pt idx="0">
                  <c:v>9.5286241748918955E-3</c:v>
                </c:pt>
                <c:pt idx="1">
                  <c:v>-2.8710896298371389E-3</c:v>
                </c:pt>
                <c:pt idx="2">
                  <c:v>6.9848224641109952E-3</c:v>
                </c:pt>
              </c:numCache>
            </c:numRef>
          </c:val>
        </c:ser>
        <c:ser>
          <c:idx val="3"/>
          <c:order val="3"/>
          <c:tx>
            <c:strRef>
              <c:f>'IDX + ROR'!$E$2</c:f>
              <c:strCache>
                <c:ptCount val="1"/>
                <c:pt idx="0">
                  <c:v>Interval CII</c:v>
                </c:pt>
              </c:strCache>
            </c:strRef>
          </c:tx>
          <c:spPr>
            <a:solidFill>
              <a:srgbClr val="969696"/>
            </a:solidFill>
            <a:ln w="25400">
              <a:noFill/>
            </a:ln>
          </c:spPr>
          <c:dLbls>
            <c:dLbl>
              <c:idx val="0"/>
              <c:layout>
                <c:manualLayout>
                  <c:x val="1.8604588779825852E-3"/>
                  <c:y val="-1.4216165692969742E-2"/>
                </c:manualLayout>
              </c:layout>
              <c:dLblPos val="outEnd"/>
              <c:showVal val="1"/>
            </c:dLbl>
            <c:dLbl>
              <c:idx val="1"/>
              <c:layout>
                <c:manualLayout>
                  <c:x val="1.6779179327323095E-3"/>
                  <c:y val="2.3963314487803209E-3"/>
                </c:manualLayout>
              </c:layout>
              <c:dLblPos val="outEnd"/>
              <c:showVal val="1"/>
            </c:dLbl>
            <c:dLbl>
              <c:idx val="3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75" b="0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en-US"/>
                </a:p>
              </c:txPr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1" i="0" u="none" strike="noStrike" baseline="0">
                    <a:solidFill>
                      <a:srgbClr val="80808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en-US"/>
              </a:p>
            </c:txPr>
            <c:dLblPos val="outEnd"/>
            <c:showVal val="1"/>
          </c:dLbls>
          <c:cat>
            <c:strRef>
              <c:f>'IDX + ROR'!$A$3:$A$5</c:f>
              <c:strCache>
                <c:ptCount val="3"/>
                <c:pt idx="0">
                  <c:v>June</c:v>
                </c:pt>
                <c:pt idx="1">
                  <c:v>July</c:v>
                </c:pt>
                <c:pt idx="2">
                  <c:v>YTD 2019</c:v>
                </c:pt>
              </c:strCache>
            </c:strRef>
          </c:cat>
          <c:val>
            <c:numRef>
              <c:f>'IDX + ROR'!$E$3:$E$5</c:f>
              <c:numCache>
                <c:formatCode>0.00%</c:formatCode>
                <c:ptCount val="3"/>
                <c:pt idx="0">
                  <c:v>5.9859696051606974E-3</c:v>
                </c:pt>
                <c:pt idx="1">
                  <c:v>-2.1029794775560107E-2</c:v>
                </c:pt>
                <c:pt idx="2">
                  <c:v>-0.20581486647776537</c:v>
                </c:pt>
              </c:numCache>
            </c:numRef>
          </c:val>
        </c:ser>
        <c:ser>
          <c:idx val="4"/>
          <c:order val="4"/>
          <c:tx>
            <c:strRef>
              <c:f>'IDX + ROR'!$F$2</c:f>
              <c:strCache>
                <c:ptCount val="1"/>
                <c:pt idx="0">
                  <c:v>Closed-End CII</c:v>
                </c:pt>
              </c:strCache>
            </c:strRef>
          </c:tx>
          <c:spPr>
            <a:solidFill>
              <a:srgbClr val="000080"/>
            </a:solidFill>
            <a:ln w="25400">
              <a:noFill/>
            </a:ln>
          </c:spPr>
          <c:dLbls>
            <c:dLbl>
              <c:idx val="3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75" b="0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en-US"/>
                </a:p>
              </c:txPr>
            </c:dLbl>
            <c:dLbl>
              <c:idx val="4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8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en-US"/>
                </a:p>
              </c:txPr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75" b="1" i="0" u="none" strike="noStrike" baseline="0">
                    <a:solidFill>
                      <a:srgbClr val="00008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en-US"/>
              </a:p>
            </c:txPr>
            <c:dLblPos val="outEnd"/>
            <c:showVal val="1"/>
          </c:dLbls>
          <c:cat>
            <c:strRef>
              <c:f>'IDX + ROR'!$A$3:$A$5</c:f>
              <c:strCache>
                <c:ptCount val="3"/>
                <c:pt idx="0">
                  <c:v>June</c:v>
                </c:pt>
                <c:pt idx="1">
                  <c:v>July</c:v>
                </c:pt>
                <c:pt idx="2">
                  <c:v>YTD 2019</c:v>
                </c:pt>
              </c:strCache>
            </c:strRef>
          </c:cat>
          <c:val>
            <c:numRef>
              <c:f>'IDX + ROR'!$F$3:$F$5</c:f>
              <c:numCache>
                <c:formatCode>0.00%</c:formatCode>
                <c:ptCount val="3"/>
                <c:pt idx="0">
                  <c:v>-1.8520249855787485E-2</c:v>
                </c:pt>
                <c:pt idx="1">
                  <c:v>-2.1050753963190727E-2</c:v>
                </c:pt>
                <c:pt idx="2">
                  <c:v>-6.3765264605411376E-2</c:v>
                </c:pt>
              </c:numCache>
            </c:numRef>
          </c:val>
        </c:ser>
        <c:dLbls>
          <c:showVal val="1"/>
        </c:dLbls>
        <c:gapWidth val="400"/>
        <c:overlap val="-10"/>
        <c:axId val="72006272"/>
        <c:axId val="73269632"/>
      </c:barChart>
      <c:catAx>
        <c:axId val="72006272"/>
        <c:scaling>
          <c:orientation val="minMax"/>
        </c:scaling>
        <c:axPos val="b"/>
        <c:numFmt formatCode="General" sourceLinked="0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en-US"/>
          </a:p>
        </c:txPr>
        <c:crossAx val="73269632"/>
        <c:crosses val="autoZero"/>
        <c:auto val="1"/>
        <c:lblAlgn val="ctr"/>
        <c:lblOffset val="0"/>
        <c:tickLblSkip val="1"/>
        <c:tickMarkSkip val="1"/>
      </c:catAx>
      <c:valAx>
        <c:axId val="73269632"/>
        <c:scaling>
          <c:orientation val="minMax"/>
          <c:max val="2.0000000000000004E-2"/>
          <c:min val="-0.22"/>
        </c:scaling>
        <c:axPos val="l"/>
        <c:numFmt formatCode="0%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en-US"/>
          </a:p>
        </c:txPr>
        <c:crossAx val="72006272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9.3162470922201285E-2"/>
          <c:y val="0.89295897469049113"/>
          <c:w val="0.64273557920637958"/>
          <c:h val="6.1971916224576672E-2"/>
        </c:manualLayout>
      </c:layout>
      <c:spPr>
        <a:solidFill>
          <a:srgbClr val="FFFFFF"/>
        </a:solidFill>
        <a:ln w="3175">
          <a:solidFill>
            <a:srgbClr val="FFFFCC"/>
          </a:solidFill>
          <a:prstDash val="solid"/>
        </a:ln>
      </c:spPr>
      <c:txPr>
        <a:bodyPr/>
        <a:lstStyle/>
        <a:p>
          <a:pPr>
            <a:defRPr sz="1010" b="1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6350">
      <a:noFill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en-US"/>
    </a:p>
  </c:txPr>
  <c:printSettings>
    <c:headerFooter alignWithMargins="0"/>
    <c:pageMargins b="1" l="0.75000000000000011" r="0.75000000000000011" t="1" header="0.5" footer="0.5"/>
    <c:pageSetup paperSize="9" orientation="landscape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2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de-DE"/>
              <a:t>Dynamics of Ukrainian and Global Equity Indexes  </a:t>
            </a:r>
          </a:p>
          <a:p>
            <a:pPr>
              <a:defRPr sz="12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de-DE"/>
              <a:t>for the Month</a:t>
            </a:r>
          </a:p>
        </c:rich>
      </c:tx>
      <c:layout>
        <c:manualLayout>
          <c:xMode val="edge"/>
          <c:yMode val="edge"/>
          <c:x val="0.1702127659574468"/>
          <c:y val="1.1737084266335867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42553191489361702"/>
          <c:y val="0.18525536948340904"/>
          <c:w val="0.53846153846153844"/>
          <c:h val="0.59168296579905133"/>
        </c:manualLayout>
      </c:layout>
      <c:barChart>
        <c:barDir val="bar"/>
        <c:grouping val="clustered"/>
        <c:ser>
          <c:idx val="0"/>
          <c:order val="0"/>
          <c:tx>
            <c:strRef>
              <c:f>'IDX + ROR'!$B$27</c:f>
              <c:strCache>
                <c:ptCount val="1"/>
                <c:pt idx="0">
                  <c:v>Monthly change</c:v>
                </c:pt>
              </c:strCache>
            </c:strRef>
          </c:tx>
          <c:spPr>
            <a:solidFill>
              <a:srgbClr val="33CCCC"/>
            </a:solidFill>
            <a:ln w="25400">
              <a:noFill/>
            </a:ln>
          </c:spPr>
          <c:dLbls>
            <c:delete val="1"/>
          </c:dLbls>
          <c:cat>
            <c:strRef>
              <c:f>'IDX + ROR'!$A$28:$A$40</c:f>
              <c:strCache>
                <c:ptCount val="13"/>
                <c:pt idx="0">
                  <c:v>UX Index</c:v>
                </c:pt>
                <c:pt idx="1">
                  <c:v>HANG SENG (Hong Kong)</c:v>
                </c:pt>
                <c:pt idx="2">
                  <c:v>WIG20 (Poland)</c:v>
                </c:pt>
                <c:pt idx="3">
                  <c:v>DAX (Germany)</c:v>
                </c:pt>
                <c:pt idx="4">
                  <c:v>SHANGHAI SE COMPOSITE (China)</c:v>
                </c:pt>
                <c:pt idx="5">
                  <c:v>РТС (RTSI) (Russia)</c:v>
                </c:pt>
                <c:pt idx="6">
                  <c:v>ММВБ (MICEX) (Russia)</c:v>
                </c:pt>
                <c:pt idx="7">
                  <c:v>CAC 40 (France)</c:v>
                </c:pt>
                <c:pt idx="8">
                  <c:v>PFTS Index</c:v>
                </c:pt>
                <c:pt idx="9">
                  <c:v>DJIA (USA)</c:v>
                </c:pt>
                <c:pt idx="10">
                  <c:v>NIKKEI 225 (Japan)</c:v>
                </c:pt>
                <c:pt idx="11">
                  <c:v>S&amp;P 500 (USA)</c:v>
                </c:pt>
                <c:pt idx="12">
                  <c:v>FTSE 100  (UK)</c:v>
                </c:pt>
              </c:strCache>
            </c:strRef>
          </c:cat>
          <c:val>
            <c:numRef>
              <c:f>'IDX + ROR'!$B$28:$B$40</c:f>
              <c:numCache>
                <c:formatCode>0.00%</c:formatCode>
                <c:ptCount val="13"/>
                <c:pt idx="0">
                  <c:v>-3.0502750694482161E-2</c:v>
                </c:pt>
                <c:pt idx="1">
                  <c:v>-2.6797469888888981E-2</c:v>
                </c:pt>
                <c:pt idx="2">
                  <c:v>-2.1609592425043123E-2</c:v>
                </c:pt>
                <c:pt idx="3">
                  <c:v>-1.6917766235442055E-2</c:v>
                </c:pt>
                <c:pt idx="4">
                  <c:v>-1.5566253088408977E-2</c:v>
                </c:pt>
                <c:pt idx="5">
                  <c:v>-1.4834989714020863E-2</c:v>
                </c:pt>
                <c:pt idx="6">
                  <c:v>-9.5269085452934776E-3</c:v>
                </c:pt>
                <c:pt idx="7">
                  <c:v>-3.6234173501572542E-3</c:v>
                </c:pt>
                <c:pt idx="8">
                  <c:v>-1.9378056657748388E-3</c:v>
                </c:pt>
                <c:pt idx="9">
                  <c:v>9.936481107490458E-3</c:v>
                </c:pt>
                <c:pt idx="10">
                  <c:v>1.1544036638603705E-2</c:v>
                </c:pt>
                <c:pt idx="11">
                  <c:v>1.3128195366039375E-2</c:v>
                </c:pt>
                <c:pt idx="12">
                  <c:v>2.1701862333566302E-2</c:v>
                </c:pt>
              </c:numCache>
            </c:numRef>
          </c:val>
        </c:ser>
        <c:ser>
          <c:idx val="1"/>
          <c:order val="1"/>
          <c:tx>
            <c:strRef>
              <c:f>'IDX + ROR'!$C$27</c:f>
              <c:strCache>
                <c:ptCount val="1"/>
                <c:pt idx="0">
                  <c:v>YTD change</c:v>
                </c:pt>
              </c:strCache>
            </c:strRef>
          </c:tx>
          <c:spPr>
            <a:solidFill>
              <a:srgbClr val="008080"/>
            </a:solidFill>
            <a:ln w="25400">
              <a:noFill/>
            </a:ln>
          </c:spPr>
          <c:dLbls>
            <c:delete val="1"/>
          </c:dLbls>
          <c:cat>
            <c:strRef>
              <c:f>'IDX + ROR'!$A$28:$A$40</c:f>
              <c:strCache>
                <c:ptCount val="13"/>
                <c:pt idx="0">
                  <c:v>UX Index</c:v>
                </c:pt>
                <c:pt idx="1">
                  <c:v>HANG SENG (Hong Kong)</c:v>
                </c:pt>
                <c:pt idx="2">
                  <c:v>WIG20 (Poland)</c:v>
                </c:pt>
                <c:pt idx="3">
                  <c:v>DAX (Germany)</c:v>
                </c:pt>
                <c:pt idx="4">
                  <c:v>SHANGHAI SE COMPOSITE (China)</c:v>
                </c:pt>
                <c:pt idx="5">
                  <c:v>РТС (RTSI) (Russia)</c:v>
                </c:pt>
                <c:pt idx="6">
                  <c:v>ММВБ (MICEX) (Russia)</c:v>
                </c:pt>
                <c:pt idx="7">
                  <c:v>CAC 40 (France)</c:v>
                </c:pt>
                <c:pt idx="8">
                  <c:v>PFTS Index</c:v>
                </c:pt>
                <c:pt idx="9">
                  <c:v>DJIA (USA)</c:v>
                </c:pt>
                <c:pt idx="10">
                  <c:v>NIKKEI 225 (Japan)</c:v>
                </c:pt>
                <c:pt idx="11">
                  <c:v>S&amp;P 500 (USA)</c:v>
                </c:pt>
                <c:pt idx="12">
                  <c:v>FTSE 100  (UK)</c:v>
                </c:pt>
              </c:strCache>
            </c:strRef>
          </c:cat>
          <c:val>
            <c:numRef>
              <c:f>'IDX + ROR'!$C$28:$C$40</c:f>
              <c:numCache>
                <c:formatCode>0.00%</c:formatCode>
                <c:ptCount val="13"/>
                <c:pt idx="0">
                  <c:v>-6.0485384507108275E-2</c:v>
                </c:pt>
                <c:pt idx="1">
                  <c:v>8.9144140965017549E-2</c:v>
                </c:pt>
                <c:pt idx="2">
                  <c:v>3.2504183815551535E-4</c:v>
                </c:pt>
                <c:pt idx="3">
                  <c:v>0.15437884034033678</c:v>
                </c:pt>
                <c:pt idx="4">
                  <c:v>0.17587313043826946</c:v>
                </c:pt>
                <c:pt idx="5">
                  <c:v>0.27567932616097468</c:v>
                </c:pt>
                <c:pt idx="6">
                  <c:v>0.16154335382658469</c:v>
                </c:pt>
                <c:pt idx="7">
                  <c:v>0.17956971321338644</c:v>
                </c:pt>
                <c:pt idx="8">
                  <c:v>-3.3180778032036673E-2</c:v>
                </c:pt>
                <c:pt idx="9">
                  <c:v>0.16485144651033701</c:v>
                </c:pt>
                <c:pt idx="10">
                  <c:v>7.528240394468666E-2</c:v>
                </c:pt>
                <c:pt idx="11">
                  <c:v>0.19899104492022501</c:v>
                </c:pt>
                <c:pt idx="12">
                  <c:v>0.126642975837433</c:v>
                </c:pt>
              </c:numCache>
            </c:numRef>
          </c:val>
        </c:ser>
        <c:dLbls>
          <c:showVal val="1"/>
        </c:dLbls>
        <c:gapWidth val="100"/>
        <c:axId val="73302784"/>
        <c:axId val="73304320"/>
      </c:barChart>
      <c:catAx>
        <c:axId val="73302784"/>
        <c:scaling>
          <c:orientation val="minMax"/>
        </c:scaling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tickLblPos val="low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333333"/>
                </a:solidFill>
                <a:latin typeface="Arial Cyr"/>
                <a:ea typeface="Arial Cyr"/>
                <a:cs typeface="Arial Cyr"/>
              </a:defRPr>
            </a:pPr>
            <a:endParaRPr lang="en-US"/>
          </a:p>
        </c:txPr>
        <c:crossAx val="73304320"/>
        <c:crosses val="autoZero"/>
        <c:lblAlgn val="ctr"/>
        <c:lblOffset val="100"/>
      </c:catAx>
      <c:valAx>
        <c:axId val="73304320"/>
        <c:scaling>
          <c:orientation val="minMax"/>
          <c:max val="0.30000000000000004"/>
          <c:min val="-0.1"/>
        </c:scaling>
        <c:axPos val="b"/>
        <c:numFmt formatCode="0%" sourceLinked="0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333333"/>
                </a:solidFill>
                <a:latin typeface="Arial Cyr"/>
                <a:ea typeface="Arial Cyr"/>
                <a:cs typeface="Arial Cyr"/>
              </a:defRPr>
            </a:pPr>
            <a:endParaRPr lang="en-US"/>
          </a:p>
        </c:txPr>
        <c:crossAx val="73302784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15057283142389524"/>
          <c:y val="0.87712746367654892"/>
          <c:w val="0.40589198036006546"/>
          <c:h val="4.158794008811223E-2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1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6350">
      <a:noFill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en-US"/>
    </a:p>
  </c:txPr>
  <c:printSettings>
    <c:headerFooter alignWithMargins="0"/>
    <c:pageMargins b="1" l="0.75000000000000011" r="0.75000000000000011" t="1" header="0.5" footer="0.5"/>
    <c:pageSetup paperSize="9" orientation="landscape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DE"/>
              <a:t>Funds' Shares in Aggregate NAV of Open-Ended CII</a:t>
            </a:r>
          </a:p>
        </c:rich>
      </c:tx>
      <c:layout>
        <c:manualLayout>
          <c:xMode val="edge"/>
          <c:yMode val="edge"/>
          <c:x val="0.24798927613941019"/>
          <c:y val="7.2368651287010172E-2"/>
        </c:manualLayout>
      </c:layout>
      <c:spPr>
        <a:noFill/>
        <a:ln w="25400">
          <a:noFill/>
        </a:ln>
      </c:spPr>
    </c:title>
    <c:view3D>
      <c:rotX val="35"/>
      <c:hPercent val="50"/>
      <c:rotY val="260"/>
      <c:perspective val="0"/>
    </c:view3D>
    <c:plotArea>
      <c:layout>
        <c:manualLayout>
          <c:layoutTarget val="inner"/>
          <c:xMode val="edge"/>
          <c:yMode val="edge"/>
          <c:x val="0.35388739946380704"/>
          <c:y val="0.32017612428069386"/>
          <c:w val="0.34048257372654167"/>
          <c:h val="0.35307093156980629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25400">
              <a:noFill/>
            </a:ln>
          </c:spPr>
          <c:explosion val="25"/>
          <c:dPt>
            <c:idx val="0"/>
          </c:dPt>
          <c:dPt>
            <c:idx val="1"/>
            <c:spPr>
              <a:solidFill>
                <a:srgbClr val="993366"/>
              </a:solidFill>
              <a:ln w="25400">
                <a:noFill/>
              </a:ln>
            </c:spPr>
          </c:dPt>
          <c:dPt>
            <c:idx val="2"/>
            <c:spPr>
              <a:solidFill>
                <a:srgbClr val="FFFFCC"/>
              </a:solidFill>
              <a:ln w="25400">
                <a:noFill/>
              </a:ln>
            </c:spPr>
          </c:dPt>
          <c:dPt>
            <c:idx val="3"/>
            <c:spPr>
              <a:solidFill>
                <a:srgbClr val="CCFFFF"/>
              </a:solidFill>
              <a:ln w="25400">
                <a:noFill/>
              </a:ln>
            </c:spPr>
          </c:dPt>
          <c:dPt>
            <c:idx val="4"/>
            <c:spPr>
              <a:solidFill>
                <a:srgbClr val="660066"/>
              </a:solidFill>
              <a:ln w="25400">
                <a:noFill/>
              </a:ln>
            </c:spPr>
          </c:dPt>
          <c:dPt>
            <c:idx val="5"/>
            <c:spPr>
              <a:solidFill>
                <a:srgbClr val="FF8080"/>
              </a:solidFill>
              <a:ln w="25400">
                <a:noFill/>
              </a:ln>
            </c:spPr>
          </c:dPt>
          <c:dPt>
            <c:idx val="6"/>
            <c:spPr>
              <a:solidFill>
                <a:srgbClr val="0066CC"/>
              </a:solidFill>
              <a:ln w="25400">
                <a:noFill/>
              </a:ln>
            </c:spPr>
          </c:dPt>
          <c:dPt>
            <c:idx val="7"/>
            <c:spPr>
              <a:solidFill>
                <a:srgbClr val="CCCCFF"/>
              </a:solidFill>
              <a:ln w="25400">
                <a:noFill/>
              </a:ln>
            </c:spPr>
          </c:dPt>
          <c:dPt>
            <c:idx val="8"/>
            <c:spPr>
              <a:solidFill>
                <a:srgbClr val="000080"/>
              </a:solidFill>
              <a:ln w="25400">
                <a:noFill/>
              </a:ln>
            </c:spPr>
          </c:dPt>
          <c:dPt>
            <c:idx val="9"/>
            <c:spPr>
              <a:solidFill>
                <a:srgbClr val="FF00FF"/>
              </a:solidFill>
              <a:ln w="25400">
                <a:noFill/>
              </a:ln>
            </c:spPr>
          </c:dPt>
          <c:dPt>
            <c:idx val="10"/>
            <c:spPr>
              <a:solidFill>
                <a:srgbClr val="FFFF00"/>
              </a:solidFill>
              <a:ln w="25400">
                <a:noFill/>
              </a:ln>
            </c:spPr>
          </c:dPt>
          <c:dLbls>
            <c:dLbl>
              <c:idx val="0"/>
              <c:layout>
                <c:manualLayout>
                  <c:x val="-3.4893153551375629E-2"/>
                  <c:y val="-0.11514944825206667"/>
                </c:manualLayout>
              </c:layout>
              <c:dLblPos val="bestFit"/>
              <c:showCatName val="1"/>
              <c:showPercent val="1"/>
            </c:dLbl>
            <c:dLbl>
              <c:idx val="1"/>
              <c:layout>
                <c:manualLayout>
                  <c:x val="3.5122603009832935E-2"/>
                  <c:y val="-0.10464951870872147"/>
                </c:manualLayout>
              </c:layout>
              <c:dLblPos val="bestFit"/>
              <c:showCatName val="1"/>
              <c:showPercent val="1"/>
            </c:dLbl>
            <c:dLbl>
              <c:idx val="2"/>
              <c:layout>
                <c:manualLayout>
                  <c:x val="9.7040176326185335E-2"/>
                  <c:y val="-0.10672641290215837"/>
                </c:manualLayout>
              </c:layout>
              <c:dLblPos val="bestFit"/>
              <c:showCatName val="1"/>
              <c:showPercent val="1"/>
            </c:dLbl>
            <c:dLbl>
              <c:idx val="3"/>
              <c:layout>
                <c:manualLayout>
                  <c:x val="0.12293873531712174"/>
                  <c:y val="-2.7715934658456679E-2"/>
                </c:manualLayout>
              </c:layout>
              <c:dLblPos val="bestFit"/>
              <c:showCatName val="1"/>
              <c:showPercent val="1"/>
            </c:dLbl>
            <c:dLbl>
              <c:idx val="4"/>
              <c:layout>
                <c:manualLayout>
                  <c:x val="8.885871648245737E-2"/>
                  <c:y val="7.5518642526203231E-2"/>
                </c:manualLayout>
              </c:layout>
              <c:dLblPos val="bestFit"/>
              <c:showCatName val="1"/>
              <c:showPercent val="1"/>
            </c:dLbl>
            <c:dLbl>
              <c:idx val="5"/>
              <c:layout>
                <c:manualLayout>
                  <c:x val="5.5234096266170152E-2"/>
                  <c:y val="0.15281178241845075"/>
                </c:manualLayout>
              </c:layout>
              <c:dLblPos val="bestFit"/>
              <c:showCatName val="1"/>
              <c:showPercent val="1"/>
            </c:dLbl>
            <c:dLbl>
              <c:idx val="6"/>
              <c:layout>
                <c:manualLayout>
                  <c:x val="3.5324756105042425E-2"/>
                  <c:y val="9.1339066951835468E-2"/>
                </c:manualLayout>
              </c:layout>
              <c:dLblPos val="bestFit"/>
              <c:showCatName val="1"/>
              <c:showPercent val="1"/>
            </c:dLbl>
            <c:dLbl>
              <c:idx val="7"/>
              <c:layout>
                <c:manualLayout>
                  <c:x val="-9.4221972367716872E-2"/>
                  <c:y val="0.10705259000143852"/>
                </c:manualLayout>
              </c:layout>
              <c:dLblPos val="bestFit"/>
              <c:showCatName val="1"/>
              <c:showPercent val="1"/>
            </c:dLbl>
            <c:dLbl>
              <c:idx val="8"/>
              <c:layout>
                <c:manualLayout>
                  <c:x val="-7.8618538554237019E-2"/>
                  <c:y val="-4.4896844770295772E-3"/>
                </c:manualLayout>
              </c:layout>
              <c:dLblPos val="bestFit"/>
              <c:showCatName val="1"/>
              <c:showPercent val="1"/>
            </c:dLbl>
            <c:dLbl>
              <c:idx val="9"/>
              <c:layout>
                <c:manualLayout>
                  <c:x val="-9.6167517279106093E-2"/>
                  <c:y val="-0.10611213666793941"/>
                </c:manualLayout>
              </c:layout>
              <c:dLblPos val="bestFit"/>
              <c:showCatName val="1"/>
              <c:showPercent val="1"/>
            </c:dLbl>
            <c:dLbl>
              <c:idx val="10"/>
              <c:layout>
                <c:manualLayout>
                  <c:x val="-5.5108218417650109E-2"/>
                  <c:y val="-0.15755404228714723"/>
                </c:manualLayout>
              </c:layout>
              <c:dLblPos val="bestFit"/>
              <c:showCatName val="1"/>
              <c:showPercent val="1"/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outEnd"/>
            <c:showCatName val="1"/>
            <c:showPercent val="1"/>
            <c:showLeaderLines val="1"/>
          </c:dLbls>
          <c:cat>
            <c:strRef>
              <c:f>O_NAV!$B$22:$B$32</c:f>
              <c:strCache>
                <c:ptCount val="11"/>
                <c:pt idx="0">
                  <c:v>Others</c:v>
                </c:pt>
                <c:pt idx="1">
                  <c:v>КІNТО-Klasychnyi</c:v>
                </c:pt>
                <c:pt idx="2">
                  <c:v>OTP Fond Aktsii</c:v>
                </c:pt>
                <c:pt idx="3">
                  <c:v>UNIVER.UA/Myhailo Hrushevskyi: Fond Derzhavnykh Paperiv</c:v>
                </c:pt>
                <c:pt idx="4">
                  <c:v>КІNTO-Ekviti</c:v>
                </c:pt>
                <c:pt idx="5">
                  <c:v>OTP Klasychnyi'</c:v>
                </c:pt>
                <c:pt idx="6">
                  <c:v>Sofiivskyi</c:v>
                </c:pt>
                <c:pt idx="7">
                  <c:v>Altus – Depozyt</c:v>
                </c:pt>
                <c:pt idx="8">
                  <c:v>Altus – Zbalansovanyi</c:v>
                </c:pt>
                <c:pt idx="9">
                  <c:v>KINTO-Kaznacheiskyi</c:v>
                </c:pt>
                <c:pt idx="10">
                  <c:v>UNIVER.UA/Volodymyr Velykyi: Fond Zbalansovanyi</c:v>
                </c:pt>
              </c:strCache>
            </c:strRef>
          </c:cat>
          <c:val>
            <c:numRef>
              <c:f>O_NAV!$C$22:$C$32</c:f>
              <c:numCache>
                <c:formatCode>#,##0.00</c:formatCode>
                <c:ptCount val="11"/>
                <c:pt idx="0">
                  <c:v>5623617.6299999952</c:v>
                </c:pt>
                <c:pt idx="1">
                  <c:v>31007375.219999999</c:v>
                </c:pt>
                <c:pt idx="2">
                  <c:v>11806213.369999999</c:v>
                </c:pt>
                <c:pt idx="3">
                  <c:v>7450535.3499999996</c:v>
                </c:pt>
                <c:pt idx="4">
                  <c:v>5524997.4299999997</c:v>
                </c:pt>
                <c:pt idx="5">
                  <c:v>5357467.8600000003</c:v>
                </c:pt>
                <c:pt idx="6">
                  <c:v>5078275.7200999996</c:v>
                </c:pt>
                <c:pt idx="7">
                  <c:v>4218640.68</c:v>
                </c:pt>
                <c:pt idx="8">
                  <c:v>3325933.71</c:v>
                </c:pt>
                <c:pt idx="9">
                  <c:v>2616820.2599999998</c:v>
                </c:pt>
                <c:pt idx="10">
                  <c:v>1676603.65</c:v>
                </c:pt>
              </c:numCache>
            </c:numRef>
          </c:val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</c:dPt>
          <c:dPt>
            <c:idx val="2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CatName val="1"/>
            <c:showPercent val="1"/>
            <c:showLeaderLines val="1"/>
          </c:dLbls>
          <c:cat>
            <c:strRef>
              <c:f>O_NAV!$B$22:$B$32</c:f>
              <c:strCache>
                <c:ptCount val="11"/>
                <c:pt idx="0">
                  <c:v>Others</c:v>
                </c:pt>
                <c:pt idx="1">
                  <c:v>КІNТО-Klasychnyi</c:v>
                </c:pt>
                <c:pt idx="2">
                  <c:v>OTP Fond Aktsii</c:v>
                </c:pt>
                <c:pt idx="3">
                  <c:v>UNIVER.UA/Myhailo Hrushevskyi: Fond Derzhavnykh Paperiv</c:v>
                </c:pt>
                <c:pt idx="4">
                  <c:v>КІNTO-Ekviti</c:v>
                </c:pt>
                <c:pt idx="5">
                  <c:v>OTP Klasychnyi'</c:v>
                </c:pt>
                <c:pt idx="6">
                  <c:v>Sofiivskyi</c:v>
                </c:pt>
                <c:pt idx="7">
                  <c:v>Altus – Depozyt</c:v>
                </c:pt>
                <c:pt idx="8">
                  <c:v>Altus – Zbalansovanyi</c:v>
                </c:pt>
                <c:pt idx="9">
                  <c:v>KINTO-Kaznacheiskyi</c:v>
                </c:pt>
                <c:pt idx="10">
                  <c:v>UNIVER.UA/Volodymyr Velykyi: Fond Zbalansovanyi</c:v>
                </c:pt>
              </c:strCache>
            </c:strRef>
          </c:cat>
          <c:val>
            <c:numRef>
              <c:f>O_NAV!$D$22:$D$32</c:f>
              <c:numCache>
                <c:formatCode>0.00%</c:formatCode>
                <c:ptCount val="11"/>
                <c:pt idx="0">
                  <c:v>6.7198639145277392E-2</c:v>
                </c:pt>
                <c:pt idx="1">
                  <c:v>0.37051833096465303</c:v>
                </c:pt>
                <c:pt idx="2">
                  <c:v>0.14107670971270853</c:v>
                </c:pt>
                <c:pt idx="3">
                  <c:v>8.9029139135084354E-2</c:v>
                </c:pt>
                <c:pt idx="4">
                  <c:v>6.6020190739240439E-2</c:v>
                </c:pt>
                <c:pt idx="5">
                  <c:v>6.4018319370792956E-2</c:v>
                </c:pt>
                <c:pt idx="6">
                  <c:v>6.0682151605535785E-2</c:v>
                </c:pt>
                <c:pt idx="7">
                  <c:v>5.041006188376073E-2</c:v>
                </c:pt>
                <c:pt idx="8">
                  <c:v>3.9742783721126475E-2</c:v>
                </c:pt>
                <c:pt idx="9">
                  <c:v>3.1269330870169969E-2</c:v>
                </c:pt>
                <c:pt idx="10">
                  <c:v>2.0034342851650289E-2</c:v>
                </c:pt>
              </c:numCache>
            </c:numRef>
          </c:val>
        </c:ser>
        <c:dLbls>
          <c:showCatName val="1"/>
          <c:showPercent val="1"/>
        </c:dLbls>
      </c:pie3DChart>
      <c:spPr>
        <a:noFill/>
        <a:ln w="25400">
          <a:noFill/>
        </a:ln>
      </c:spPr>
    </c:plotArea>
    <c:plotVisOnly val="1"/>
    <c:dispBlanksAs val="zero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11" r="0.75000000000000011" t="1" header="0.5" footer="0.5"/>
    <c:pageSetup orientation="landscape" horizontalDpi="300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400" b="1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DE"/>
              <a:t>Dynamics of Open-Ended CIIs' NAV for the Month</a:t>
            </a:r>
          </a:p>
        </c:rich>
      </c:tx>
      <c:layout>
        <c:manualLayout>
          <c:xMode val="edge"/>
          <c:yMode val="edge"/>
          <c:x val="0.39304642475246149"/>
          <c:y val="3.9014373716632446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3.1746055179143619E-2"/>
          <c:y val="0.34496954505577138"/>
          <c:w val="0.90325085569230068"/>
          <c:h val="0.38398395788945999"/>
        </c:manualLayout>
      </c:layout>
      <c:barChart>
        <c:barDir val="col"/>
        <c:grouping val="clustered"/>
        <c:ser>
          <c:idx val="1"/>
          <c:order val="0"/>
          <c:tx>
            <c:strRef>
              <c:f>'O_dynamics NAV'!$C$54</c:f>
              <c:strCache>
                <c:ptCount val="1"/>
                <c:pt idx="0">
                  <c:v>NAV change, UAH, k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FF"/>
              </a:solidFill>
              <a:prstDash val="solid"/>
            </a:ln>
          </c:spPr>
          <c:dLbls>
            <c:dLbl>
              <c:idx val="8"/>
              <c:layout>
                <c:manualLayout>
                  <c:x val="5.5960683384936893E-4"/>
                  <c:y val="-4.5383349530734316E-3"/>
                </c:manualLayout>
              </c:layout>
              <c:dLblPos val="outEnd"/>
              <c:showVal val="1"/>
            </c:dLbl>
            <c:numFmt formatCode="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l">
                  <a:defRPr sz="1200" b="1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outEnd"/>
            <c:showVal val="1"/>
          </c:dLbls>
          <c:cat>
            <c:strRef>
              <c:f>'O_dynamics NAV'!$B$55:$B$65</c:f>
              <c:strCache>
                <c:ptCount val="11"/>
                <c:pt idx="0">
                  <c:v>VSI</c:v>
                </c:pt>
                <c:pt idx="1">
                  <c:v>OTP Klasychnyi'</c:v>
                </c:pt>
                <c:pt idx="2">
                  <c:v>OTP Fond Aktsii  </c:v>
                </c:pt>
                <c:pt idx="3">
                  <c:v>КІNТО-Klasychnyi</c:v>
                </c:pt>
                <c:pt idx="4">
                  <c:v>KINTO-Kaznacheyskyi   </c:v>
                </c:pt>
                <c:pt idx="5">
                  <c:v>Altus – Depozyt</c:v>
                </c:pt>
                <c:pt idx="6">
                  <c:v>Nadbannia</c:v>
                </c:pt>
                <c:pt idx="7">
                  <c:v>Sofiivskyi</c:v>
                </c:pt>
                <c:pt idx="8">
                  <c:v>UNIVER.UA/Iaroslav Mudryi: Fond Aktsii</c:v>
                </c:pt>
                <c:pt idx="9">
                  <c:v>КІNТО-Еkviti</c:v>
                </c:pt>
                <c:pt idx="10">
                  <c:v>Others</c:v>
                </c:pt>
              </c:strCache>
            </c:strRef>
          </c:cat>
          <c:val>
            <c:numRef>
              <c:f>'O_dynamics NAV'!$C$55:$C$65</c:f>
              <c:numCache>
                <c:formatCode>#,##0.00</c:formatCode>
                <c:ptCount val="11"/>
                <c:pt idx="0">
                  <c:v>276.51179999999999</c:v>
                </c:pt>
                <c:pt idx="1">
                  <c:v>359.31127999999933</c:v>
                </c:pt>
                <c:pt idx="2">
                  <c:v>-78.623380000000822</c:v>
                </c:pt>
                <c:pt idx="3">
                  <c:v>-213.79504000000287</c:v>
                </c:pt>
                <c:pt idx="4">
                  <c:v>-47.246710000000427</c:v>
                </c:pt>
                <c:pt idx="5">
                  <c:v>-7.4493900000005961</c:v>
                </c:pt>
                <c:pt idx="6">
                  <c:v>-12.479410000000033</c:v>
                </c:pt>
                <c:pt idx="7">
                  <c:v>-26.393260000000705</c:v>
                </c:pt>
                <c:pt idx="8">
                  <c:v>-20.778330000000075</c:v>
                </c:pt>
                <c:pt idx="9">
                  <c:v>-129.20164999999943</c:v>
                </c:pt>
                <c:pt idx="10">
                  <c:v>141.44580999999908</c:v>
                </c:pt>
              </c:numCache>
            </c:numRef>
          </c:val>
        </c:ser>
        <c:ser>
          <c:idx val="0"/>
          <c:order val="1"/>
          <c:tx>
            <c:strRef>
              <c:f>'O_dynamics NAV'!$E$54</c:f>
              <c:strCache>
                <c:ptCount val="1"/>
                <c:pt idx="0">
                  <c:v>Net inflow/ outflow of capital, UAH, k</c:v>
                </c:pt>
              </c:strCache>
            </c:strRef>
          </c:tx>
          <c:spPr>
            <a:solidFill>
              <a:srgbClr val="33CCCC"/>
            </a:solidFill>
            <a:ln w="25400">
              <a:noFill/>
            </a:ln>
          </c:spPr>
          <c:dLbls>
            <c:dLbl>
              <c:idx val="0"/>
              <c:layout>
                <c:manualLayout>
                  <c:x val="7.9011740426271366E-3"/>
                  <c:y val="-7.9244617411370916E-3"/>
                </c:manualLayout>
              </c:layout>
              <c:dLblPos val="outEnd"/>
              <c:showVal val="1"/>
            </c:dLbl>
            <c:dLbl>
              <c:idx val="1"/>
              <c:layout>
                <c:manualLayout>
                  <c:x val="5.1526079110257575E-3"/>
                  <c:y val="-2.7759822419906608E-3"/>
                </c:manualLayout>
              </c:layout>
              <c:dLblPos val="outEnd"/>
              <c:showVal val="1"/>
            </c:dLbl>
            <c:dLbl>
              <c:idx val="2"/>
              <c:layout>
                <c:manualLayout>
                  <c:x val="3.5748175412287924E-3"/>
                  <c:y val="4.2910960912968324E-2"/>
                </c:manualLayout>
              </c:layout>
              <c:dLblPos val="outEnd"/>
              <c:showVal val="1"/>
            </c:dLbl>
            <c:dLbl>
              <c:idx val="3"/>
              <c:layout>
                <c:manualLayout>
                  <c:x val="4.2646819141730638E-3"/>
                  <c:y val="9.027023956809102E-5"/>
                </c:manualLayout>
              </c:layout>
              <c:dLblPos val="outEnd"/>
              <c:showVal val="1"/>
            </c:dLbl>
            <c:dLbl>
              <c:idx val="4"/>
              <c:layout>
                <c:manualLayout>
                  <c:x val="2.2719742392179896E-3"/>
                  <c:y val="-2.0646361456637678E-3"/>
                </c:manualLayout>
              </c:layout>
              <c:dLblPos val="outEnd"/>
              <c:showVal val="1"/>
            </c:dLbl>
            <c:dLbl>
              <c:idx val="5"/>
              <c:layout>
                <c:manualLayout>
                  <c:x val="1.0351250209091336E-3"/>
                  <c:y val="-3.3754536984283989E-3"/>
                </c:manualLayout>
              </c:layout>
              <c:dLblPos val="outEnd"/>
              <c:showVal val="1"/>
            </c:dLbl>
            <c:dLbl>
              <c:idx val="6"/>
              <c:layout>
                <c:manualLayout>
                  <c:x val="3.5775680858317616E-3"/>
                  <c:y val="-7.4822339967113311E-3"/>
                </c:manualLayout>
              </c:layout>
              <c:dLblPos val="outEnd"/>
              <c:showVal val="1"/>
            </c:dLbl>
            <c:dLbl>
              <c:idx val="7"/>
              <c:layout>
                <c:manualLayout>
                  <c:x val="1.5848604108766875E-3"/>
                  <c:y val="-5.4288438475699197E-3"/>
                </c:manualLayout>
              </c:layout>
              <c:dLblPos val="outEnd"/>
              <c:showVal val="1"/>
            </c:dLbl>
            <c:dLbl>
              <c:idx val="8"/>
              <c:layout>
                <c:manualLayout>
                  <c:x val="1.605602616044699E-3"/>
                  <c:y val="-7.4667599648705636E-3"/>
                </c:manualLayout>
              </c:layout>
              <c:dLblPos val="outEnd"/>
              <c:showVal val="1"/>
            </c:dLbl>
            <c:dLbl>
              <c:idx val="9"/>
              <c:layout>
                <c:manualLayout>
                  <c:x val="1.4737633694262844E-3"/>
                  <c:y val="8.2387534821910489E-3"/>
                </c:manualLayout>
              </c:layout>
              <c:dLblPos val="outEnd"/>
              <c:showVal val="1"/>
            </c:dLbl>
            <c:dLbl>
              <c:idx val="10"/>
              <c:layout>
                <c:manualLayout>
                  <c:x val="8.9766720973283364E-4"/>
                  <c:y val="-5.4710207426965876E-2"/>
                </c:manualLayout>
              </c:layout>
              <c:dLblPos val="outEnd"/>
              <c:showVal val="1"/>
            </c:dLbl>
            <c:dLbl>
              <c:idx val="11"/>
              <c:layout>
                <c:manualLayout>
                  <c:xMode val="edge"/>
                  <c:yMode val="edge"/>
                  <c:x val="0.57823171933440165"/>
                  <c:y val="0.35523649580147887"/>
                </c:manualLayout>
              </c:layout>
              <c:dLblPos val="outEnd"/>
              <c:showVal val="1"/>
            </c:dLbl>
            <c:dLbl>
              <c:idx val="12"/>
              <c:layout>
                <c:manualLayout>
                  <c:xMode val="edge"/>
                  <c:yMode val="edge"/>
                  <c:x val="0.62585080210311728"/>
                  <c:y val="0.34907632535405453"/>
                </c:manualLayout>
              </c:layout>
              <c:dLblPos val="outEnd"/>
              <c:showVal val="1"/>
            </c:dLbl>
            <c:dLbl>
              <c:idx val="13"/>
              <c:layout>
                <c:manualLayout>
                  <c:xMode val="edge"/>
                  <c:yMode val="edge"/>
                  <c:x val="0.67271402641518663"/>
                  <c:y val="0.38398395788945999"/>
                </c:manualLayout>
              </c:layout>
              <c:dLblPos val="outEnd"/>
              <c:showVal val="1"/>
            </c:dLbl>
            <c:dLbl>
              <c:idx val="14"/>
              <c:layout>
                <c:manualLayout>
                  <c:xMode val="edge"/>
                  <c:yMode val="edge"/>
                  <c:x val="0.72033310918390159"/>
                  <c:y val="0.34702293520491301"/>
                </c:manualLayout>
              </c:layout>
              <c:dLblPos val="outEnd"/>
              <c:showVal val="1"/>
            </c:dLbl>
            <c:dLbl>
              <c:idx val="15"/>
              <c:layout>
                <c:manualLayout>
                  <c:xMode val="edge"/>
                  <c:yMode val="edge"/>
                  <c:x val="0.7687080504092636"/>
                  <c:y val="0.35112971550319583"/>
                </c:manualLayout>
              </c:layout>
              <c:dLblPos val="outEnd"/>
              <c:showVal val="1"/>
            </c:dLbl>
            <c:dLbl>
              <c:idx val="16"/>
              <c:layout>
                <c:manualLayout>
                  <c:xMode val="edge"/>
                  <c:yMode val="edge"/>
                  <c:x val="0.81330369935139368"/>
                  <c:y val="0.3531831056523374"/>
                </c:manualLayout>
              </c:layout>
              <c:dLblPos val="outEnd"/>
              <c:showVal val="1"/>
            </c:dLbl>
            <c:dLbl>
              <c:idx val="17"/>
              <c:layout>
                <c:manualLayout>
                  <c:xMode val="edge"/>
                  <c:yMode val="edge"/>
                  <c:x val="0.85865520675017071"/>
                  <c:y val="0.3572898859506205"/>
                </c:manualLayout>
              </c:layout>
              <c:dLblPos val="outEnd"/>
              <c:showVal val="1"/>
            </c:dLbl>
            <c:dLbl>
              <c:idx val="18"/>
              <c:layout>
                <c:manualLayout>
                  <c:xMode val="edge"/>
                  <c:yMode val="edge"/>
                  <c:x val="0.89720398803913048"/>
                  <c:y val="0.4147848101265823"/>
                </c:manualLayout>
              </c:layout>
              <c:dLblPos val="outEnd"/>
              <c:showVal val="1"/>
            </c:dLbl>
            <c:dLbl>
              <c:idx val="19"/>
              <c:layout>
                <c:manualLayout>
                  <c:xMode val="edge"/>
                  <c:yMode val="edge"/>
                  <c:x val="0.83295601922419704"/>
                  <c:y val="0.4640661737059783"/>
                </c:manualLayout>
              </c:layout>
              <c:dLblPos val="outEnd"/>
              <c:showVal val="1"/>
            </c:dLbl>
            <c:dLbl>
              <c:idx val="20"/>
              <c:layout>
                <c:manualLayout>
                  <c:xMode val="edge"/>
                  <c:yMode val="edge"/>
                  <c:x val="0.86772550822992578"/>
                  <c:y val="0.66324501817270354"/>
                </c:manualLayout>
              </c:layout>
              <c:dLblPos val="outEnd"/>
              <c:showVal val="1"/>
            </c:dLbl>
            <c:dLbl>
              <c:idx val="21"/>
              <c:layout>
                <c:manualLayout>
                  <c:xMode val="edge"/>
                  <c:yMode val="edge"/>
                  <c:x val="0.91987974173851872"/>
                  <c:y val="0.4147848101265823"/>
                </c:manualLayout>
              </c:layout>
              <c:dLblPos val="outEnd"/>
              <c:showVal val="1"/>
            </c:dLbl>
            <c:numFmt formatCode="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r">
                  <a:defRPr sz="1200" b="1" i="0" u="none" strike="noStrike" baseline="0">
                    <a:solidFill>
                      <a:srgbClr val="00808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outEnd"/>
            <c:showVal val="1"/>
          </c:dLbls>
          <c:cat>
            <c:strRef>
              <c:f>'O_dynamics NAV'!$B$55:$B$65</c:f>
              <c:strCache>
                <c:ptCount val="11"/>
                <c:pt idx="0">
                  <c:v>VSI</c:v>
                </c:pt>
                <c:pt idx="1">
                  <c:v>OTP Klasychnyi'</c:v>
                </c:pt>
                <c:pt idx="2">
                  <c:v>OTP Fond Aktsii  </c:v>
                </c:pt>
                <c:pt idx="3">
                  <c:v>КІNТО-Klasychnyi</c:v>
                </c:pt>
                <c:pt idx="4">
                  <c:v>KINTO-Kaznacheyskyi   </c:v>
                </c:pt>
                <c:pt idx="5">
                  <c:v>Altus – Depozyt</c:v>
                </c:pt>
                <c:pt idx="6">
                  <c:v>Nadbannia</c:v>
                </c:pt>
                <c:pt idx="7">
                  <c:v>Sofiivskyi</c:v>
                </c:pt>
                <c:pt idx="8">
                  <c:v>UNIVER.UA/Iaroslav Mudryi: Fond Aktsii</c:v>
                </c:pt>
                <c:pt idx="9">
                  <c:v>КІNТО-Еkviti</c:v>
                </c:pt>
                <c:pt idx="10">
                  <c:v>Others</c:v>
                </c:pt>
              </c:strCache>
            </c:strRef>
          </c:cat>
          <c:val>
            <c:numRef>
              <c:f>'O_dynamics NAV'!$E$55:$E$65</c:f>
              <c:numCache>
                <c:formatCode>#,##0.00</c:formatCode>
                <c:ptCount val="11"/>
                <c:pt idx="0">
                  <c:v>298.65920500000004</c:v>
                </c:pt>
                <c:pt idx="1">
                  <c:v>274.35515039876594</c:v>
                </c:pt>
                <c:pt idx="2">
                  <c:v>84.379993590182465</c:v>
                </c:pt>
                <c:pt idx="3">
                  <c:v>2.5748392460292253</c:v>
                </c:pt>
                <c:pt idx="4">
                  <c:v>2.3897497084415078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-7.9533489235337962</c:v>
                </c:pt>
                <c:pt idx="9">
                  <c:v>-115.19384319733381</c:v>
                </c:pt>
                <c:pt idx="10">
                  <c:v>0</c:v>
                </c:pt>
              </c:numCache>
            </c:numRef>
          </c:val>
        </c:ser>
        <c:dLbls>
          <c:showVal val="1"/>
        </c:dLbls>
        <c:overlap val="-30"/>
        <c:axId val="75772672"/>
        <c:axId val="75774208"/>
      </c:barChart>
      <c:lineChart>
        <c:grouping val="standard"/>
        <c:ser>
          <c:idx val="2"/>
          <c:order val="2"/>
          <c:tx>
            <c:strRef>
              <c:f>'O_dynamics NAV'!$D$54</c:f>
              <c:strCache>
                <c:ptCount val="1"/>
                <c:pt idx="0">
                  <c:v>NAV change, %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6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2.4429276155615052E-2"/>
                  <c:y val="-5.3957522294639515E-2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1.583996543752228E-2"/>
                  <c:y val="-6.6162605784241227E-2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6.4947962627832662E-3"/>
                  <c:y val="5.730717637061862E-2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1.5290230047554809E-2"/>
                  <c:y val="5.5179384364684378E-2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1.8794654635802491E-2"/>
                  <c:y val="4.9642338763383517E-2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1.8519866313621181E-2"/>
                  <c:y val="0.13072872632170476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1.9000857075283654E-2"/>
                  <c:y val="0.10989584386525972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1.5702555553714918E-2"/>
                  <c:y val="0.12142473384730536"/>
                </c:manualLayout>
              </c:layout>
              <c:dLblPos val="r"/>
              <c:showVal val="1"/>
            </c:dLbl>
            <c:dLbl>
              <c:idx val="8"/>
              <c:layout>
                <c:manualLayout>
                  <c:x val="-1.9962838598608819E-2"/>
                  <c:y val="0.11487686418578885"/>
                </c:manualLayout>
              </c:layout>
              <c:dLblPos val="r"/>
              <c:showVal val="1"/>
            </c:dLbl>
            <c:dLbl>
              <c:idx val="9"/>
              <c:layout>
                <c:manualLayout>
                  <c:x val="-2.1199687816917608E-2"/>
                  <c:y val="6.4209196621663689E-2"/>
                </c:manualLayout>
              </c:layout>
              <c:dLblPos val="r"/>
              <c:showVal val="1"/>
            </c:dLbl>
            <c:dLbl>
              <c:idx val="11"/>
              <c:layout>
                <c:manualLayout>
                  <c:xMode val="edge"/>
                  <c:yMode val="edge"/>
                  <c:x val="0.55706768254830608"/>
                  <c:y val="1.0266950745707486E-2"/>
                </c:manualLayout>
              </c:layout>
              <c:dLblPos val="r"/>
              <c:showVal val="1"/>
            </c:dLbl>
            <c:dLbl>
              <c:idx val="12"/>
              <c:layout>
                <c:manualLayout>
                  <c:xMode val="edge"/>
                  <c:yMode val="edge"/>
                  <c:x val="0.60317504840372893"/>
                  <c:y val="8.2135605965659875E-3"/>
                </c:manualLayout>
              </c:layout>
              <c:dLblPos val="r"/>
              <c:showVal val="1"/>
            </c:dLbl>
            <c:dLbl>
              <c:idx val="16"/>
              <c:layout>
                <c:manualLayout>
                  <c:xMode val="edge"/>
                  <c:yMode val="edge"/>
                  <c:x val="0.79062794565200545"/>
                  <c:y val="8.2135605965659875E-3"/>
                </c:manualLayout>
              </c:layout>
              <c:dLblPos val="r"/>
              <c:showVal val="1"/>
            </c:dLbl>
            <c:dLbl>
              <c:idx val="17"/>
              <c:layout>
                <c:manualLayout>
                  <c:xMode val="edge"/>
                  <c:yMode val="edge"/>
                  <c:x val="0.83824702842072085"/>
                  <c:y val="8.2135605965659875E-3"/>
                </c:manualLayout>
              </c:layout>
              <c:dLblPos val="r"/>
              <c:showVal val="1"/>
            </c:dLbl>
            <c:dLbl>
              <c:idx val="18"/>
              <c:layout>
                <c:manualLayout>
                  <c:xMode val="edge"/>
                  <c:yMode val="edge"/>
                  <c:x val="0.88586611118943626"/>
                  <c:y val="8.2135605965659875E-3"/>
                </c:manualLayout>
              </c:layout>
              <c:dLblPos val="r"/>
              <c:showVal val="1"/>
            </c:dLbl>
            <c:dLbl>
              <c:idx val="2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rgbClr val="3366FF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t"/>
            <c:showVal val="1"/>
          </c:dLbls>
          <c:cat>
            <c:strRef>
              <c:f>'O_dynamics NAV'!$B$55:$B$64</c:f>
              <c:strCache>
                <c:ptCount val="10"/>
                <c:pt idx="0">
                  <c:v>VSI</c:v>
                </c:pt>
                <c:pt idx="1">
                  <c:v>OTP Klasychnyi'</c:v>
                </c:pt>
                <c:pt idx="2">
                  <c:v>OTP Fond Aktsii  </c:v>
                </c:pt>
                <c:pt idx="3">
                  <c:v>КІNТО-Klasychnyi</c:v>
                </c:pt>
                <c:pt idx="4">
                  <c:v>KINTO-Kaznacheyskyi   </c:v>
                </c:pt>
                <c:pt idx="5">
                  <c:v>Altus – Depozyt</c:v>
                </c:pt>
                <c:pt idx="6">
                  <c:v>Nadbannia</c:v>
                </c:pt>
                <c:pt idx="7">
                  <c:v>Sofiivskyi</c:v>
                </c:pt>
                <c:pt idx="8">
                  <c:v>UNIVER.UA/Iaroslav Mudryi: Fond Aktsii</c:v>
                </c:pt>
                <c:pt idx="9">
                  <c:v>КІNТО-Еkviti</c:v>
                </c:pt>
              </c:strCache>
            </c:strRef>
          </c:cat>
          <c:val>
            <c:numRef>
              <c:f>'O_dynamics NAV'!$D$55:$D$64</c:f>
              <c:numCache>
                <c:formatCode>0.00%</c:formatCode>
                <c:ptCount val="10"/>
                <c:pt idx="0">
                  <c:v>0.22962494056580229</c:v>
                </c:pt>
                <c:pt idx="1">
                  <c:v>6.9557319118196778E-2</c:v>
                </c:pt>
                <c:pt idx="2">
                  <c:v>-6.6154362616719009E-3</c:v>
                </c:pt>
                <c:pt idx="3">
                  <c:v>-6.8477586912849709E-3</c:v>
                </c:pt>
                <c:pt idx="4">
                  <c:v>-1.7734805668192501E-2</c:v>
                </c:pt>
                <c:pt idx="5">
                  <c:v>-1.7627144420990998E-3</c:v>
                </c:pt>
                <c:pt idx="6">
                  <c:v>-1.5531080860882257E-2</c:v>
                </c:pt>
                <c:pt idx="7">
                  <c:v>-5.1704155750141633E-3</c:v>
                </c:pt>
                <c:pt idx="8">
                  <c:v>-1.9216271923038541E-2</c:v>
                </c:pt>
                <c:pt idx="9">
                  <c:v>-2.3548283665439772E-2</c:v>
                </c:pt>
              </c:numCache>
            </c:numRef>
          </c:val>
        </c:ser>
        <c:dLbls>
          <c:showVal val="1"/>
        </c:dLbls>
        <c:marker val="1"/>
        <c:axId val="75796480"/>
        <c:axId val="75798016"/>
      </c:lineChart>
      <c:catAx>
        <c:axId val="75772672"/>
        <c:scaling>
          <c:orientation val="minMax"/>
        </c:scaling>
        <c:axPos val="b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numFmt formatCode="General" sourceLinked="1"/>
        <c:majorTickMark val="cross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5774208"/>
        <c:crosses val="autoZero"/>
        <c:lblAlgn val="ctr"/>
        <c:lblOffset val="40"/>
        <c:tickLblSkip val="2"/>
        <c:tickMarkSkip val="1"/>
      </c:catAx>
      <c:valAx>
        <c:axId val="75774208"/>
        <c:scaling>
          <c:orientation val="minMax"/>
          <c:max val="450"/>
          <c:min val="-250"/>
        </c:scaling>
        <c:axPos val="l"/>
        <c:numFmt formatCode="#,##0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5772672"/>
        <c:crosses val="autoZero"/>
        <c:crossBetween val="between"/>
      </c:valAx>
      <c:catAx>
        <c:axId val="75796480"/>
        <c:scaling>
          <c:orientation val="minMax"/>
        </c:scaling>
        <c:delete val="1"/>
        <c:axPos val="b"/>
        <c:tickLblPos val="none"/>
        <c:crossAx val="75798016"/>
        <c:crosses val="autoZero"/>
        <c:lblAlgn val="ctr"/>
        <c:lblOffset val="100"/>
      </c:catAx>
      <c:valAx>
        <c:axId val="75798016"/>
        <c:scaling>
          <c:orientation val="minMax"/>
          <c:max val="0.4"/>
          <c:min val="-0.8"/>
        </c:scaling>
        <c:axPos val="r"/>
        <c:numFmt formatCode="0%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5796480"/>
        <c:crosses val="max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6.8783119554811173E-2"/>
          <c:y val="0.75564757488407064"/>
          <c:w val="0.48299355379697079"/>
          <c:h val="5.1334753728537408E-2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1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11" r="0.75000000000000011" t="1" header="0.5" footer="0.5"/>
    <c:pageSetup paperSize="9" orientation="landscape" verticalDpi="12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2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de-DE"/>
              <a:t>Rates of Return: Open-Ended Funds, Bank Deposits and Equity Indexes for the Month  </a:t>
            </a:r>
          </a:p>
        </c:rich>
      </c:tx>
      <c:layout>
        <c:manualLayout>
          <c:xMode val="edge"/>
          <c:yMode val="edge"/>
          <c:x val="0.31103477690288717"/>
          <c:y val="6.0975525267463393E-3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1.8750019073505729E-2"/>
          <c:y val="9.5528550091056652E-2"/>
          <c:w val="0.96354264683293323"/>
          <c:h val="0.8689033013601426"/>
        </c:manualLayout>
      </c:layout>
      <c:barChart>
        <c:barDir val="bar"/>
        <c:grouping val="clustered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5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6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7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8"/>
            <c:spPr>
              <a:solidFill>
                <a:srgbClr val="33CC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9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1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2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3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4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5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6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7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8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9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1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2"/>
            <c:spPr>
              <a:solidFill>
                <a:srgbClr val="33CC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3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4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5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6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1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2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3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4"/>
            <c:spPr>
              <a:solidFill>
                <a:srgbClr val="33CC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5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6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7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'O_diagram(ROR)'!$A$2:$A$23</c:f>
              <c:strCache>
                <c:ptCount val="22"/>
                <c:pt idx="0">
                  <c:v>KINTO-Kaznacheyskyi   </c:v>
                </c:pt>
                <c:pt idx="1">
                  <c:v>VSI</c:v>
                </c:pt>
                <c:pt idx="2">
                  <c:v>Nadbannia</c:v>
                </c:pt>
                <c:pt idx="3">
                  <c:v>OTP Fond Aktsii  </c:v>
                </c:pt>
                <c:pt idx="4">
                  <c:v>UNIVER.UA/Iaroslav Mudryi: Fond Aktsii</c:v>
                </c:pt>
                <c:pt idx="5">
                  <c:v>КІNТО-Klasychnyi</c:v>
                </c:pt>
                <c:pt idx="6">
                  <c:v>ТАSK Resurs</c:v>
                </c:pt>
                <c:pt idx="7">
                  <c:v>Sofiivskyi</c:v>
                </c:pt>
                <c:pt idx="8">
                  <c:v>КІNТО-Еkviti</c:v>
                </c:pt>
                <c:pt idx="9">
                  <c:v>Altus – Depozyt</c:v>
                </c:pt>
                <c:pt idx="10">
                  <c:v>UNIVER.UA/Volodymyr Velykyi: Fond Zbalansovanyi</c:v>
                </c:pt>
                <c:pt idx="11">
                  <c:v>Altus – Zbalansovanyi</c:v>
                </c:pt>
                <c:pt idx="12">
                  <c:v>UNIVER.UA/Myhailo Hrushevskyi: Fond Derzhavnykh Paperiv   </c:v>
                </c:pt>
                <c:pt idx="13">
                  <c:v>UNIVER.UA/Taras Shevchenko: Fond Zaoshchadzhen</c:v>
                </c:pt>
                <c:pt idx="14">
                  <c:v>OTP Klasychnyi'</c:v>
                </c:pt>
                <c:pt idx="15">
                  <c:v>Funds' average rate of return</c:v>
                </c:pt>
                <c:pt idx="16">
                  <c:v>UX Index</c:v>
                </c:pt>
                <c:pt idx="17">
                  <c:v>PFTS Index</c:v>
                </c:pt>
                <c:pt idx="18">
                  <c:v>EURO Deposits</c:v>
                </c:pt>
                <c:pt idx="19">
                  <c:v>USD Deposits</c:v>
                </c:pt>
                <c:pt idx="20">
                  <c:v>UAH Deposits</c:v>
                </c:pt>
                <c:pt idx="21">
                  <c:v>"Gold" deposit (at official rate of gold)</c:v>
                </c:pt>
              </c:strCache>
            </c:strRef>
          </c:cat>
          <c:val>
            <c:numRef>
              <c:f>'O_diagram(ROR)'!$B$2:$B$23</c:f>
              <c:numCache>
                <c:formatCode>0.00%</c:formatCode>
                <c:ptCount val="22"/>
                <c:pt idx="0">
                  <c:v>-1.8615208280311157E-2</c:v>
                </c:pt>
                <c:pt idx="1">
                  <c:v>-1.6300047547356811E-2</c:v>
                </c:pt>
                <c:pt idx="2">
                  <c:v>-1.5531080860841762E-2</c:v>
                </c:pt>
                <c:pt idx="3">
                  <c:v>-1.35687147920176E-2</c:v>
                </c:pt>
                <c:pt idx="4">
                  <c:v>-1.1880567150598598E-2</c:v>
                </c:pt>
                <c:pt idx="5">
                  <c:v>-6.9295888552809437E-3</c:v>
                </c:pt>
                <c:pt idx="6">
                  <c:v>-5.4699763019755432E-3</c:v>
                </c:pt>
                <c:pt idx="7">
                  <c:v>-5.1704155750137426E-3</c:v>
                </c:pt>
                <c:pt idx="8">
                  <c:v>-2.5765805296192879E-3</c:v>
                </c:pt>
                <c:pt idx="9">
                  <c:v>-1.7627144421079599E-3</c:v>
                </c:pt>
                <c:pt idx="10">
                  <c:v>2.2581905091654253E-3</c:v>
                </c:pt>
                <c:pt idx="11">
                  <c:v>9.924644698507068E-3</c:v>
                </c:pt>
                <c:pt idx="12">
                  <c:v>1.2948176185689997E-2</c:v>
                </c:pt>
                <c:pt idx="13">
                  <c:v>1.3709366233529252E-2</c:v>
                </c:pt>
                <c:pt idx="14">
                  <c:v>1.5898172260674581E-2</c:v>
                </c:pt>
                <c:pt idx="15">
                  <c:v>-2.8710896298371389E-3</c:v>
                </c:pt>
                <c:pt idx="16">
                  <c:v>-3.0502750694482161E-2</c:v>
                </c:pt>
                <c:pt idx="17">
                  <c:v>-1.9378056657748388E-3</c:v>
                </c:pt>
                <c:pt idx="18">
                  <c:v>-5.666614293448835E-2</c:v>
                </c:pt>
                <c:pt idx="19">
                  <c:v>-3.7288801146573736E-2</c:v>
                </c:pt>
                <c:pt idx="20">
                  <c:v>1.5835616438356168E-2</c:v>
                </c:pt>
                <c:pt idx="21">
                  <c:v>-2.4422024265586373E-2</c:v>
                </c:pt>
              </c:numCache>
            </c:numRef>
          </c:val>
        </c:ser>
        <c:gapWidth val="60"/>
        <c:axId val="73364992"/>
        <c:axId val="73366528"/>
      </c:barChart>
      <c:catAx>
        <c:axId val="73364992"/>
        <c:scaling>
          <c:orientation val="minMax"/>
        </c:scaling>
        <c:axPos val="l"/>
        <c:numFmt formatCode="General" sourceLinked="1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808080"/>
                </a:solidFill>
                <a:latin typeface="Arial Cyr"/>
                <a:ea typeface="Arial Cyr"/>
                <a:cs typeface="Arial Cyr"/>
              </a:defRPr>
            </a:pPr>
            <a:endParaRPr lang="en-US"/>
          </a:p>
        </c:txPr>
        <c:crossAx val="73366528"/>
        <c:crosses val="autoZero"/>
        <c:lblAlgn val="ctr"/>
        <c:lblOffset val="0"/>
        <c:tickLblSkip val="1"/>
        <c:tickMarkSkip val="1"/>
      </c:catAx>
      <c:valAx>
        <c:axId val="73366528"/>
        <c:scaling>
          <c:orientation val="minMax"/>
          <c:max val="2.0000000000000004E-2"/>
          <c:min val="-6.0000000000000005E-2"/>
        </c:scaling>
        <c:axPos val="b"/>
        <c:numFmt formatCode="0%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808080"/>
                </a:solidFill>
                <a:latin typeface="Arial Cyr"/>
                <a:ea typeface="Arial Cyr"/>
                <a:cs typeface="Arial Cyr"/>
              </a:defRPr>
            </a:pPr>
            <a:endParaRPr lang="en-US"/>
          </a:p>
        </c:txPr>
        <c:crossAx val="7336499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noFill/>
    <a:ln w="6350">
      <a:noFill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en-US"/>
    </a:p>
  </c:txPr>
  <c:printSettings>
    <c:headerFooter alignWithMargins="0"/>
    <c:pageMargins b="1" l="0.75000000000000011" r="0.75000000000000011" t="1" header="0.5" footer="0.5"/>
    <c:pageSetup paperSize="9" orientation="landscape" verticalDpi="120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400" b="1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DE"/>
              <a:t>Dynamics of Interval CIIs' NAV for the Month</a:t>
            </a:r>
          </a:p>
        </c:rich>
      </c:tx>
      <c:layout>
        <c:manualLayout>
          <c:xMode val="edge"/>
          <c:yMode val="edge"/>
          <c:x val="0.31759999999999999"/>
          <c:y val="6.666694663167104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3.2000000000000008E-2"/>
          <c:y val="0.34133422222453702"/>
          <c:w val="0.93280000000000007"/>
          <c:h val="0.43733447222518812"/>
        </c:manualLayout>
      </c:layout>
      <c:barChart>
        <c:barDir val="col"/>
        <c:grouping val="clustered"/>
        <c:ser>
          <c:idx val="1"/>
          <c:order val="0"/>
          <c:tx>
            <c:strRef>
              <c:f>'І_dynamics NAV'!$C$33</c:f>
              <c:strCache>
                <c:ptCount val="1"/>
                <c:pt idx="0">
                  <c:v>NAV Change, UAH, k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FF"/>
              </a:solidFill>
              <a:prstDash val="solid"/>
            </a:ln>
          </c:spPr>
          <c:dLbls>
            <c:dLbl>
              <c:idx val="2"/>
              <c:layout>
                <c:manualLayout>
                  <c:x val="-8.6512241804737023E-4"/>
                  <c:y val="2.0970623313402156E-2"/>
                </c:manualLayout>
              </c:layout>
              <c:dLblPos val="outEnd"/>
              <c:showVal val="1"/>
            </c:dLbl>
            <c:dLbl>
              <c:idx val="4"/>
              <c:layout>
                <c:manualLayout>
                  <c:xMode val="edge"/>
                  <c:yMode val="edge"/>
                  <c:x val="0.59360000000000002"/>
                  <c:y val="0.48266792361438449"/>
                </c:manualLayout>
              </c:layout>
              <c:dLblPos val="outEnd"/>
              <c:showVal val="1"/>
            </c:dLbl>
            <c:dLbl>
              <c:idx val="6"/>
              <c:layout>
                <c:manualLayout>
                  <c:xMode val="edge"/>
                  <c:yMode val="edge"/>
                  <c:x val="0.84719999999999995"/>
                  <c:y val="0.26400068750179034"/>
                </c:manualLayout>
              </c:layout>
              <c:dLblPos val="outEnd"/>
              <c:showVal val="1"/>
            </c:dLbl>
            <c:dLbl>
              <c:idx val="12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</c:dLbl>
            <c:dLbl>
              <c:idx val="13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</c:dLbl>
            <c:dLbl>
              <c:idx val="14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</c:dLbl>
            <c:numFmt formatCode="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outEnd"/>
            <c:showVal val="1"/>
          </c:dLbls>
          <c:cat>
            <c:strRef>
              <c:f>'І_dynamics NAV'!$B$34:$B$36</c:f>
              <c:strCache>
                <c:ptCount val="3"/>
                <c:pt idx="0">
                  <c:v>ТАSК Ukrainskyi Kapital</c:v>
                </c:pt>
                <c:pt idx="1">
                  <c:v>Optimum</c:v>
                </c:pt>
                <c:pt idx="2">
                  <c:v>Zbalansovanyi Fond Parytet</c:v>
                </c:pt>
              </c:strCache>
            </c:strRef>
          </c:cat>
          <c:val>
            <c:numRef>
              <c:f>'І_dynamics NAV'!$C$34:$C$36</c:f>
              <c:numCache>
                <c:formatCode>#,##0.00</c:formatCode>
                <c:ptCount val="3"/>
                <c:pt idx="0">
                  <c:v>-8.7020600000000563</c:v>
                </c:pt>
                <c:pt idx="1">
                  <c:v>-9.8432999999999868</c:v>
                </c:pt>
                <c:pt idx="2">
                  <c:v>-15.984120000000113</c:v>
                </c:pt>
              </c:numCache>
            </c:numRef>
          </c:val>
        </c:ser>
        <c:ser>
          <c:idx val="0"/>
          <c:order val="1"/>
          <c:tx>
            <c:strRef>
              <c:f>'І_dynamics NAV'!$E$33</c:f>
              <c:strCache>
                <c:ptCount val="1"/>
                <c:pt idx="0">
                  <c:v>Net inflow-outflow,   UAH, k</c:v>
                </c:pt>
              </c:strCache>
            </c:strRef>
          </c:tx>
          <c:spPr>
            <a:solidFill>
              <a:srgbClr val="33CCCC"/>
            </a:solidFill>
            <a:ln w="25400">
              <a:noFill/>
            </a:ln>
          </c:spPr>
          <c:dLbls>
            <c:dLbl>
              <c:idx val="0"/>
              <c:layout>
                <c:manualLayout>
                  <c:x val="1.4469500793103609E-2"/>
                  <c:y val="-7.3469444442835225E-3"/>
                </c:manualLayout>
              </c:layout>
              <c:dLblPos val="outEnd"/>
              <c:showVal val="1"/>
            </c:dLbl>
            <c:dLbl>
              <c:idx val="1"/>
              <c:layout>
                <c:manualLayout>
                  <c:x val="2.7362078062348472E-3"/>
                  <c:y val="-2.0135972220250995E-3"/>
                </c:manualLayout>
              </c:layout>
              <c:dLblPos val="outEnd"/>
              <c:showVal val="1"/>
            </c:dLbl>
            <c:dLbl>
              <c:idx val="2"/>
              <c:layout>
                <c:manualLayout>
                  <c:x val="5.4028308575225781E-3"/>
                  <c:y val="-1.2680291666541943E-2"/>
                </c:manualLayout>
              </c:layout>
              <c:dLblPos val="outEnd"/>
              <c:showVal val="1"/>
            </c:dLbl>
            <c:dLbl>
              <c:idx val="3"/>
              <c:layout>
                <c:manualLayout>
                  <c:xMode val="edge"/>
                  <c:yMode val="edge"/>
                  <c:x val="0.51119999999999999"/>
                  <c:y val="0.47200122916986775"/>
                </c:manualLayout>
              </c:layout>
              <c:dLblPos val="outEnd"/>
              <c:showVal val="1"/>
            </c:dLbl>
            <c:dLbl>
              <c:idx val="5"/>
              <c:layout>
                <c:manualLayout>
                  <c:xMode val="edge"/>
                  <c:yMode val="edge"/>
                  <c:x val="0.78239999999999998"/>
                  <c:y val="0.47466790278099685"/>
                </c:manualLayout>
              </c:layout>
              <c:dLblPos val="outEnd"/>
              <c:showVal val="1"/>
            </c:dLbl>
            <c:dLbl>
              <c:idx val="6"/>
              <c:layout>
                <c:manualLayout>
                  <c:xMode val="edge"/>
                  <c:yMode val="edge"/>
                  <c:x val="0.89600000000000002"/>
                  <c:y val="0.27733405555743634"/>
                </c:manualLayout>
              </c:layout>
              <c:dLblPos val="outEnd"/>
              <c:showVal val="1"/>
            </c:dLbl>
            <c:dLbl>
              <c:idx val="7"/>
              <c:layout>
                <c:manualLayout>
                  <c:xMode val="edge"/>
                  <c:yMode val="edge"/>
                  <c:x val="0.90400000000000003"/>
                  <c:y val="0.38400100000260423"/>
                </c:manualLayout>
              </c:layout>
              <c:dLblPos val="outEnd"/>
              <c:showVal val="1"/>
            </c:dLbl>
            <c:dLbl>
              <c:idx val="8"/>
              <c:layout>
                <c:manualLayout>
                  <c:xMode val="edge"/>
                  <c:yMode val="edge"/>
                  <c:x val="0.90639999999999998"/>
                  <c:y val="0.5546681111148728"/>
                </c:manualLayout>
              </c:layout>
              <c:dLblPos val="outEnd"/>
              <c:showVal val="1"/>
            </c:dLbl>
            <c:dLbl>
              <c:idx val="9"/>
              <c:layout>
                <c:manualLayout>
                  <c:xMode val="edge"/>
                  <c:yMode val="edge"/>
                  <c:x val="0.64000000000000012"/>
                  <c:y val="0.51200133333680564"/>
                </c:manualLayout>
              </c:layout>
              <c:dLblPos val="outEnd"/>
              <c:showVal val="1"/>
            </c:dLbl>
            <c:dLbl>
              <c:idx val="10"/>
              <c:layout>
                <c:manualLayout>
                  <c:xMode val="edge"/>
                  <c:yMode val="edge"/>
                  <c:x val="0.5968"/>
                  <c:y val="0.39200102083599181"/>
                </c:manualLayout>
              </c:layout>
              <c:dLblPos val="outEnd"/>
              <c:showVal val="1"/>
            </c:dLbl>
            <c:dLbl>
              <c:idx val="11"/>
              <c:layout>
                <c:manualLayout>
                  <c:xMode val="edge"/>
                  <c:yMode val="edge"/>
                  <c:x val="0.64960000000000007"/>
                  <c:y val="0.37866765278034581"/>
                </c:manualLayout>
              </c:layout>
              <c:dLblPos val="outEnd"/>
              <c:showVal val="1"/>
            </c:dLbl>
            <c:dLbl>
              <c:idx val="12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</c:dLbl>
            <c:dLbl>
              <c:idx val="13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</c:dLbl>
            <c:dLbl>
              <c:idx val="14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</c:dLbl>
            <c:dLbl>
              <c:idx val="15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rgbClr val="00808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outEnd"/>
            <c:showVal val="1"/>
          </c:dLbls>
          <c:cat>
            <c:strRef>
              <c:f>'І_dynamics NAV'!$B$34:$B$36</c:f>
              <c:strCache>
                <c:ptCount val="3"/>
                <c:pt idx="0">
                  <c:v>ТАSК Ukrainskyi Kapital</c:v>
                </c:pt>
                <c:pt idx="1">
                  <c:v>Optimum</c:v>
                </c:pt>
                <c:pt idx="2">
                  <c:v>Zbalansovanyi Fond Parytet</c:v>
                </c:pt>
              </c:strCache>
            </c:strRef>
          </c:cat>
          <c:val>
            <c:numRef>
              <c:f>'І_dynamics NAV'!$E$34:$E$36</c:f>
              <c:numCache>
                <c:formatCode>#,##0.00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dLbls>
          <c:showVal val="1"/>
        </c:dLbls>
        <c:overlap val="-20"/>
        <c:axId val="75977088"/>
        <c:axId val="75978624"/>
      </c:barChart>
      <c:lineChart>
        <c:grouping val="standard"/>
        <c:ser>
          <c:idx val="2"/>
          <c:order val="2"/>
          <c:tx>
            <c:strRef>
              <c:f>'І_dynamics NAV'!$D$33</c:f>
              <c:strCache>
                <c:ptCount val="1"/>
                <c:pt idx="0">
                  <c:v>NAV Change, %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2.9314649024380079E-3"/>
                  <c:y val="-5.5371392817515415E-2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4.2647578893066918E-3"/>
                  <c:y val="-5.7752516666111378E-2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8.0194912382447524E-4"/>
                  <c:y val="-2.2909958042837911E-2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Mode val="edge"/>
                  <c:yMode val="edge"/>
                  <c:x val="0.49120000000000008"/>
                  <c:y val="0.3173341597243744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Mode val="edge"/>
                  <c:yMode val="edge"/>
                  <c:x val="0.62720000000000009"/>
                  <c:y val="0.4160010833361546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Mode val="edge"/>
                  <c:yMode val="edge"/>
                  <c:x val="0.75440000000000007"/>
                  <c:y val="0.4293344513918006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Mode val="edge"/>
                  <c:yMode val="edge"/>
                  <c:x val="0.87840000000000007"/>
                  <c:y val="0.36266761111357065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r"/>
              <c:showVal val="1"/>
            </c:dLbl>
            <c:dLbl>
              <c:idx val="7"/>
              <c:layout>
                <c:manualLayout>
                  <c:xMode val="edge"/>
                  <c:yMode val="edge"/>
                  <c:x val="0.89119999999999999"/>
                  <c:y val="1.0666694444516784E-2"/>
                </c:manualLayout>
              </c:layout>
              <c:dLblPos val="r"/>
              <c:showVal val="1"/>
            </c:dLbl>
            <c:dLbl>
              <c:idx val="8"/>
              <c:layout>
                <c:manualLayout>
                  <c:xMode val="edge"/>
                  <c:yMode val="edge"/>
                  <c:x val="0.88080000000000003"/>
                  <c:y val="1.0666694444516784E-2"/>
                </c:manualLayout>
              </c:layout>
              <c:dLblPos val="r"/>
              <c:showVal val="1"/>
            </c:dLbl>
            <c:dLbl>
              <c:idx val="9"/>
              <c:layout>
                <c:manualLayout>
                  <c:xMode val="edge"/>
                  <c:yMode val="edge"/>
                  <c:x val="0.62560000000000016"/>
                  <c:y val="1.0666694444516784E-2"/>
                </c:manualLayout>
              </c:layout>
              <c:dLblPos val="r"/>
              <c:showVal val="1"/>
            </c:dLbl>
            <c:dLbl>
              <c:idx val="10"/>
              <c:layout>
                <c:manualLayout>
                  <c:xMode val="edge"/>
                  <c:yMode val="edge"/>
                  <c:x val="0.57120000000000004"/>
                  <c:y val="0.586668194448423"/>
                </c:manualLayout>
              </c:layout>
              <c:dLblPos val="r"/>
              <c:showVal val="1"/>
            </c:dLbl>
            <c:dLbl>
              <c:idx val="11"/>
              <c:layout>
                <c:manualLayout>
                  <c:xMode val="edge"/>
                  <c:yMode val="edge"/>
                  <c:x val="0.62720000000000009"/>
                  <c:y val="1.0666694444516784E-2"/>
                </c:manualLayout>
              </c:layout>
              <c:dLblPos val="r"/>
              <c:showVal val="1"/>
            </c:dLbl>
            <c:dLbl>
              <c:idx val="1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</c:dLbl>
            <c:dLbl>
              <c:idx val="13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</c:dLbl>
            <c:dLbl>
              <c:idx val="1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rgbClr val="3366FF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t"/>
            <c:showVal val="1"/>
          </c:dLbls>
          <c:val>
            <c:numRef>
              <c:f>'І_dynamics NAV'!$D$34:$D$36</c:f>
              <c:numCache>
                <c:formatCode>0.00%</c:formatCode>
                <c:ptCount val="3"/>
                <c:pt idx="0">
                  <c:v>-9.3480904514493326E-3</c:v>
                </c:pt>
                <c:pt idx="1">
                  <c:v>-4.279433118255218E-2</c:v>
                </c:pt>
                <c:pt idx="2">
                  <c:v>-1.0946962692669695E-2</c:v>
                </c:pt>
              </c:numCache>
            </c:numRef>
          </c:val>
        </c:ser>
        <c:dLbls>
          <c:showVal val="1"/>
        </c:dLbls>
        <c:marker val="1"/>
        <c:axId val="75980160"/>
        <c:axId val="75998336"/>
      </c:lineChart>
      <c:catAx>
        <c:axId val="75977088"/>
        <c:scaling>
          <c:orientation val="minMax"/>
        </c:scaling>
        <c:axPos val="b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numFmt formatCode="General" sourceLinked="1"/>
        <c:majorTickMark val="cross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5978624"/>
        <c:crosses val="autoZero"/>
        <c:lblAlgn val="ctr"/>
        <c:lblOffset val="100"/>
        <c:tickLblSkip val="1"/>
        <c:tickMarkSkip val="1"/>
      </c:catAx>
      <c:valAx>
        <c:axId val="75978624"/>
        <c:scaling>
          <c:orientation val="minMax"/>
          <c:max val="30"/>
        </c:scaling>
        <c:axPos val="l"/>
        <c:numFmt formatCode="#,##0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5977088"/>
        <c:crosses val="autoZero"/>
        <c:crossBetween val="between"/>
      </c:valAx>
      <c:catAx>
        <c:axId val="75980160"/>
        <c:scaling>
          <c:orientation val="minMax"/>
        </c:scaling>
        <c:delete val="1"/>
        <c:axPos val="b"/>
        <c:tickLblPos val="none"/>
        <c:crossAx val="75998336"/>
        <c:crosses val="autoZero"/>
        <c:lblAlgn val="ctr"/>
        <c:lblOffset val="100"/>
      </c:catAx>
      <c:valAx>
        <c:axId val="75998336"/>
        <c:scaling>
          <c:orientation val="minMax"/>
        </c:scaling>
        <c:axPos val="r"/>
        <c:numFmt formatCode="0%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5980160"/>
        <c:crosses val="max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1176"/>
          <c:y val="0.81600212500553382"/>
          <c:w val="0.53839999999999999"/>
          <c:h val="6.9333513889359086E-2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19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11" r="0.75000000000000011" t="1" header="0.5" footer="0.5"/>
    <c:pageSetup paperSize="9" orientation="landscape" verticalDpi="12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4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de-DE"/>
              <a:t>Rates of Return: Interval Funds, Bank Deposits </a:t>
            </a:r>
          </a:p>
          <a:p>
            <a:pPr>
              <a:defRPr sz="14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de-DE"/>
              <a:t>and Equity Indexes for the Month</a:t>
            </a:r>
            <a:endParaRPr lang="uk-UA"/>
          </a:p>
        </c:rich>
      </c:tx>
      <c:layout>
        <c:manualLayout>
          <c:xMode val="edge"/>
          <c:yMode val="edge"/>
          <c:x val="0.28121838069733668"/>
          <c:y val="6.0313630880579009E-3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5.7868048990744464E-2"/>
          <c:y val="0.12303987946690732"/>
          <c:w val="0.92893447064089818"/>
          <c:h val="0.83474114304999869"/>
        </c:manualLayout>
      </c:layout>
      <c:barChart>
        <c:barDir val="bar"/>
        <c:grouping val="clustered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3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spPr>
              <a:solidFill>
                <a:srgbClr val="33CC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4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5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6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7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8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'І_diagram(ROR)'!$A$2:$A$11</c:f>
              <c:strCache>
                <c:ptCount val="10"/>
                <c:pt idx="0">
                  <c:v>Optimum</c:v>
                </c:pt>
                <c:pt idx="1">
                  <c:v>Zbalansovanyi Fond Parytet</c:v>
                </c:pt>
                <c:pt idx="2">
                  <c:v>ТАSК Ukrainskyi Kapital</c:v>
                </c:pt>
                <c:pt idx="3">
                  <c:v>Funds' average rate of return</c:v>
                </c:pt>
                <c:pt idx="4">
                  <c:v>UX Index</c:v>
                </c:pt>
                <c:pt idx="5">
                  <c:v>PFTS Index</c:v>
                </c:pt>
                <c:pt idx="6">
                  <c:v>EURO Deposits</c:v>
                </c:pt>
                <c:pt idx="7">
                  <c:v>USD Deposits</c:v>
                </c:pt>
                <c:pt idx="8">
                  <c:v>UAH Deposits</c:v>
                </c:pt>
                <c:pt idx="9">
                  <c:v>"Gold" deposit (at official rate of gold)</c:v>
                </c:pt>
              </c:strCache>
            </c:strRef>
          </c:cat>
          <c:val>
            <c:numRef>
              <c:f>'І_diagram(ROR)'!$B$2:$B$11</c:f>
              <c:numCache>
                <c:formatCode>0.00%</c:formatCode>
                <c:ptCount val="10"/>
                <c:pt idx="0">
                  <c:v>-4.2794331182554379E-2</c:v>
                </c:pt>
                <c:pt idx="1">
                  <c:v>-1.0946962692663376E-2</c:v>
                </c:pt>
                <c:pt idx="2">
                  <c:v>-9.3480904514625651E-3</c:v>
                </c:pt>
                <c:pt idx="3">
                  <c:v>-2.1029794775560107E-2</c:v>
                </c:pt>
                <c:pt idx="4">
                  <c:v>-3.0502750694482161E-2</c:v>
                </c:pt>
                <c:pt idx="5">
                  <c:v>-1.9378056657748388E-3</c:v>
                </c:pt>
                <c:pt idx="6">
                  <c:v>-5.666614293448835E-2</c:v>
                </c:pt>
                <c:pt idx="7">
                  <c:v>-3.7288801146573736E-2</c:v>
                </c:pt>
                <c:pt idx="8">
                  <c:v>1.5835616438356168E-2</c:v>
                </c:pt>
                <c:pt idx="9">
                  <c:v>-2.4422024265586373E-2</c:v>
                </c:pt>
              </c:numCache>
            </c:numRef>
          </c:val>
        </c:ser>
        <c:gapWidth val="60"/>
        <c:axId val="75870976"/>
        <c:axId val="75872512"/>
      </c:barChart>
      <c:catAx>
        <c:axId val="75870976"/>
        <c:scaling>
          <c:orientation val="minMax"/>
        </c:scaling>
        <c:axPos val="l"/>
        <c:numFmt formatCode="General" sourceLinked="1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808080"/>
                </a:solidFill>
                <a:latin typeface="Arial Cyr"/>
                <a:ea typeface="Arial Cyr"/>
                <a:cs typeface="Arial Cyr"/>
              </a:defRPr>
            </a:pPr>
            <a:endParaRPr lang="en-US"/>
          </a:p>
        </c:txPr>
        <c:crossAx val="75872512"/>
        <c:crosses val="autoZero"/>
        <c:lblAlgn val="ctr"/>
        <c:lblOffset val="100"/>
        <c:tickLblSkip val="1"/>
        <c:tickMarkSkip val="1"/>
      </c:catAx>
      <c:valAx>
        <c:axId val="75872512"/>
        <c:scaling>
          <c:orientation val="minMax"/>
          <c:max val="2.0000000000000004E-2"/>
          <c:min val="-6.0000000000000005E-2"/>
        </c:scaling>
        <c:axPos val="b"/>
        <c:numFmt formatCode="0%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808080"/>
                </a:solidFill>
                <a:latin typeface="Arial Cyr"/>
                <a:ea typeface="Arial Cyr"/>
                <a:cs typeface="Arial Cyr"/>
              </a:defRPr>
            </a:pPr>
            <a:endParaRPr lang="en-US"/>
          </a:p>
        </c:txPr>
        <c:crossAx val="7587097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noFill/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en-US"/>
    </a:p>
  </c:txPr>
  <c:printSettings>
    <c:headerFooter alignWithMargins="0"/>
    <c:pageMargins b="1" l="0.75000000000000011" r="0.75000000000000011" t="1" header="0.5" footer="0.5"/>
    <c:pageSetup paperSize="9" orientation="landscape" verticalDpi="120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400" b="1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DE"/>
              <a:t>Dynamics of Closed-End CIIs’ NAV for the Month</a:t>
            </a:r>
          </a:p>
        </c:rich>
      </c:tx>
      <c:layout>
        <c:manualLayout>
          <c:xMode val="edge"/>
          <c:yMode val="edge"/>
          <c:x val="0.36699857752489329"/>
          <c:y val="5.3254437869822487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3.4139402560455202E-2"/>
          <c:y val="0.32840236686390545"/>
          <c:w val="0.9288762446657185"/>
          <c:h val="0.45857988165680486"/>
        </c:manualLayout>
      </c:layout>
      <c:barChart>
        <c:barDir val="col"/>
        <c:grouping val="clustered"/>
        <c:ser>
          <c:idx val="1"/>
          <c:order val="0"/>
          <c:tx>
            <c:strRef>
              <c:f>'C_dynamics NAV'!$C$35</c:f>
              <c:strCache>
                <c:ptCount val="1"/>
                <c:pt idx="0">
                  <c:v>NAV change, UAH, k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FF"/>
              </a:solidFill>
              <a:prstDash val="solid"/>
            </a:ln>
          </c:spPr>
          <c:dLbls>
            <c:dLbl>
              <c:idx val="0"/>
              <c:layout>
                <c:manualLayout>
                  <c:x val="-1.7703211039912241E-3"/>
                  <c:y val="1.7467950746199445E-3"/>
                </c:manualLayout>
              </c:layout>
              <c:dLblPos val="outEnd"/>
              <c:showVal val="1"/>
            </c:dLbl>
            <c:dLbl>
              <c:idx val="2"/>
              <c:layout>
                <c:manualLayout>
                  <c:xMode val="edge"/>
                  <c:yMode val="edge"/>
                  <c:x val="0.63940256045519217"/>
                  <c:y val="0.36390532544378701"/>
                </c:manualLayout>
              </c:layout>
              <c:dLblPos val="outEnd"/>
              <c:showVal val="1"/>
            </c:dLbl>
            <c:dLbl>
              <c:idx val="3"/>
              <c:layout>
                <c:manualLayout>
                  <c:xMode val="edge"/>
                  <c:yMode val="edge"/>
                  <c:x val="0.67923186344238984"/>
                  <c:y val="0.53550295857988162"/>
                </c:manualLayout>
              </c:layout>
              <c:dLblPos val="outEnd"/>
              <c:showVal val="1"/>
            </c:dLbl>
            <c:dLbl>
              <c:idx val="5"/>
              <c:layout>
                <c:manualLayout>
                  <c:xMode val="edge"/>
                  <c:yMode val="edge"/>
                  <c:x val="0.72048364153627309"/>
                  <c:y val="0.58284023668639073"/>
                </c:manualLayout>
              </c:layout>
              <c:dLblPos val="outEnd"/>
              <c:showVal val="1"/>
            </c:dLbl>
            <c:dLbl>
              <c:idx val="6"/>
              <c:layout>
                <c:manualLayout>
                  <c:xMode val="edge"/>
                  <c:yMode val="edge"/>
                  <c:x val="0.51920341394025593"/>
                  <c:y val="0.51183431952662717"/>
                </c:manualLayout>
              </c:layout>
              <c:dLblPos val="outEnd"/>
              <c:showVal val="1"/>
            </c:dLbl>
            <c:dLbl>
              <c:idx val="7"/>
              <c:layout>
                <c:manualLayout>
                  <c:xMode val="edge"/>
                  <c:yMode val="edge"/>
                  <c:x val="0.59957325746799428"/>
                  <c:y val="0.5147928994082841"/>
                </c:manualLayout>
              </c:layout>
              <c:dLblPos val="outEnd"/>
              <c:showVal val="1"/>
            </c:dLbl>
            <c:dLbl>
              <c:idx val="8"/>
              <c:layout>
                <c:manualLayout>
                  <c:xMode val="edge"/>
                  <c:yMode val="edge"/>
                  <c:x val="0.68065433854907564"/>
                  <c:y val="0.50591715976331342"/>
                </c:manualLayout>
              </c:layout>
              <c:dLblPos val="outEnd"/>
              <c:showVal val="1"/>
            </c:dLbl>
            <c:dLbl>
              <c:idx val="9"/>
              <c:layout>
                <c:manualLayout>
                  <c:xMode val="edge"/>
                  <c:yMode val="edge"/>
                  <c:x val="0.75533428165007122"/>
                  <c:y val="0.5147928994082841"/>
                </c:manualLayout>
              </c:layout>
              <c:dLblPos val="outEnd"/>
              <c:showVal val="1"/>
            </c:dLbl>
            <c:dLbl>
              <c:idx val="10"/>
              <c:layout>
                <c:manualLayout>
                  <c:xMode val="edge"/>
                  <c:yMode val="edge"/>
                  <c:x val="0.48364153627311524"/>
                  <c:y val="0.58579881656804755"/>
                </c:manualLayout>
              </c:layout>
              <c:dLblPos val="outEnd"/>
              <c:showVal val="1"/>
            </c:dLbl>
            <c:dLbl>
              <c:idx val="11"/>
              <c:layout>
                <c:manualLayout>
                  <c:xMode val="edge"/>
                  <c:yMode val="edge"/>
                  <c:x val="0.52275960170697011"/>
                  <c:y val="0.71893491124260367"/>
                </c:manualLayout>
              </c:layout>
              <c:dLblPos val="outEnd"/>
              <c:showVal val="1"/>
            </c:dLbl>
            <c:dLbl>
              <c:idx val="12"/>
              <c:layout>
                <c:manualLayout>
                  <c:xMode val="edge"/>
                  <c:yMode val="edge"/>
                  <c:x val="0.56685633001422464"/>
                  <c:y val="0.71893491124260367"/>
                </c:manualLayout>
              </c:layout>
              <c:dLblPos val="outEnd"/>
              <c:showVal val="1"/>
            </c:dLbl>
            <c:dLbl>
              <c:idx val="13"/>
              <c:layout>
                <c:manualLayout>
                  <c:xMode val="edge"/>
                  <c:yMode val="edge"/>
                  <c:x val="0.6123755334281652"/>
                  <c:y val="0.9497041420118344"/>
                </c:manualLayout>
              </c:layout>
              <c:dLblPos val="outEnd"/>
              <c:showVal val="1"/>
            </c:dLbl>
            <c:dLbl>
              <c:idx val="16"/>
              <c:layout>
                <c:manualLayout>
                  <c:xMode val="edge"/>
                  <c:yMode val="edge"/>
                  <c:x val="0.47510668563300146"/>
                  <c:y val="0.47928994082840237"/>
                </c:manualLayout>
              </c:layout>
              <c:dLblPos val="outEnd"/>
              <c:showVal val="1"/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outEnd"/>
            <c:showVal val="1"/>
          </c:dLbls>
          <c:cat>
            <c:strRef>
              <c:f>'C_dynamics NAV'!$B$36:$B$37</c:f>
              <c:strCache>
                <c:ptCount val="2"/>
                <c:pt idx="0">
                  <c:v>ТАSК Universal</c:v>
                </c:pt>
                <c:pt idx="1">
                  <c:v>Іndeks Ukrainskoi Birzhi</c:v>
                </c:pt>
              </c:strCache>
            </c:strRef>
          </c:cat>
          <c:val>
            <c:numRef>
              <c:f>'C_dynamics NAV'!$C$36:$C$37</c:f>
              <c:numCache>
                <c:formatCode>#,##0.00</c:formatCode>
                <c:ptCount val="2"/>
                <c:pt idx="0">
                  <c:v>-5.0148900000000136</c:v>
                </c:pt>
                <c:pt idx="1">
                  <c:v>-447.60336999999919</c:v>
                </c:pt>
              </c:numCache>
            </c:numRef>
          </c:val>
        </c:ser>
        <c:ser>
          <c:idx val="0"/>
          <c:order val="1"/>
          <c:tx>
            <c:strRef>
              <c:f>'C_dynamics NAV'!$E$35</c:f>
              <c:strCache>
                <c:ptCount val="1"/>
                <c:pt idx="0">
                  <c:v>Net inflow/ outflow of capital, UAH, k</c:v>
                </c:pt>
              </c:strCache>
            </c:strRef>
          </c:tx>
          <c:spPr>
            <a:solidFill>
              <a:srgbClr val="33CCCC"/>
            </a:solidFill>
            <a:ln w="25400">
              <a:noFill/>
            </a:ln>
          </c:spPr>
          <c:dLbls>
            <c:dLbl>
              <c:idx val="8"/>
              <c:layout>
                <c:manualLayout>
                  <c:xMode val="edge"/>
                  <c:yMode val="edge"/>
                  <c:x val="0.71550497866287355"/>
                  <c:y val="0.5147928994082841"/>
                </c:manualLayout>
              </c:layout>
              <c:dLblPos val="outEnd"/>
              <c:showVal val="1"/>
            </c:dLbl>
            <c:dLbl>
              <c:idx val="9"/>
              <c:layout>
                <c:manualLayout>
                  <c:xMode val="edge"/>
                  <c:yMode val="edge"/>
                  <c:x val="0.78947368421052633"/>
                  <c:y val="0.49704142011834318"/>
                </c:manualLayout>
              </c:layout>
              <c:dLblPos val="outEnd"/>
              <c:showVal val="1"/>
            </c:dLbl>
            <c:dLbl>
              <c:idx val="15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</c:dLbl>
            <c:dLbl>
              <c:idx val="16"/>
              <c:layout>
                <c:manualLayout>
                  <c:xMode val="edge"/>
                  <c:yMode val="edge"/>
                  <c:x val="0.5234708392603129"/>
                  <c:y val="0.5147928994082841"/>
                </c:manualLayout>
              </c:layout>
              <c:dLblPos val="outEnd"/>
              <c:showVal val="1"/>
            </c:dLbl>
            <c:numFmt formatCode="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rgbClr val="00808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outEnd"/>
            <c:showVal val="1"/>
          </c:dLbls>
          <c:cat>
            <c:strRef>
              <c:f>'C_dynamics NAV'!$B$36:$B$37</c:f>
              <c:strCache>
                <c:ptCount val="2"/>
                <c:pt idx="0">
                  <c:v>ТАSК Universal</c:v>
                </c:pt>
                <c:pt idx="1">
                  <c:v>Іndeks Ukrainskoi Birzhi</c:v>
                </c:pt>
              </c:strCache>
            </c:strRef>
          </c:cat>
          <c:val>
            <c:numRef>
              <c:f>'C_dynamics NAV'!$E$36:$E$37</c:f>
              <c:numCache>
                <c:formatCode>#,##0.00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dLbls>
          <c:showVal val="1"/>
        </c:dLbls>
        <c:overlap val="-20"/>
        <c:axId val="71910528"/>
        <c:axId val="71912064"/>
      </c:barChart>
      <c:lineChart>
        <c:grouping val="standard"/>
        <c:ser>
          <c:idx val="2"/>
          <c:order val="2"/>
          <c:tx>
            <c:strRef>
              <c:f>'C_dynamics NAV'!$D$35</c:f>
              <c:strCache>
                <c:ptCount val="1"/>
                <c:pt idx="0">
                  <c:v>NAV change, %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4.8627055643021286E-3"/>
                  <c:y val="-5.611872334734104E-2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6.2851718505412277E-3"/>
                  <c:y val="3.0983864630627748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r"/>
              <c:showVal val="1"/>
            </c:dLbl>
            <c:dLbl>
              <c:idx val="2"/>
              <c:layout>
                <c:manualLayout>
                  <c:xMode val="edge"/>
                  <c:yMode val="edge"/>
                  <c:x val="0.68918918918918914"/>
                  <c:y val="0.57692307692307709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Mode val="edge"/>
                  <c:yMode val="edge"/>
                  <c:x val="0.6237553342816502"/>
                  <c:y val="1.183431952662722E-2"/>
                </c:manualLayout>
              </c:layout>
              <c:dLblPos val="r"/>
              <c:showVal val="1"/>
            </c:dLbl>
            <c:dLbl>
              <c:idx val="8"/>
              <c:layout>
                <c:manualLayout>
                  <c:xMode val="edge"/>
                  <c:yMode val="edge"/>
                  <c:x val="0.68918918918918914"/>
                  <c:y val="1.183431952662722E-2"/>
                </c:manualLayout>
              </c:layout>
              <c:dLblPos val="r"/>
              <c:showVal val="1"/>
            </c:dLbl>
            <c:dLbl>
              <c:idx val="9"/>
              <c:layout>
                <c:manualLayout>
                  <c:xMode val="edge"/>
                  <c:yMode val="edge"/>
                  <c:x val="0.7695590327169276"/>
                  <c:y val="1.183431952662722E-2"/>
                </c:manualLayout>
              </c:layout>
              <c:dLblPos val="r"/>
              <c:showVal val="1"/>
            </c:dLbl>
            <c:dLbl>
              <c:idx val="10"/>
              <c:layout>
                <c:manualLayout>
                  <c:xMode val="edge"/>
                  <c:yMode val="edge"/>
                  <c:x val="0.49288762446657186"/>
                  <c:y val="0.86094674556213013"/>
                </c:manualLayout>
              </c:layout>
              <c:dLblPos val="r"/>
              <c:showVal val="1"/>
            </c:dLbl>
            <c:dLbl>
              <c:idx val="11"/>
              <c:layout>
                <c:manualLayout>
                  <c:xMode val="edge"/>
                  <c:yMode val="edge"/>
                  <c:x val="0.53413940256045533"/>
                  <c:y val="0.89349112426035493"/>
                </c:manualLayout>
              </c:layout>
              <c:dLblPos val="r"/>
              <c:showVal val="1"/>
            </c:dLbl>
            <c:dLbl>
              <c:idx val="12"/>
              <c:layout>
                <c:manualLayout>
                  <c:xMode val="edge"/>
                  <c:yMode val="edge"/>
                  <c:x val="0.57752489331436707"/>
                  <c:y val="0.87278106508875752"/>
                </c:manualLayout>
              </c:layout>
              <c:dLblPos val="r"/>
              <c:showVal val="1"/>
            </c:dLbl>
            <c:dLbl>
              <c:idx val="13"/>
              <c:layout>
                <c:manualLayout>
                  <c:xMode val="edge"/>
                  <c:yMode val="edge"/>
                  <c:x val="0.62162162162162171"/>
                  <c:y val="0.93195266272189359"/>
                </c:manualLayout>
              </c:layout>
              <c:dLblPos val="r"/>
              <c:showVal val="1"/>
            </c:dLbl>
            <c:dLbl>
              <c:idx val="14"/>
              <c:layout>
                <c:manualLayout>
                  <c:xMode val="edge"/>
                  <c:yMode val="edge"/>
                  <c:x val="0.6721194879089617"/>
                  <c:y val="0.97633136094674544"/>
                </c:manualLayout>
              </c:layout>
              <c:dLblPos val="r"/>
              <c:showVal val="1"/>
            </c:dLbl>
            <c:dLbl>
              <c:idx val="15"/>
              <c:layout>
                <c:manualLayout>
                  <c:xMode val="edge"/>
                  <c:yMode val="edge"/>
                  <c:x val="0.67069701280227623"/>
                  <c:y val="0.99704142011834329"/>
                </c:manualLayout>
              </c:layout>
              <c:dLblPos val="r"/>
              <c:showVal val="1"/>
            </c:dLbl>
            <c:dLbl>
              <c:idx val="16"/>
              <c:layout>
                <c:manualLayout>
                  <c:xMode val="edge"/>
                  <c:yMode val="edge"/>
                  <c:x val="0.5021337126600286"/>
                  <c:y val="0.65976331360946772"/>
                </c:manualLayout>
              </c:layout>
              <c:dLblPos val="r"/>
              <c:showVal val="1"/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rgbClr val="3366FF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b"/>
            <c:showVal val="1"/>
          </c:dLbls>
          <c:val>
            <c:numRef>
              <c:f>'C_dynamics NAV'!$D$36:$D$37</c:f>
              <c:numCache>
                <c:formatCode>0.00%</c:formatCode>
                <c:ptCount val="2"/>
                <c:pt idx="0">
                  <c:v>-5.2771037435293457E-3</c:v>
                </c:pt>
                <c:pt idx="1">
                  <c:v>-3.6824404182808412E-2</c:v>
                </c:pt>
              </c:numCache>
            </c:numRef>
          </c:val>
        </c:ser>
        <c:dLbls>
          <c:showVal val="1"/>
        </c:dLbls>
        <c:marker val="1"/>
        <c:axId val="71950720"/>
        <c:axId val="71952256"/>
      </c:lineChart>
      <c:catAx>
        <c:axId val="71910528"/>
        <c:scaling>
          <c:orientation val="minMax"/>
        </c:scaling>
        <c:axPos val="b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numFmt formatCode="General" sourceLinked="1"/>
        <c:majorTickMark val="cross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1912064"/>
        <c:crosses val="autoZero"/>
        <c:lblAlgn val="ctr"/>
        <c:lblOffset val="100"/>
        <c:tickLblSkip val="1"/>
        <c:tickMarkSkip val="1"/>
      </c:catAx>
      <c:valAx>
        <c:axId val="71912064"/>
        <c:scaling>
          <c:orientation val="minMax"/>
        </c:scaling>
        <c:axPos val="l"/>
        <c:numFmt formatCode="#,##0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1910528"/>
        <c:crosses val="autoZero"/>
        <c:crossBetween val="between"/>
      </c:valAx>
      <c:catAx>
        <c:axId val="71950720"/>
        <c:scaling>
          <c:orientation val="minMax"/>
        </c:scaling>
        <c:delete val="1"/>
        <c:axPos val="b"/>
        <c:tickLblPos val="none"/>
        <c:crossAx val="71952256"/>
        <c:crosses val="autoZero"/>
        <c:lblAlgn val="ctr"/>
        <c:lblOffset val="100"/>
      </c:catAx>
      <c:valAx>
        <c:axId val="71952256"/>
        <c:scaling>
          <c:orientation val="minMax"/>
          <c:max val="0.15000000000000002"/>
          <c:min val="-0.1"/>
        </c:scaling>
        <c:axPos val="r"/>
        <c:numFmt formatCode="0%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1950720"/>
        <c:crosses val="max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egendEntry>
        <c:idx val="1"/>
        <c:txPr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ayout>
        <c:manualLayout>
          <c:xMode val="edge"/>
          <c:yMode val="edge"/>
          <c:x val="0.18278805120910385"/>
          <c:y val="0.86094674556213013"/>
          <c:w val="0.4388335704125178"/>
          <c:h val="7.3964497041420121E-2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11" r="0.75000000000000011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4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de-DE"/>
              <a:t>Rates of Return on Closed-End Funds,</a:t>
            </a:r>
          </a:p>
          <a:p>
            <a:pPr>
              <a:defRPr sz="14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de-DE"/>
              <a:t>Bank Deposits and Equity Indexes for the Month</a:t>
            </a:r>
          </a:p>
        </c:rich>
      </c:tx>
      <c:layout>
        <c:manualLayout>
          <c:xMode val="edge"/>
          <c:yMode val="edge"/>
          <c:x val="0.28471528471528473"/>
          <c:y val="9.3896713615023476E-3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1.7982017982017987E-2"/>
          <c:y val="0.17840402851750253"/>
          <c:w val="0.96503496503496489"/>
          <c:h val="0.76682433310154596"/>
        </c:manualLayout>
      </c:layout>
      <c:barChart>
        <c:barDir val="bar"/>
        <c:grouping val="clustered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2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spPr>
              <a:solidFill>
                <a:srgbClr val="33CC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spPr>
              <a:solidFill>
                <a:srgbClr val="33CC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4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5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6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7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8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9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1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2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3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'C_diagram(ROR)'!$A$2:$A$10</c:f>
              <c:strCache>
                <c:ptCount val="9"/>
                <c:pt idx="0">
                  <c:v>Іndeks Ukrainskoi Birzhi</c:v>
                </c:pt>
                <c:pt idx="1">
                  <c:v>ТАSК Universal</c:v>
                </c:pt>
                <c:pt idx="2">
                  <c:v>Funds' average rate of return</c:v>
                </c:pt>
                <c:pt idx="3">
                  <c:v>UX Index</c:v>
                </c:pt>
                <c:pt idx="4">
                  <c:v>PFTS Index</c:v>
                </c:pt>
                <c:pt idx="5">
                  <c:v>EURO Deposits</c:v>
                </c:pt>
                <c:pt idx="6">
                  <c:v>USD Deposits</c:v>
                </c:pt>
                <c:pt idx="7">
                  <c:v>UAH Deposits</c:v>
                </c:pt>
                <c:pt idx="8">
                  <c:v>"Gold" deposit (at official rate of gold)</c:v>
                </c:pt>
              </c:strCache>
            </c:strRef>
          </c:cat>
          <c:val>
            <c:numRef>
              <c:f>'C_diagram(ROR)'!$B$2:$B$10</c:f>
              <c:numCache>
                <c:formatCode>0.00%</c:formatCode>
                <c:ptCount val="9"/>
                <c:pt idx="0">
                  <c:v>-3.6824404182827064E-2</c:v>
                </c:pt>
                <c:pt idx="1">
                  <c:v>-5.2771037435543899E-3</c:v>
                </c:pt>
                <c:pt idx="2">
                  <c:v>-2.1050753963190727E-2</c:v>
                </c:pt>
                <c:pt idx="3">
                  <c:v>-3.0502750694482161E-2</c:v>
                </c:pt>
                <c:pt idx="4">
                  <c:v>-1.9378056657748388E-3</c:v>
                </c:pt>
                <c:pt idx="5">
                  <c:v>-5.666614293448835E-2</c:v>
                </c:pt>
                <c:pt idx="6">
                  <c:v>-3.7288801146573736E-2</c:v>
                </c:pt>
                <c:pt idx="7">
                  <c:v>1.5835616438356168E-2</c:v>
                </c:pt>
                <c:pt idx="8">
                  <c:v>-2.4422024265586373E-2</c:v>
                </c:pt>
              </c:numCache>
            </c:numRef>
          </c:val>
        </c:ser>
        <c:gapWidth val="60"/>
        <c:axId val="70585344"/>
        <c:axId val="70587136"/>
      </c:barChart>
      <c:catAx>
        <c:axId val="70585344"/>
        <c:scaling>
          <c:orientation val="minMax"/>
        </c:scaling>
        <c:axPos val="l"/>
        <c:numFmt formatCode="General" sourceLinked="1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969696"/>
                </a:solidFill>
                <a:latin typeface="Arial Cyr"/>
                <a:ea typeface="Arial Cyr"/>
                <a:cs typeface="Arial Cyr"/>
              </a:defRPr>
            </a:pPr>
            <a:endParaRPr lang="en-US"/>
          </a:p>
        </c:txPr>
        <c:crossAx val="70587136"/>
        <c:crosses val="autoZero"/>
        <c:lblAlgn val="ctr"/>
        <c:lblOffset val="100"/>
        <c:tickLblSkip val="1"/>
        <c:tickMarkSkip val="1"/>
      </c:catAx>
      <c:valAx>
        <c:axId val="70587136"/>
        <c:scaling>
          <c:orientation val="minMax"/>
          <c:max val="2.0000000000000004E-2"/>
          <c:min val="-6.0000000000000005E-2"/>
        </c:scaling>
        <c:axPos val="b"/>
        <c:numFmt formatCode="0%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808080"/>
                </a:solidFill>
                <a:latin typeface="Arial Cyr"/>
                <a:ea typeface="Arial Cyr"/>
                <a:cs typeface="Arial Cyr"/>
              </a:defRPr>
            </a:pPr>
            <a:endParaRPr lang="en-US"/>
          </a:p>
        </c:txPr>
        <c:crossAx val="7058534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noFill/>
    <a:ln w="6350">
      <a:noFill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en-US"/>
    </a:p>
  </c:txPr>
  <c:printSettings>
    <c:headerFooter alignWithMargins="0"/>
    <c:pageMargins b="1" l="0.75000000000000011" r="0.75000000000000011" t="1" header="0.5" footer="0.5"/>
    <c:pageSetup paperSize="9" orientation="landscape" verticalDpi="12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6</xdr:row>
      <xdr:rowOff>9525</xdr:rowOff>
    </xdr:from>
    <xdr:to>
      <xdr:col>11</xdr:col>
      <xdr:colOff>590550</xdr:colOff>
      <xdr:row>24</xdr:row>
      <xdr:rowOff>133350</xdr:rowOff>
    </xdr:to>
    <xdr:graphicFrame macro="">
      <xdr:nvGraphicFramePr>
        <xdr:cNvPr id="1025" name="Діагр.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19050</xdr:colOff>
      <xdr:row>26</xdr:row>
      <xdr:rowOff>19050</xdr:rowOff>
    </xdr:from>
    <xdr:to>
      <xdr:col>11</xdr:col>
      <xdr:colOff>561975</xdr:colOff>
      <xdr:row>54</xdr:row>
      <xdr:rowOff>28575</xdr:rowOff>
    </xdr:to>
    <xdr:graphicFrame macro="">
      <xdr:nvGraphicFramePr>
        <xdr:cNvPr id="1026" name="Діагр.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32</xdr:row>
      <xdr:rowOff>104775</xdr:rowOff>
    </xdr:from>
    <xdr:to>
      <xdr:col>4</xdr:col>
      <xdr:colOff>533400</xdr:colOff>
      <xdr:row>56</xdr:row>
      <xdr:rowOff>104775</xdr:rowOff>
    </xdr:to>
    <xdr:graphicFrame macro="">
      <xdr:nvGraphicFramePr>
        <xdr:cNvPr id="4097" name="Діагр.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23</xdr:row>
      <xdr:rowOff>104775</xdr:rowOff>
    </xdr:from>
    <xdr:to>
      <xdr:col>7</xdr:col>
      <xdr:colOff>38100</xdr:colOff>
      <xdr:row>48</xdr:row>
      <xdr:rowOff>142875</xdr:rowOff>
    </xdr:to>
    <xdr:graphicFrame macro="">
      <xdr:nvGraphicFramePr>
        <xdr:cNvPr id="6145" name="Діагр.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28575</xdr:colOff>
      <xdr:row>0</xdr:row>
      <xdr:rowOff>95250</xdr:rowOff>
    </xdr:from>
    <xdr:to>
      <xdr:col>18</xdr:col>
      <xdr:colOff>28575</xdr:colOff>
      <xdr:row>55</xdr:row>
      <xdr:rowOff>95250</xdr:rowOff>
    </xdr:to>
    <xdr:graphicFrame macro="">
      <xdr:nvGraphicFramePr>
        <xdr:cNvPr id="8193" name="Діагр.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19050</xdr:rowOff>
    </xdr:from>
    <xdr:to>
      <xdr:col>7</xdr:col>
      <xdr:colOff>9525</xdr:colOff>
      <xdr:row>30</xdr:row>
      <xdr:rowOff>152400</xdr:rowOff>
    </xdr:to>
    <xdr:graphicFrame macro="">
      <xdr:nvGraphicFramePr>
        <xdr:cNvPr id="10241" name="Діагр.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28575</xdr:colOff>
      <xdr:row>1</xdr:row>
      <xdr:rowOff>28575</xdr:rowOff>
    </xdr:from>
    <xdr:to>
      <xdr:col>18</xdr:col>
      <xdr:colOff>266700</xdr:colOff>
      <xdr:row>48</xdr:row>
      <xdr:rowOff>19050</xdr:rowOff>
    </xdr:to>
    <xdr:graphicFrame macro="">
      <xdr:nvGraphicFramePr>
        <xdr:cNvPr id="12289" name="Діагр.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11</xdr:row>
      <xdr:rowOff>123825</xdr:rowOff>
    </xdr:from>
    <xdr:to>
      <xdr:col>9</xdr:col>
      <xdr:colOff>295275</xdr:colOff>
      <xdr:row>29</xdr:row>
      <xdr:rowOff>76200</xdr:rowOff>
    </xdr:to>
    <xdr:graphicFrame macro="">
      <xdr:nvGraphicFramePr>
        <xdr:cNvPr id="14337" name="Діагр.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1</xdr:row>
      <xdr:rowOff>0</xdr:rowOff>
    </xdr:from>
    <xdr:to>
      <xdr:col>18</xdr:col>
      <xdr:colOff>400050</xdr:colOff>
      <xdr:row>37</xdr:row>
      <xdr:rowOff>76200</xdr:rowOff>
    </xdr:to>
    <xdr:graphicFrame macro="">
      <xdr:nvGraphicFramePr>
        <xdr:cNvPr id="16385" name="Діагр.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9"/>
  </sheetPr>
  <dimension ref="A1:N42"/>
  <sheetViews>
    <sheetView tabSelected="1" zoomScale="80" zoomScaleNormal="80" workbookViewId="0">
      <selection activeCell="A3" sqref="A3"/>
    </sheetView>
  </sheetViews>
  <sheetFormatPr defaultRowHeight="12.75"/>
  <cols>
    <col min="1" max="1" width="29.140625" style="3" customWidth="1"/>
    <col min="2" max="6" width="16.7109375" customWidth="1"/>
  </cols>
  <sheetData>
    <row r="1" spans="1:14" ht="16.5" thickBot="1">
      <c r="A1" s="66" t="s">
        <v>12</v>
      </c>
      <c r="B1" s="66"/>
      <c r="C1" s="66"/>
      <c r="D1" s="67"/>
      <c r="E1" s="67"/>
      <c r="F1" s="67"/>
    </row>
    <row r="2" spans="1:14" ht="30.75" thickBot="1">
      <c r="A2" s="25" t="s">
        <v>13</v>
      </c>
      <c r="B2" s="25" t="s">
        <v>14</v>
      </c>
      <c r="C2" s="25" t="s">
        <v>15</v>
      </c>
      <c r="D2" s="25" t="s">
        <v>16</v>
      </c>
      <c r="E2" s="25" t="s">
        <v>17</v>
      </c>
      <c r="F2" s="25" t="s">
        <v>18</v>
      </c>
      <c r="G2" s="2"/>
      <c r="I2" s="1"/>
    </row>
    <row r="3" spans="1:14" ht="14.25">
      <c r="A3" s="79" t="s">
        <v>19</v>
      </c>
      <c r="B3" s="80">
        <v>-4.0531926196125667E-2</v>
      </c>
      <c r="C3" s="80">
        <v>-4.7132707434661247E-2</v>
      </c>
      <c r="D3" s="80">
        <v>9.5286241748918955E-3</v>
      </c>
      <c r="E3" s="80">
        <v>5.9859696051606974E-3</v>
      </c>
      <c r="F3" s="80">
        <v>-1.8520249855787485E-2</v>
      </c>
      <c r="G3" s="54"/>
      <c r="H3" s="54"/>
      <c r="I3" s="2"/>
      <c r="J3" s="2"/>
      <c r="K3" s="2"/>
      <c r="L3" s="2"/>
    </row>
    <row r="4" spans="1:14" ht="14.25">
      <c r="A4" s="79" t="s">
        <v>20</v>
      </c>
      <c r="B4" s="80">
        <v>-1.9378056657748388E-3</v>
      </c>
      <c r="C4" s="80">
        <v>-3.0502750694482161E-2</v>
      </c>
      <c r="D4" s="80">
        <v>-2.8710896298371389E-3</v>
      </c>
      <c r="E4" s="80">
        <v>-2.1029794775560107E-2</v>
      </c>
      <c r="F4" s="80">
        <v>-2.1050753963190727E-2</v>
      </c>
      <c r="G4" s="54"/>
      <c r="H4" s="54"/>
      <c r="I4" s="2"/>
      <c r="J4" s="2"/>
      <c r="K4" s="2"/>
      <c r="L4" s="2"/>
    </row>
    <row r="5" spans="1:14" ht="15" thickBot="1">
      <c r="A5" s="70" t="s">
        <v>21</v>
      </c>
      <c r="B5" s="71">
        <v>-3.3180778032036673E-2</v>
      </c>
      <c r="C5" s="71">
        <v>-6.0485384507108275E-2</v>
      </c>
      <c r="D5" s="71">
        <v>6.9848224641109952E-3</v>
      </c>
      <c r="E5" s="71">
        <v>-0.20581486647776537</v>
      </c>
      <c r="F5" s="71">
        <v>-6.3765264605411376E-2</v>
      </c>
      <c r="G5" s="54"/>
      <c r="H5" s="54"/>
      <c r="I5" s="2"/>
      <c r="J5" s="2"/>
      <c r="K5" s="2"/>
      <c r="L5" s="2"/>
    </row>
    <row r="6" spans="1:14" ht="14.25">
      <c r="A6" s="64"/>
      <c r="B6" s="63"/>
      <c r="C6" s="63"/>
      <c r="D6" s="65"/>
      <c r="E6" s="65"/>
      <c r="F6" s="65"/>
      <c r="G6" s="10"/>
      <c r="J6" s="2"/>
      <c r="K6" s="2"/>
      <c r="L6" s="2"/>
      <c r="M6" s="2"/>
      <c r="N6" s="2"/>
    </row>
    <row r="7" spans="1:14" ht="14.25">
      <c r="A7" s="64"/>
      <c r="B7" s="65"/>
      <c r="C7" s="65"/>
      <c r="D7" s="65"/>
      <c r="E7" s="65"/>
      <c r="F7" s="65"/>
      <c r="J7" s="4"/>
      <c r="K7" s="4"/>
      <c r="L7" s="4"/>
      <c r="M7" s="4"/>
      <c r="N7" s="4"/>
    </row>
    <row r="8" spans="1:14" ht="14.25">
      <c r="A8" s="64"/>
      <c r="B8" s="65"/>
      <c r="C8" s="65"/>
      <c r="D8" s="65"/>
      <c r="E8" s="65"/>
      <c r="F8" s="65"/>
    </row>
    <row r="9" spans="1:14" ht="14.25">
      <c r="A9" s="64"/>
      <c r="B9" s="65"/>
      <c r="C9" s="65"/>
      <c r="D9" s="65"/>
      <c r="E9" s="65"/>
      <c r="F9" s="65"/>
    </row>
    <row r="10" spans="1:14" ht="14.25">
      <c r="A10" s="64"/>
      <c r="B10" s="65"/>
      <c r="C10" s="65"/>
      <c r="D10" s="65"/>
      <c r="E10" s="65"/>
      <c r="F10" s="65"/>
      <c r="N10" s="10"/>
    </row>
    <row r="11" spans="1:14" ht="14.25">
      <c r="A11" s="64"/>
      <c r="B11" s="65"/>
      <c r="C11" s="65"/>
      <c r="D11" s="65"/>
      <c r="E11" s="65"/>
      <c r="F11" s="65"/>
    </row>
    <row r="12" spans="1:14" ht="14.25">
      <c r="A12" s="64"/>
      <c r="B12" s="65"/>
      <c r="C12" s="65"/>
      <c r="D12" s="65"/>
      <c r="E12" s="65"/>
      <c r="F12" s="65"/>
    </row>
    <row r="13" spans="1:14" ht="14.25">
      <c r="A13" s="64"/>
      <c r="B13" s="65"/>
      <c r="C13" s="65"/>
      <c r="D13" s="65"/>
      <c r="E13" s="65"/>
      <c r="F13" s="65"/>
    </row>
    <row r="14" spans="1:14" ht="14.25">
      <c r="A14" s="64"/>
      <c r="B14" s="65"/>
      <c r="C14" s="65"/>
      <c r="D14" s="65"/>
      <c r="E14" s="65"/>
      <c r="F14" s="65"/>
    </row>
    <row r="15" spans="1:14" ht="14.25">
      <c r="A15" s="64"/>
      <c r="B15" s="65"/>
      <c r="C15" s="65"/>
      <c r="D15" s="65"/>
      <c r="E15" s="65"/>
      <c r="F15" s="65"/>
    </row>
    <row r="16" spans="1:14" ht="14.25">
      <c r="A16" s="64"/>
      <c r="B16" s="65"/>
      <c r="C16" s="65"/>
      <c r="D16" s="65"/>
      <c r="E16" s="65"/>
      <c r="F16" s="65"/>
    </row>
    <row r="17" spans="1:6" ht="14.25">
      <c r="A17" s="64"/>
      <c r="B17" s="65"/>
      <c r="C17" s="65"/>
      <c r="D17" s="65"/>
      <c r="E17" s="65"/>
      <c r="F17" s="65"/>
    </row>
    <row r="18" spans="1:6" ht="14.25">
      <c r="A18" s="64"/>
      <c r="B18" s="65"/>
      <c r="C18" s="65"/>
      <c r="D18" s="65"/>
      <c r="E18" s="65"/>
      <c r="F18" s="65"/>
    </row>
    <row r="19" spans="1:6" ht="14.25">
      <c r="A19" s="64"/>
      <c r="B19" s="65"/>
      <c r="C19" s="65"/>
      <c r="D19" s="65"/>
      <c r="E19" s="65"/>
      <c r="F19" s="65"/>
    </row>
    <row r="20" spans="1:6" ht="14.25">
      <c r="A20" s="64"/>
      <c r="B20" s="65"/>
      <c r="C20" s="65"/>
      <c r="D20" s="65"/>
      <c r="E20" s="65"/>
      <c r="F20" s="65"/>
    </row>
    <row r="21" spans="1:6" ht="14.25">
      <c r="A21" s="64"/>
      <c r="B21" s="65"/>
      <c r="C21" s="65"/>
      <c r="D21" s="65"/>
      <c r="E21" s="65"/>
      <c r="F21" s="65"/>
    </row>
    <row r="22" spans="1:6" ht="14.25">
      <c r="A22" s="64"/>
      <c r="B22" s="65"/>
      <c r="C22" s="65"/>
      <c r="D22" s="65"/>
      <c r="E22" s="65"/>
      <c r="F22" s="65"/>
    </row>
    <row r="23" spans="1:6" ht="14.25">
      <c r="A23" s="64"/>
      <c r="B23" s="65"/>
      <c r="C23" s="65"/>
      <c r="D23" s="65"/>
      <c r="E23" s="65"/>
      <c r="F23" s="65"/>
    </row>
    <row r="24" spans="1:6" ht="14.25">
      <c r="A24" s="64"/>
      <c r="B24" s="65"/>
      <c r="C24" s="65"/>
      <c r="D24" s="65"/>
      <c r="E24" s="65"/>
      <c r="F24" s="65"/>
    </row>
    <row r="25" spans="1:6" ht="14.25">
      <c r="A25" s="64"/>
      <c r="B25" s="65"/>
      <c r="C25" s="65"/>
      <c r="D25" s="65"/>
      <c r="E25" s="65"/>
      <c r="F25" s="65"/>
    </row>
    <row r="26" spans="1:6" ht="14.25">
      <c r="A26" s="64"/>
      <c r="B26" s="65"/>
      <c r="C26" s="65"/>
      <c r="D26" s="65"/>
      <c r="E26" s="65"/>
      <c r="F26" s="65"/>
    </row>
    <row r="27" spans="1:6" ht="15">
      <c r="A27" s="193" t="s">
        <v>33</v>
      </c>
      <c r="B27" s="194" t="s">
        <v>34</v>
      </c>
      <c r="C27" s="195" t="s">
        <v>35</v>
      </c>
      <c r="D27" s="69"/>
      <c r="E27" s="65"/>
      <c r="F27" s="65"/>
    </row>
    <row r="28" spans="1:6" ht="14.25">
      <c r="A28" s="190" t="s">
        <v>15</v>
      </c>
      <c r="B28" s="191">
        <v>-3.0502750694482161E-2</v>
      </c>
      <c r="C28" s="192">
        <v>-6.0485384507108275E-2</v>
      </c>
      <c r="D28" s="69"/>
      <c r="E28" s="65"/>
      <c r="F28" s="65"/>
    </row>
    <row r="29" spans="1:6" ht="14.25">
      <c r="A29" s="159" t="s">
        <v>22</v>
      </c>
      <c r="B29" s="27">
        <v>-2.6797469888888981E-2</v>
      </c>
      <c r="C29" s="60">
        <v>8.9144140965017549E-2</v>
      </c>
      <c r="D29" s="69"/>
      <c r="E29" s="65"/>
      <c r="F29" s="65"/>
    </row>
    <row r="30" spans="1:6" ht="14.25">
      <c r="A30" s="160" t="s">
        <v>23</v>
      </c>
      <c r="B30" s="27">
        <v>-2.1609592425043123E-2</v>
      </c>
      <c r="C30" s="60">
        <v>3.2504183815551535E-4</v>
      </c>
      <c r="D30" s="69"/>
      <c r="E30" s="65"/>
      <c r="F30" s="65"/>
    </row>
    <row r="31" spans="1:6" ht="14.25">
      <c r="A31" s="160" t="s">
        <v>24</v>
      </c>
      <c r="B31" s="27">
        <v>-1.6917766235442055E-2</v>
      </c>
      <c r="C31" s="60">
        <v>0.15437884034033678</v>
      </c>
      <c r="D31" s="69"/>
      <c r="E31" s="65"/>
      <c r="F31" s="65"/>
    </row>
    <row r="32" spans="1:6" ht="28.5">
      <c r="A32" s="187" t="s">
        <v>25</v>
      </c>
      <c r="B32" s="27">
        <v>-1.5566253088408977E-2</v>
      </c>
      <c r="C32" s="60">
        <v>0.17587313043826946</v>
      </c>
      <c r="D32" s="69"/>
      <c r="E32" s="65"/>
      <c r="F32" s="65"/>
    </row>
    <row r="33" spans="1:6" ht="14.25">
      <c r="A33" s="188" t="s">
        <v>26</v>
      </c>
      <c r="B33" s="186">
        <v>-1.4834989714020863E-2</v>
      </c>
      <c r="C33" s="60">
        <v>0.27567932616097468</v>
      </c>
      <c r="D33" s="69"/>
      <c r="E33" s="65"/>
      <c r="F33" s="65"/>
    </row>
    <row r="34" spans="1:6" ht="14.25">
      <c r="A34" s="185" t="s">
        <v>27</v>
      </c>
      <c r="B34" s="27">
        <v>-9.5269085452934776E-3</v>
      </c>
      <c r="C34" s="60">
        <v>0.16154335382658469</v>
      </c>
      <c r="D34" s="69"/>
      <c r="E34" s="65"/>
      <c r="F34" s="65"/>
    </row>
    <row r="35" spans="1:6" ht="14.25">
      <c r="A35" s="160" t="s">
        <v>28</v>
      </c>
      <c r="B35" s="27">
        <v>-3.6234173501572542E-3</v>
      </c>
      <c r="C35" s="60">
        <v>0.17956971321338644</v>
      </c>
      <c r="D35" s="69"/>
      <c r="E35" s="65"/>
      <c r="F35" s="65"/>
    </row>
    <row r="36" spans="1:6" ht="14.25">
      <c r="A36" s="158" t="s">
        <v>14</v>
      </c>
      <c r="B36" s="27">
        <v>-1.9378056657748388E-3</v>
      </c>
      <c r="C36" s="60">
        <v>-3.3180778032036673E-2</v>
      </c>
      <c r="D36" s="69"/>
      <c r="E36" s="65"/>
      <c r="F36" s="65"/>
    </row>
    <row r="37" spans="1:6" ht="14.25">
      <c r="A37" s="161" t="s">
        <v>29</v>
      </c>
      <c r="B37" s="27">
        <v>9.936481107490458E-3</v>
      </c>
      <c r="C37" s="60">
        <v>0.16485144651033701</v>
      </c>
      <c r="D37" s="69"/>
      <c r="E37" s="65"/>
      <c r="F37" s="65"/>
    </row>
    <row r="38" spans="1:6" ht="14.25">
      <c r="A38" s="160" t="s">
        <v>30</v>
      </c>
      <c r="B38" s="27">
        <v>1.1544036638603705E-2</v>
      </c>
      <c r="C38" s="60">
        <v>7.528240394468666E-2</v>
      </c>
      <c r="D38" s="69"/>
      <c r="E38" s="65"/>
      <c r="F38" s="65"/>
    </row>
    <row r="39" spans="1:6" ht="14.25">
      <c r="A39" s="187" t="s">
        <v>31</v>
      </c>
      <c r="B39" s="189">
        <v>1.3128195366039375E-2</v>
      </c>
      <c r="C39" s="80">
        <v>0.19899104492022501</v>
      </c>
      <c r="D39" s="69"/>
      <c r="E39" s="65"/>
      <c r="F39" s="65"/>
    </row>
    <row r="40" spans="1:6" ht="14.25">
      <c r="A40" s="196" t="s">
        <v>32</v>
      </c>
      <c r="B40" s="197">
        <v>2.1701862333566302E-2</v>
      </c>
      <c r="C40" s="197">
        <v>0.126642975837433</v>
      </c>
      <c r="D40" s="69"/>
      <c r="E40" s="65"/>
      <c r="F40" s="65"/>
    </row>
    <row r="41" spans="1:6" ht="14.25">
      <c r="A41" s="64"/>
      <c r="B41" s="65"/>
      <c r="C41" s="65"/>
      <c r="D41" s="69"/>
      <c r="E41" s="65"/>
      <c r="F41" s="65"/>
    </row>
    <row r="42" spans="1:6" ht="14.25">
      <c r="A42" s="64"/>
      <c r="B42" s="65"/>
      <c r="C42" s="65"/>
      <c r="D42" s="69"/>
      <c r="E42" s="65"/>
      <c r="F42" s="65"/>
    </row>
  </sheetData>
  <autoFilter ref="A27:C27"/>
  <phoneticPr fontId="11" type="noConversion"/>
  <pageMargins left="0.75" right="0.75" top="1" bottom="1" header="0.5" footer="0.5"/>
  <pageSetup paperSize="9" orientation="portrait" verticalDpi="12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indexed="43"/>
    <pageSetUpPr fitToPage="1"/>
  </sheetPr>
  <dimension ref="A1:K6"/>
  <sheetViews>
    <sheetView zoomScale="85" workbookViewId="0">
      <selection activeCell="D15" sqref="D15"/>
    </sheetView>
  </sheetViews>
  <sheetFormatPr defaultRowHeight="14.25"/>
  <cols>
    <col min="1" max="1" width="4.7109375" style="30" customWidth="1"/>
    <col min="2" max="2" width="37" style="28" bestFit="1" customWidth="1"/>
    <col min="3" max="4" width="12.7109375" style="30" customWidth="1"/>
    <col min="5" max="5" width="16.7109375" style="6" customWidth="1"/>
    <col min="6" max="6" width="14.7109375" style="12" customWidth="1"/>
    <col min="7" max="7" width="14.7109375" style="6" customWidth="1"/>
    <col min="8" max="8" width="12.7109375" style="12" customWidth="1"/>
    <col min="9" max="9" width="39.140625" style="28" bestFit="1" customWidth="1"/>
    <col min="10" max="10" width="34.7109375" style="28" customWidth="1"/>
    <col min="11" max="11" width="35.85546875" style="28" customWidth="1"/>
    <col min="12" max="16384" width="9.140625" style="28"/>
  </cols>
  <sheetData>
    <row r="1" spans="1:11" ht="16.5" thickBot="1">
      <c r="A1" s="200" t="s">
        <v>126</v>
      </c>
      <c r="B1" s="200"/>
      <c r="C1" s="200"/>
      <c r="D1" s="200"/>
      <c r="E1" s="200"/>
      <c r="F1" s="200"/>
      <c r="G1" s="200"/>
      <c r="H1" s="200"/>
      <c r="I1" s="200"/>
      <c r="J1" s="200"/>
    </row>
    <row r="2" spans="1:11" ht="45.75" thickBot="1">
      <c r="A2" s="25" t="s">
        <v>52</v>
      </c>
      <c r="B2" s="173" t="s">
        <v>76</v>
      </c>
      <c r="C2" s="15" t="s">
        <v>109</v>
      </c>
      <c r="D2" s="41" t="s">
        <v>110</v>
      </c>
      <c r="E2" s="41" t="s">
        <v>54</v>
      </c>
      <c r="F2" s="41" t="s">
        <v>127</v>
      </c>
      <c r="G2" s="41" t="s">
        <v>128</v>
      </c>
      <c r="H2" s="41" t="s">
        <v>129</v>
      </c>
      <c r="I2" s="17" t="s">
        <v>58</v>
      </c>
      <c r="J2" s="18" t="s">
        <v>59</v>
      </c>
    </row>
    <row r="3" spans="1:11" ht="29.25" customHeight="1">
      <c r="A3" s="21">
        <v>1</v>
      </c>
      <c r="B3" s="75" t="s">
        <v>124</v>
      </c>
      <c r="C3" s="180" t="s">
        <v>111</v>
      </c>
      <c r="D3" s="183" t="s">
        <v>131</v>
      </c>
      <c r="E3" s="76">
        <v>11707470.960000001</v>
      </c>
      <c r="F3" s="77">
        <v>172950</v>
      </c>
      <c r="G3" s="76">
        <v>67.692806938421512</v>
      </c>
      <c r="H3" s="48">
        <v>100</v>
      </c>
      <c r="I3" s="168" t="s">
        <v>60</v>
      </c>
      <c r="J3" s="78" t="s">
        <v>7</v>
      </c>
      <c r="K3" s="44"/>
    </row>
    <row r="4" spans="1:11" ht="30" customHeight="1">
      <c r="A4" s="21">
        <v>2</v>
      </c>
      <c r="B4" s="75" t="s">
        <v>125</v>
      </c>
      <c r="C4" s="180" t="s">
        <v>111</v>
      </c>
      <c r="D4" s="183" t="s">
        <v>131</v>
      </c>
      <c r="E4" s="76">
        <v>945296.16009999998</v>
      </c>
      <c r="F4" s="77">
        <v>648</v>
      </c>
      <c r="G4" s="76">
        <v>1458.7903705246913</v>
      </c>
      <c r="H4" s="48">
        <v>5000</v>
      </c>
      <c r="I4" s="168" t="s">
        <v>130</v>
      </c>
      <c r="J4" s="78" t="s">
        <v>0</v>
      </c>
      <c r="K4" s="45"/>
    </row>
    <row r="5" spans="1:11" ht="15.75" thickBot="1">
      <c r="A5" s="201" t="s">
        <v>96</v>
      </c>
      <c r="B5" s="202"/>
      <c r="C5" s="102" t="s">
        <v>4</v>
      </c>
      <c r="D5" s="102" t="s">
        <v>4</v>
      </c>
      <c r="E5" s="90">
        <f>SUM(E3:E4)</f>
        <v>12652767.120100001</v>
      </c>
      <c r="F5" s="91">
        <f>SUM(F3:F4)</f>
        <v>173598</v>
      </c>
      <c r="G5" s="102" t="s">
        <v>4</v>
      </c>
      <c r="H5" s="102" t="s">
        <v>4</v>
      </c>
      <c r="I5" s="102" t="s">
        <v>4</v>
      </c>
      <c r="J5" s="102" t="s">
        <v>4</v>
      </c>
    </row>
    <row r="6" spans="1:11" ht="15" thickBot="1">
      <c r="A6" s="219"/>
      <c r="B6" s="219"/>
      <c r="C6" s="219"/>
      <c r="D6" s="219"/>
      <c r="E6" s="219"/>
      <c r="F6" s="219"/>
      <c r="G6" s="219"/>
      <c r="H6" s="219"/>
      <c r="I6" s="151"/>
      <c r="J6" s="151"/>
    </row>
  </sheetData>
  <mergeCells count="3">
    <mergeCell ref="A1:J1"/>
    <mergeCell ref="A5:B5"/>
    <mergeCell ref="A6:H6"/>
  </mergeCells>
  <phoneticPr fontId="11" type="noConversion"/>
  <pageMargins left="0.75" right="0.75" top="1" bottom="1" header="0.5" footer="0.5"/>
  <pageSetup paperSize="9" scale="63" orientation="landscape" verticalDpi="12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indexed="43"/>
    <pageSetUpPr fitToPage="1"/>
  </sheetPr>
  <dimension ref="A1:K12"/>
  <sheetViews>
    <sheetView zoomScale="85" workbookViewId="0">
      <selection activeCell="K10" sqref="K10"/>
    </sheetView>
  </sheetViews>
  <sheetFormatPr defaultRowHeight="14.25"/>
  <cols>
    <col min="1" max="1" width="4.42578125" style="30" customWidth="1"/>
    <col min="2" max="2" width="46.7109375" style="30" customWidth="1"/>
    <col min="3" max="4" width="14.7109375" style="29" customWidth="1"/>
    <col min="5" max="8" width="12.7109375" style="30" customWidth="1"/>
    <col min="9" max="9" width="16.140625" style="30" bestFit="1" customWidth="1"/>
    <col min="10" max="10" width="19.140625" style="30" customWidth="1"/>
    <col min="11" max="11" width="21.42578125" style="30" bestFit="1" customWidth="1"/>
    <col min="12" max="16384" width="9.140625" style="30"/>
  </cols>
  <sheetData>
    <row r="1" spans="1:11" s="46" customFormat="1" ht="16.5" thickBot="1">
      <c r="A1" s="200" t="s">
        <v>132</v>
      </c>
      <c r="B1" s="200"/>
      <c r="C1" s="200"/>
      <c r="D1" s="200"/>
      <c r="E1" s="200"/>
      <c r="F1" s="200"/>
      <c r="G1" s="200"/>
      <c r="H1" s="200"/>
      <c r="I1" s="200"/>
      <c r="J1" s="200"/>
    </row>
    <row r="2" spans="1:11" s="22" customFormat="1" ht="15.75" customHeight="1" thickBot="1">
      <c r="A2" s="207" t="s">
        <v>52</v>
      </c>
      <c r="B2" s="94"/>
      <c r="C2" s="95"/>
      <c r="D2" s="96"/>
      <c r="E2" s="209" t="s">
        <v>75</v>
      </c>
      <c r="F2" s="209"/>
      <c r="G2" s="209"/>
      <c r="H2" s="209"/>
      <c r="I2" s="209"/>
      <c r="J2" s="209"/>
      <c r="K2" s="209"/>
    </row>
    <row r="3" spans="1:11" s="22" customFormat="1" ht="51.75" thickBot="1">
      <c r="A3" s="208"/>
      <c r="B3" s="169" t="s">
        <v>76</v>
      </c>
      <c r="C3" s="170" t="s">
        <v>77</v>
      </c>
      <c r="D3" s="170" t="s">
        <v>78</v>
      </c>
      <c r="E3" s="17" t="s">
        <v>79</v>
      </c>
      <c r="F3" s="17" t="s">
        <v>80</v>
      </c>
      <c r="G3" s="17" t="s">
        <v>81</v>
      </c>
      <c r="H3" s="17" t="s">
        <v>82</v>
      </c>
      <c r="I3" s="18" t="s">
        <v>87</v>
      </c>
      <c r="J3" s="18" t="s">
        <v>83</v>
      </c>
      <c r="K3" s="171" t="s">
        <v>84</v>
      </c>
    </row>
    <row r="4" spans="1:11" s="22" customFormat="1" collapsed="1">
      <c r="A4" s="21">
        <v>1</v>
      </c>
      <c r="B4" s="26" t="s">
        <v>125</v>
      </c>
      <c r="C4" s="98">
        <v>38945</v>
      </c>
      <c r="D4" s="98">
        <v>39016</v>
      </c>
      <c r="E4" s="92">
        <v>-5.2771037435543899E-3</v>
      </c>
      <c r="F4" s="92" t="s">
        <v>133</v>
      </c>
      <c r="G4" s="92">
        <v>-0.1111030283815978</v>
      </c>
      <c r="H4" s="92">
        <v>-0.12400282865628443</v>
      </c>
      <c r="I4" s="92">
        <v>-0.10940677440272539</v>
      </c>
      <c r="J4" s="99">
        <v>-0.70824192589506174</v>
      </c>
      <c r="K4" s="110">
        <v>-9.1957290275178516E-2</v>
      </c>
    </row>
    <row r="5" spans="1:11" s="22" customFormat="1" collapsed="1">
      <c r="A5" s="21">
        <v>2</v>
      </c>
      <c r="B5" s="26" t="s">
        <v>124</v>
      </c>
      <c r="C5" s="98">
        <v>40555</v>
      </c>
      <c r="D5" s="98">
        <v>40626</v>
      </c>
      <c r="E5" s="92">
        <v>-3.6824404182827064E-2</v>
      </c>
      <c r="F5" s="92">
        <v>-6.1244369584155023E-2</v>
      </c>
      <c r="G5" s="92">
        <v>-7.0496054753119708E-3</v>
      </c>
      <c r="H5" s="92">
        <v>4.0833338910675865E-2</v>
      </c>
      <c r="I5" s="92">
        <v>-1.8123754808097359E-2</v>
      </c>
      <c r="J5" s="99">
        <v>-0.32307193061577677</v>
      </c>
      <c r="K5" s="111">
        <v>-4.5606859321197457E-2</v>
      </c>
    </row>
    <row r="6" spans="1:11" s="22" customFormat="1" ht="15.75" collapsed="1" thickBot="1">
      <c r="A6" s="152"/>
      <c r="B6" s="184" t="s">
        <v>86</v>
      </c>
      <c r="C6" s="153" t="s">
        <v>4</v>
      </c>
      <c r="D6" s="153" t="s">
        <v>4</v>
      </c>
      <c r="E6" s="154">
        <f>AVERAGE(E4:E5)</f>
        <v>-2.1050753963190727E-2</v>
      </c>
      <c r="F6" s="154">
        <f>AVERAGE(F4:F5)</f>
        <v>-6.1244369584155023E-2</v>
      </c>
      <c r="G6" s="154">
        <f>AVERAGE(G4:G5)</f>
        <v>-5.9076316928454886E-2</v>
      </c>
      <c r="H6" s="154">
        <f>AVERAGE(H4:H5)</f>
        <v>-4.158474487280428E-2</v>
      </c>
      <c r="I6" s="154">
        <f>AVERAGE(I4:I5)</f>
        <v>-6.3765264605411376E-2</v>
      </c>
      <c r="J6" s="153" t="s">
        <v>4</v>
      </c>
      <c r="K6" s="199">
        <f>AVERAGE(K4:K5)</f>
        <v>-6.8782074798187987E-2</v>
      </c>
    </row>
    <row r="7" spans="1:11" s="22" customFormat="1" hidden="1">
      <c r="A7" s="222" t="s">
        <v>9</v>
      </c>
      <c r="B7" s="222"/>
      <c r="C7" s="222"/>
      <c r="D7" s="222"/>
      <c r="E7" s="222"/>
      <c r="F7" s="222"/>
      <c r="G7" s="222"/>
      <c r="H7" s="222"/>
      <c r="I7" s="222"/>
      <c r="J7" s="222"/>
      <c r="K7" s="222"/>
    </row>
    <row r="8" spans="1:11" s="22" customFormat="1" ht="15" hidden="1" thickBot="1">
      <c r="A8" s="221" t="s">
        <v>10</v>
      </c>
      <c r="B8" s="221"/>
      <c r="C8" s="221"/>
      <c r="D8" s="221"/>
      <c r="E8" s="221"/>
      <c r="F8" s="221"/>
      <c r="G8" s="221"/>
      <c r="H8" s="221"/>
      <c r="I8" s="221"/>
      <c r="J8" s="221"/>
      <c r="K8" s="221"/>
    </row>
    <row r="9" spans="1:11" s="22" customFormat="1" ht="15.75" hidden="1" customHeight="1">
      <c r="C9" s="59"/>
      <c r="D9" s="59"/>
    </row>
    <row r="10" spans="1:11" ht="15" thickBot="1">
      <c r="A10" s="220"/>
      <c r="B10" s="220"/>
      <c r="C10" s="220"/>
      <c r="D10" s="220"/>
      <c r="E10" s="220"/>
      <c r="F10" s="220"/>
      <c r="G10" s="220"/>
      <c r="H10" s="220"/>
      <c r="I10" s="155"/>
      <c r="J10" s="155"/>
      <c r="K10" s="155"/>
    </row>
    <row r="11" spans="1:11">
      <c r="B11" s="28"/>
      <c r="C11" s="100"/>
      <c r="E11" s="100"/>
    </row>
    <row r="12" spans="1:11">
      <c r="E12" s="100"/>
      <c r="F12" s="100"/>
    </row>
  </sheetData>
  <mergeCells count="6">
    <mergeCell ref="A10:H10"/>
    <mergeCell ref="A8:K8"/>
    <mergeCell ref="A1:J1"/>
    <mergeCell ref="A2:A3"/>
    <mergeCell ref="E2:K2"/>
    <mergeCell ref="A7:K7"/>
  </mergeCells>
  <phoneticPr fontId="11" type="noConversion"/>
  <pageMargins left="0.75" right="0.75" top="1" bottom="1" header="0.5" footer="0.5"/>
  <pageSetup paperSize="9" scale="69" orientation="landscape" verticalDpi="12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indexed="43"/>
  </sheetPr>
  <dimension ref="A1:H119"/>
  <sheetViews>
    <sheetView zoomScale="60" zoomScaleNormal="60" workbookViewId="0">
      <selection activeCell="C44" sqref="C44"/>
    </sheetView>
  </sheetViews>
  <sheetFormatPr defaultRowHeight="14.25"/>
  <cols>
    <col min="1" max="1" width="4" style="20" customWidth="1"/>
    <col min="2" max="2" width="50.7109375" style="20" customWidth="1"/>
    <col min="3" max="3" width="24.7109375" style="20" customWidth="1"/>
    <col min="4" max="4" width="24.7109375" style="47" customWidth="1"/>
    <col min="5" max="7" width="24.7109375" style="20" customWidth="1"/>
    <col min="8" max="16384" width="9.140625" style="20"/>
  </cols>
  <sheetData>
    <row r="1" spans="1:8" s="28" customFormat="1" ht="16.5" thickBot="1">
      <c r="A1" s="206" t="s">
        <v>134</v>
      </c>
      <c r="B1" s="206"/>
      <c r="C1" s="206"/>
      <c r="D1" s="206"/>
      <c r="E1" s="206"/>
      <c r="F1" s="206"/>
      <c r="G1" s="206"/>
    </row>
    <row r="2" spans="1:8" s="28" customFormat="1" ht="15.75" customHeight="1" thickBot="1">
      <c r="A2" s="224" t="s">
        <v>52</v>
      </c>
      <c r="B2" s="82"/>
      <c r="C2" s="212" t="s">
        <v>90</v>
      </c>
      <c r="D2" s="213"/>
      <c r="E2" s="223" t="s">
        <v>135</v>
      </c>
      <c r="F2" s="223"/>
      <c r="G2" s="83"/>
    </row>
    <row r="3" spans="1:8" s="28" customFormat="1" ht="45.75" thickBot="1">
      <c r="A3" s="208"/>
      <c r="B3" s="17" t="s">
        <v>76</v>
      </c>
      <c r="C3" s="97" t="s">
        <v>92</v>
      </c>
      <c r="D3" s="97" t="s">
        <v>93</v>
      </c>
      <c r="E3" s="97" t="s">
        <v>94</v>
      </c>
      <c r="F3" s="97" t="s">
        <v>93</v>
      </c>
      <c r="G3" s="18" t="s">
        <v>95</v>
      </c>
    </row>
    <row r="4" spans="1:8" s="28" customFormat="1">
      <c r="A4" s="21">
        <v>1</v>
      </c>
      <c r="B4" s="35" t="s">
        <v>125</v>
      </c>
      <c r="C4" s="36">
        <v>-5.0148900000000136</v>
      </c>
      <c r="D4" s="92">
        <v>-5.2771037435293457E-3</v>
      </c>
      <c r="E4" s="37">
        <v>0</v>
      </c>
      <c r="F4" s="92">
        <v>0</v>
      </c>
      <c r="G4" s="38">
        <v>0</v>
      </c>
    </row>
    <row r="5" spans="1:8" s="28" customFormat="1">
      <c r="A5" s="21">
        <v>2</v>
      </c>
      <c r="B5" s="35" t="s">
        <v>124</v>
      </c>
      <c r="C5" s="36">
        <v>-447.60336999999919</v>
      </c>
      <c r="D5" s="92">
        <v>-3.6824404182808412E-2</v>
      </c>
      <c r="E5" s="37">
        <v>0</v>
      </c>
      <c r="F5" s="92">
        <v>0</v>
      </c>
      <c r="G5" s="38">
        <v>0</v>
      </c>
    </row>
    <row r="6" spans="1:8" s="28" customFormat="1" ht="15.75" thickBot="1">
      <c r="A6" s="105"/>
      <c r="B6" s="84" t="s">
        <v>96</v>
      </c>
      <c r="C6" s="85">
        <v>-452.61825999999922</v>
      </c>
      <c r="D6" s="89">
        <v>-3.4536814208247689E-2</v>
      </c>
      <c r="E6" s="86">
        <v>0</v>
      </c>
      <c r="F6" s="89">
        <v>0</v>
      </c>
      <c r="G6" s="106">
        <v>0</v>
      </c>
    </row>
    <row r="7" spans="1:8" s="28" customFormat="1" ht="15" customHeight="1" thickBot="1">
      <c r="A7" s="203"/>
      <c r="B7" s="203"/>
      <c r="C7" s="203"/>
      <c r="D7" s="203"/>
      <c r="E7" s="203"/>
      <c r="F7" s="203"/>
      <c r="G7" s="203"/>
      <c r="H7" s="7"/>
    </row>
    <row r="8" spans="1:8" s="28" customFormat="1">
      <c r="D8" s="6"/>
    </row>
    <row r="9" spans="1:8" s="28" customFormat="1">
      <c r="D9" s="6"/>
    </row>
    <row r="10" spans="1:8" s="28" customFormat="1">
      <c r="D10" s="6"/>
    </row>
    <row r="11" spans="1:8" s="28" customFormat="1">
      <c r="D11" s="6"/>
    </row>
    <row r="12" spans="1:8" s="28" customFormat="1">
      <c r="D12" s="6"/>
    </row>
    <row r="13" spans="1:8" s="28" customFormat="1">
      <c r="D13" s="6"/>
    </row>
    <row r="14" spans="1:8" s="28" customFormat="1">
      <c r="D14" s="6"/>
    </row>
    <row r="15" spans="1:8" s="28" customFormat="1">
      <c r="D15" s="6"/>
    </row>
    <row r="16" spans="1:8" s="28" customFormat="1">
      <c r="D16" s="6"/>
    </row>
    <row r="17" spans="2:5" s="28" customFormat="1">
      <c r="D17" s="6"/>
    </row>
    <row r="18" spans="2:5" s="28" customFormat="1">
      <c r="D18" s="6"/>
    </row>
    <row r="19" spans="2:5" s="28" customFormat="1">
      <c r="D19" s="6"/>
    </row>
    <row r="20" spans="2:5" s="28" customFormat="1">
      <c r="D20" s="6"/>
    </row>
    <row r="21" spans="2:5" s="28" customFormat="1">
      <c r="D21" s="6"/>
    </row>
    <row r="22" spans="2:5" s="28" customFormat="1">
      <c r="D22" s="6"/>
    </row>
    <row r="23" spans="2:5" s="28" customFormat="1">
      <c r="D23" s="6"/>
    </row>
    <row r="24" spans="2:5" s="28" customFormat="1">
      <c r="D24" s="6"/>
    </row>
    <row r="25" spans="2:5" s="28" customFormat="1">
      <c r="D25" s="6"/>
    </row>
    <row r="26" spans="2:5" s="28" customFormat="1">
      <c r="D26" s="6"/>
    </row>
    <row r="27" spans="2:5" s="28" customFormat="1">
      <c r="D27" s="6"/>
    </row>
    <row r="28" spans="2:5" s="28" customFormat="1">
      <c r="D28" s="6"/>
    </row>
    <row r="29" spans="2:5" s="28" customFormat="1" ht="15" thickBot="1">
      <c r="B29" s="73"/>
      <c r="C29" s="73"/>
      <c r="D29" s="74"/>
      <c r="E29" s="73"/>
    </row>
    <row r="30" spans="2:5" s="28" customFormat="1"/>
    <row r="31" spans="2:5" s="28" customFormat="1"/>
    <row r="32" spans="2:5" s="28" customFormat="1"/>
    <row r="33" spans="2:6" s="28" customFormat="1"/>
    <row r="34" spans="2:6" s="28" customFormat="1" ht="15" thickBot="1"/>
    <row r="35" spans="2:6" s="28" customFormat="1" ht="30.75" thickBot="1">
      <c r="B35" s="173" t="s">
        <v>76</v>
      </c>
      <c r="C35" s="173" t="s">
        <v>97</v>
      </c>
      <c r="D35" s="173" t="s">
        <v>98</v>
      </c>
      <c r="E35" s="173" t="s">
        <v>99</v>
      </c>
    </row>
    <row r="36" spans="2:6" s="28" customFormat="1">
      <c r="B36" s="118" t="str">
        <f t="shared" ref="B36:D37" si="0">B4</f>
        <v>ТАSК Universal</v>
      </c>
      <c r="C36" s="119">
        <f t="shared" si="0"/>
        <v>-5.0148900000000136</v>
      </c>
      <c r="D36" s="140">
        <f t="shared" si="0"/>
        <v>-5.2771037435293457E-3</v>
      </c>
      <c r="E36" s="120">
        <f>G4</f>
        <v>0</v>
      </c>
    </row>
    <row r="37" spans="2:6">
      <c r="B37" s="35" t="str">
        <f t="shared" si="0"/>
        <v>Іndeks Ukrainskoi Birzhi</v>
      </c>
      <c r="C37" s="36">
        <f t="shared" si="0"/>
        <v>-447.60336999999919</v>
      </c>
      <c r="D37" s="141">
        <f t="shared" si="0"/>
        <v>-3.6824404182808412E-2</v>
      </c>
      <c r="E37" s="38">
        <f>G5</f>
        <v>0</v>
      </c>
      <c r="F37" s="19"/>
    </row>
    <row r="38" spans="2:6">
      <c r="B38" s="35"/>
      <c r="C38" s="36"/>
      <c r="D38" s="141"/>
      <c r="E38" s="38"/>
      <c r="F38" s="19"/>
    </row>
    <row r="39" spans="2:6">
      <c r="B39" s="142"/>
      <c r="C39" s="143"/>
      <c r="D39" s="144"/>
      <c r="E39" s="145"/>
      <c r="F39" s="19"/>
    </row>
    <row r="40" spans="2:6">
      <c r="B40" s="28"/>
      <c r="C40" s="146"/>
      <c r="D40" s="6"/>
      <c r="F40" s="19"/>
    </row>
    <row r="41" spans="2:6">
      <c r="B41" s="28"/>
      <c r="C41" s="28"/>
      <c r="D41" s="6"/>
      <c r="F41" s="19"/>
    </row>
    <row r="42" spans="2:6">
      <c r="B42" s="28"/>
      <c r="C42" s="28"/>
      <c r="D42" s="6"/>
      <c r="F42" s="19"/>
    </row>
    <row r="43" spans="2:6">
      <c r="B43" s="28"/>
      <c r="C43" s="28"/>
      <c r="D43" s="6"/>
      <c r="F43" s="19"/>
    </row>
    <row r="44" spans="2:6">
      <c r="B44" s="28"/>
      <c r="C44" s="28"/>
      <c r="D44" s="6"/>
      <c r="F44" s="19"/>
    </row>
    <row r="45" spans="2:6">
      <c r="B45" s="28"/>
      <c r="C45" s="28"/>
      <c r="D45" s="6"/>
      <c r="F45" s="19"/>
    </row>
    <row r="46" spans="2:6">
      <c r="B46" s="28"/>
      <c r="C46" s="28"/>
      <c r="D46" s="6"/>
      <c r="F46" s="19"/>
    </row>
    <row r="47" spans="2:6">
      <c r="B47" s="28"/>
      <c r="C47" s="28"/>
      <c r="D47" s="6"/>
    </row>
    <row r="48" spans="2:6">
      <c r="B48" s="28"/>
      <c r="C48" s="28"/>
      <c r="D48" s="6"/>
    </row>
    <row r="49" spans="2:4">
      <c r="B49" s="28"/>
      <c r="C49" s="28"/>
      <c r="D49" s="6"/>
    </row>
    <row r="50" spans="2:4">
      <c r="B50" s="28"/>
      <c r="C50" s="28"/>
      <c r="D50" s="6"/>
    </row>
    <row r="51" spans="2:4">
      <c r="B51" s="28"/>
      <c r="C51" s="28"/>
      <c r="D51" s="6"/>
    </row>
    <row r="52" spans="2:4">
      <c r="B52" s="28"/>
      <c r="C52" s="28"/>
      <c r="D52" s="6"/>
    </row>
    <row r="53" spans="2:4">
      <c r="B53" s="28"/>
      <c r="C53" s="28"/>
      <c r="D53" s="6"/>
    </row>
    <row r="54" spans="2:4">
      <c r="B54" s="28"/>
      <c r="C54" s="28"/>
      <c r="D54" s="6"/>
    </row>
    <row r="55" spans="2:4">
      <c r="B55" s="28"/>
      <c r="C55" s="28"/>
      <c r="D55" s="6"/>
    </row>
    <row r="56" spans="2:4">
      <c r="B56" s="28"/>
      <c r="C56" s="28"/>
      <c r="D56" s="6"/>
    </row>
    <row r="57" spans="2:4">
      <c r="B57" s="28"/>
      <c r="C57" s="28"/>
      <c r="D57" s="6"/>
    </row>
    <row r="58" spans="2:4">
      <c r="B58" s="28"/>
      <c r="C58" s="28"/>
      <c r="D58" s="6"/>
    </row>
    <row r="59" spans="2:4">
      <c r="B59" s="28"/>
      <c r="C59" s="28"/>
      <c r="D59" s="6"/>
    </row>
    <row r="60" spans="2:4">
      <c r="B60" s="28"/>
      <c r="C60" s="28"/>
      <c r="D60" s="6"/>
    </row>
    <row r="61" spans="2:4">
      <c r="B61" s="28"/>
      <c r="C61" s="28"/>
      <c r="D61" s="6"/>
    </row>
    <row r="62" spans="2:4">
      <c r="B62" s="28"/>
      <c r="C62" s="28"/>
      <c r="D62" s="6"/>
    </row>
    <row r="63" spans="2:4">
      <c r="B63" s="28"/>
      <c r="C63" s="28"/>
      <c r="D63" s="6"/>
    </row>
    <row r="64" spans="2:4">
      <c r="B64" s="28"/>
      <c r="C64" s="28"/>
      <c r="D64" s="6"/>
    </row>
    <row r="65" spans="2:4">
      <c r="B65" s="28"/>
      <c r="C65" s="28"/>
      <c r="D65" s="6"/>
    </row>
    <row r="66" spans="2:4">
      <c r="B66" s="28"/>
      <c r="C66" s="28"/>
      <c r="D66" s="6"/>
    </row>
    <row r="67" spans="2:4">
      <c r="B67" s="28"/>
      <c r="C67" s="28"/>
      <c r="D67" s="6"/>
    </row>
    <row r="68" spans="2:4">
      <c r="B68" s="28"/>
      <c r="C68" s="28"/>
      <c r="D68" s="6"/>
    </row>
    <row r="69" spans="2:4">
      <c r="B69" s="28"/>
      <c r="C69" s="28"/>
      <c r="D69" s="6"/>
    </row>
    <row r="70" spans="2:4">
      <c r="B70" s="28"/>
      <c r="C70" s="28"/>
      <c r="D70" s="6"/>
    </row>
    <row r="71" spans="2:4">
      <c r="B71" s="28"/>
      <c r="C71" s="28"/>
      <c r="D71" s="6"/>
    </row>
    <row r="72" spans="2:4">
      <c r="B72" s="28"/>
      <c r="C72" s="28"/>
      <c r="D72" s="6"/>
    </row>
    <row r="73" spans="2:4">
      <c r="B73" s="28"/>
      <c r="C73" s="28"/>
      <c r="D73" s="6"/>
    </row>
    <row r="74" spans="2:4">
      <c r="B74" s="28"/>
      <c r="C74" s="28"/>
      <c r="D74" s="6"/>
    </row>
    <row r="75" spans="2:4">
      <c r="B75" s="28"/>
      <c r="C75" s="28"/>
      <c r="D75" s="6"/>
    </row>
    <row r="76" spans="2:4">
      <c r="B76" s="28"/>
      <c r="C76" s="28"/>
      <c r="D76" s="6"/>
    </row>
    <row r="77" spans="2:4">
      <c r="B77" s="28"/>
      <c r="C77" s="28"/>
      <c r="D77" s="6"/>
    </row>
    <row r="78" spans="2:4">
      <c r="B78" s="28"/>
      <c r="C78" s="28"/>
      <c r="D78" s="6"/>
    </row>
    <row r="79" spans="2:4">
      <c r="B79" s="28"/>
      <c r="C79" s="28"/>
      <c r="D79" s="6"/>
    </row>
    <row r="80" spans="2:4">
      <c r="B80" s="28"/>
      <c r="C80" s="28"/>
      <c r="D80" s="6"/>
    </row>
    <row r="81" spans="2:4">
      <c r="B81" s="28"/>
      <c r="C81" s="28"/>
      <c r="D81" s="6"/>
    </row>
    <row r="82" spans="2:4">
      <c r="B82" s="28"/>
      <c r="C82" s="28"/>
      <c r="D82" s="6"/>
    </row>
    <row r="83" spans="2:4">
      <c r="B83" s="28"/>
      <c r="C83" s="28"/>
      <c r="D83" s="6"/>
    </row>
    <row r="84" spans="2:4">
      <c r="B84" s="28"/>
      <c r="C84" s="28"/>
      <c r="D84" s="6"/>
    </row>
    <row r="85" spans="2:4">
      <c r="B85" s="28"/>
      <c r="C85" s="28"/>
      <c r="D85" s="6"/>
    </row>
    <row r="86" spans="2:4">
      <c r="B86" s="28"/>
      <c r="C86" s="28"/>
      <c r="D86" s="6"/>
    </row>
    <row r="87" spans="2:4">
      <c r="B87" s="28"/>
      <c r="C87" s="28"/>
      <c r="D87" s="6"/>
    </row>
    <row r="88" spans="2:4">
      <c r="B88" s="28"/>
      <c r="C88" s="28"/>
      <c r="D88" s="6"/>
    </row>
    <row r="89" spans="2:4">
      <c r="B89" s="28"/>
      <c r="C89" s="28"/>
      <c r="D89" s="6"/>
    </row>
    <row r="90" spans="2:4">
      <c r="B90" s="28"/>
      <c r="C90" s="28"/>
      <c r="D90" s="6"/>
    </row>
    <row r="91" spans="2:4">
      <c r="B91" s="28"/>
      <c r="C91" s="28"/>
      <c r="D91" s="6"/>
    </row>
    <row r="92" spans="2:4">
      <c r="B92" s="28"/>
      <c r="C92" s="28"/>
      <c r="D92" s="6"/>
    </row>
    <row r="93" spans="2:4">
      <c r="B93" s="28"/>
      <c r="C93" s="28"/>
      <c r="D93" s="6"/>
    </row>
    <row r="94" spans="2:4">
      <c r="B94" s="28"/>
      <c r="C94" s="28"/>
      <c r="D94" s="6"/>
    </row>
    <row r="95" spans="2:4">
      <c r="B95" s="28"/>
      <c r="C95" s="28"/>
      <c r="D95" s="6"/>
    </row>
    <row r="96" spans="2:4">
      <c r="B96" s="28"/>
      <c r="C96" s="28"/>
      <c r="D96" s="6"/>
    </row>
    <row r="97" spans="2:4">
      <c r="B97" s="28"/>
      <c r="C97" s="28"/>
      <c r="D97" s="6"/>
    </row>
    <row r="98" spans="2:4">
      <c r="B98" s="28"/>
      <c r="C98" s="28"/>
      <c r="D98" s="6"/>
    </row>
    <row r="99" spans="2:4">
      <c r="B99" s="28"/>
      <c r="C99" s="28"/>
      <c r="D99" s="6"/>
    </row>
    <row r="100" spans="2:4">
      <c r="B100" s="28"/>
      <c r="C100" s="28"/>
      <c r="D100" s="6"/>
    </row>
    <row r="101" spans="2:4">
      <c r="B101" s="28"/>
      <c r="C101" s="28"/>
      <c r="D101" s="6"/>
    </row>
    <row r="102" spans="2:4">
      <c r="B102" s="28"/>
      <c r="C102" s="28"/>
      <c r="D102" s="6"/>
    </row>
    <row r="103" spans="2:4">
      <c r="B103" s="28"/>
      <c r="C103" s="28"/>
      <c r="D103" s="6"/>
    </row>
    <row r="104" spans="2:4">
      <c r="B104" s="28"/>
      <c r="C104" s="28"/>
      <c r="D104" s="6"/>
    </row>
    <row r="105" spans="2:4">
      <c r="B105" s="28"/>
      <c r="C105" s="28"/>
      <c r="D105" s="6"/>
    </row>
    <row r="106" spans="2:4">
      <c r="B106" s="28"/>
      <c r="C106" s="28"/>
      <c r="D106" s="6"/>
    </row>
    <row r="107" spans="2:4">
      <c r="B107" s="28"/>
      <c r="C107" s="28"/>
      <c r="D107" s="6"/>
    </row>
    <row r="108" spans="2:4">
      <c r="B108" s="28"/>
      <c r="C108" s="28"/>
      <c r="D108" s="6"/>
    </row>
    <row r="109" spans="2:4">
      <c r="B109" s="28"/>
      <c r="C109" s="28"/>
      <c r="D109" s="6"/>
    </row>
    <row r="110" spans="2:4">
      <c r="B110" s="28"/>
      <c r="C110" s="28"/>
      <c r="D110" s="6"/>
    </row>
    <row r="111" spans="2:4">
      <c r="B111" s="28"/>
      <c r="C111" s="28"/>
      <c r="D111" s="6"/>
    </row>
    <row r="112" spans="2:4">
      <c r="B112" s="28"/>
      <c r="C112" s="28"/>
      <c r="D112" s="6"/>
    </row>
    <row r="113" spans="2:4">
      <c r="B113" s="28"/>
      <c r="C113" s="28"/>
      <c r="D113" s="6"/>
    </row>
    <row r="114" spans="2:4">
      <c r="B114" s="28"/>
      <c r="C114" s="28"/>
      <c r="D114" s="6"/>
    </row>
    <row r="115" spans="2:4">
      <c r="B115" s="28"/>
      <c r="C115" s="28"/>
      <c r="D115" s="6"/>
    </row>
    <row r="116" spans="2:4">
      <c r="B116" s="28"/>
      <c r="C116" s="28"/>
      <c r="D116" s="6"/>
    </row>
    <row r="117" spans="2:4">
      <c r="B117" s="28"/>
      <c r="C117" s="28"/>
      <c r="D117" s="6"/>
    </row>
    <row r="118" spans="2:4">
      <c r="B118" s="28"/>
      <c r="C118" s="28"/>
      <c r="D118" s="6"/>
    </row>
    <row r="119" spans="2:4">
      <c r="B119" s="28"/>
      <c r="C119" s="28"/>
      <c r="D119" s="6"/>
    </row>
  </sheetData>
  <mergeCells count="5">
    <mergeCell ref="A1:G1"/>
    <mergeCell ref="A7:G7"/>
    <mergeCell ref="C2:D2"/>
    <mergeCell ref="E2:F2"/>
    <mergeCell ref="A2:A3"/>
  </mergeCells>
  <phoneticPr fontId="11" type="noConversion"/>
  <pageMargins left="0.75" right="0.75" top="1" bottom="1" header="0.5" footer="0.5"/>
  <pageSetup paperSize="9" orientation="portrait" verticalDpi="12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indexed="43"/>
  </sheetPr>
  <dimension ref="A1:D14"/>
  <sheetViews>
    <sheetView zoomScale="85" workbookViewId="0">
      <selection activeCell="A16" sqref="A16"/>
    </sheetView>
  </sheetViews>
  <sheetFormatPr defaultRowHeight="12.75"/>
  <cols>
    <col min="1" max="1" width="49.42578125" bestFit="1" customWidth="1"/>
    <col min="2" max="2" width="12.7109375" customWidth="1"/>
    <col min="3" max="3" width="2.7109375" customWidth="1"/>
  </cols>
  <sheetData>
    <row r="1" spans="1:4" ht="15.75" thickBot="1">
      <c r="A1" s="61" t="s">
        <v>76</v>
      </c>
      <c r="B1" s="62" t="s">
        <v>123</v>
      </c>
      <c r="C1" s="10"/>
      <c r="D1" s="10"/>
    </row>
    <row r="2" spans="1:4" ht="14.25">
      <c r="A2" s="26" t="s">
        <v>124</v>
      </c>
      <c r="B2" s="126">
        <v>-3.6824404182827064E-2</v>
      </c>
      <c r="C2" s="10"/>
      <c r="D2" s="10"/>
    </row>
    <row r="3" spans="1:4" ht="14.25">
      <c r="A3" s="26" t="s">
        <v>125</v>
      </c>
      <c r="B3" s="127">
        <v>-5.2771037435543899E-3</v>
      </c>
      <c r="C3" s="10"/>
      <c r="D3" s="10"/>
    </row>
    <row r="4" spans="1:4" ht="14.25">
      <c r="A4" s="158" t="s">
        <v>100</v>
      </c>
      <c r="B4" s="127">
        <v>-2.1050753963190727E-2</v>
      </c>
      <c r="C4" s="10"/>
      <c r="D4" s="10"/>
    </row>
    <row r="5" spans="1:4" ht="14.25">
      <c r="A5" s="158" t="s">
        <v>15</v>
      </c>
      <c r="B5" s="127">
        <v>-3.0502750694482161E-2</v>
      </c>
      <c r="C5" s="10"/>
      <c r="D5" s="10"/>
    </row>
    <row r="6" spans="1:4" ht="14.25">
      <c r="A6" s="158" t="s">
        <v>14</v>
      </c>
      <c r="B6" s="127">
        <v>-1.9378056657748388E-3</v>
      </c>
      <c r="C6" s="10"/>
      <c r="D6" s="10"/>
    </row>
    <row r="7" spans="1:4" ht="14.25">
      <c r="A7" s="158" t="s">
        <v>101</v>
      </c>
      <c r="B7" s="127">
        <v>-5.666614293448835E-2</v>
      </c>
      <c r="C7" s="10"/>
      <c r="D7" s="10"/>
    </row>
    <row r="8" spans="1:4" ht="14.25">
      <c r="A8" s="158" t="s">
        <v>102</v>
      </c>
      <c r="B8" s="127">
        <v>-3.7288801146573736E-2</v>
      </c>
      <c r="C8" s="10"/>
      <c r="D8" s="10"/>
    </row>
    <row r="9" spans="1:4" ht="14.25">
      <c r="A9" s="158" t="s">
        <v>103</v>
      </c>
      <c r="B9" s="127">
        <v>1.5835616438356168E-2</v>
      </c>
      <c r="C9" s="10"/>
      <c r="D9" s="10"/>
    </row>
    <row r="10" spans="1:4" ht="15" thickBot="1">
      <c r="A10" s="182" t="s">
        <v>104</v>
      </c>
      <c r="B10" s="128">
        <v>-2.4422024265586373E-2</v>
      </c>
      <c r="C10" s="10"/>
      <c r="D10" s="10"/>
    </row>
    <row r="11" spans="1:4">
      <c r="C11" s="10"/>
      <c r="D11" s="10"/>
    </row>
    <row r="12" spans="1:4">
      <c r="A12" s="10"/>
      <c r="B12" s="10"/>
      <c r="C12" s="10"/>
      <c r="D12" s="10"/>
    </row>
    <row r="13" spans="1:4">
      <c r="B13" s="10"/>
      <c r="C13" s="10"/>
      <c r="D13" s="10"/>
    </row>
    <row r="14" spans="1:4">
      <c r="C14" s="10"/>
    </row>
  </sheetData>
  <autoFilter ref="A1:B1"/>
  <phoneticPr fontId="11" type="noConversion"/>
  <pageMargins left="0.75" right="0.75" top="1" bottom="1" header="0.5" footer="0.5"/>
  <pageSetup paperSize="9" orientation="portrait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indexed="42"/>
  </sheetPr>
  <dimension ref="A1:I32"/>
  <sheetViews>
    <sheetView zoomScale="80" zoomScaleNormal="40" workbookViewId="0">
      <selection activeCell="A19" sqref="A19:H19"/>
    </sheetView>
  </sheetViews>
  <sheetFormatPr defaultRowHeight="14.25"/>
  <cols>
    <col min="1" max="1" width="4.7109375" style="22" customWidth="1"/>
    <col min="2" max="2" width="64.42578125" style="20" bestFit="1" customWidth="1"/>
    <col min="3" max="3" width="18.7109375" style="23" customWidth="1"/>
    <col min="4" max="4" width="14.7109375" style="24" customWidth="1"/>
    <col min="5" max="5" width="14.7109375" style="23" customWidth="1"/>
    <col min="6" max="6" width="14.7109375" style="24" customWidth="1"/>
    <col min="7" max="7" width="43.140625" style="20" bestFit="1" customWidth="1"/>
    <col min="8" max="8" width="34.7109375" style="20" customWidth="1"/>
    <col min="9" max="18" width="4.7109375" style="20" customWidth="1"/>
    <col min="19" max="16384" width="9.140625" style="20"/>
  </cols>
  <sheetData>
    <row r="1" spans="1:9" s="14" customFormat="1" ht="16.5" thickBot="1">
      <c r="A1" s="200" t="s">
        <v>51</v>
      </c>
      <c r="B1" s="200"/>
      <c r="C1" s="200"/>
      <c r="D1" s="200"/>
      <c r="E1" s="200"/>
      <c r="F1" s="200"/>
      <c r="G1" s="200"/>
      <c r="H1" s="200"/>
      <c r="I1" s="13"/>
    </row>
    <row r="2" spans="1:9" ht="30.75" thickBot="1">
      <c r="A2" s="15" t="s">
        <v>52</v>
      </c>
      <c r="B2" s="16" t="s">
        <v>53</v>
      </c>
      <c r="C2" s="17" t="s">
        <v>54</v>
      </c>
      <c r="D2" s="17" t="s">
        <v>55</v>
      </c>
      <c r="E2" s="17" t="s">
        <v>56</v>
      </c>
      <c r="F2" s="17" t="s">
        <v>57</v>
      </c>
      <c r="G2" s="17" t="s">
        <v>58</v>
      </c>
      <c r="H2" s="18" t="s">
        <v>59</v>
      </c>
      <c r="I2" s="19"/>
    </row>
    <row r="3" spans="1:9">
      <c r="A3" s="21">
        <v>1</v>
      </c>
      <c r="B3" s="162" t="s">
        <v>36</v>
      </c>
      <c r="C3" s="76">
        <v>31007375.219999999</v>
      </c>
      <c r="D3" s="77">
        <v>48547</v>
      </c>
      <c r="E3" s="76">
        <v>638.70836962119176</v>
      </c>
      <c r="F3" s="77">
        <v>100</v>
      </c>
      <c r="G3" s="165" t="s">
        <v>60</v>
      </c>
      <c r="H3" s="78" t="s">
        <v>7</v>
      </c>
      <c r="I3" s="19"/>
    </row>
    <row r="4" spans="1:9">
      <c r="A4" s="21">
        <v>2</v>
      </c>
      <c r="B4" s="163" t="s">
        <v>37</v>
      </c>
      <c r="C4" s="76">
        <v>11806213.369999999</v>
      </c>
      <c r="D4" s="77">
        <v>8155342</v>
      </c>
      <c r="E4" s="76">
        <v>1.4476662499255089</v>
      </c>
      <c r="F4" s="77">
        <v>1</v>
      </c>
      <c r="G4" s="162" t="s">
        <v>61</v>
      </c>
      <c r="H4" s="78" t="s">
        <v>3</v>
      </c>
      <c r="I4" s="19"/>
    </row>
    <row r="5" spans="1:9" ht="14.25" customHeight="1">
      <c r="A5" s="21">
        <v>3</v>
      </c>
      <c r="B5" s="162" t="s">
        <v>38</v>
      </c>
      <c r="C5" s="76">
        <v>7450535.3499999996</v>
      </c>
      <c r="D5" s="77">
        <v>2094</v>
      </c>
      <c r="E5" s="76">
        <v>3558.0398042024831</v>
      </c>
      <c r="F5" s="77">
        <v>1000</v>
      </c>
      <c r="G5" s="166" t="s">
        <v>62</v>
      </c>
      <c r="H5" s="78" t="s">
        <v>1</v>
      </c>
      <c r="I5" s="19"/>
    </row>
    <row r="6" spans="1:9">
      <c r="A6" s="21">
        <v>4</v>
      </c>
      <c r="B6" s="162" t="s">
        <v>39</v>
      </c>
      <c r="C6" s="76">
        <v>5524997.4299999997</v>
      </c>
      <c r="D6" s="77">
        <v>1475</v>
      </c>
      <c r="E6" s="76">
        <v>3745.7609694915254</v>
      </c>
      <c r="F6" s="77">
        <v>1000</v>
      </c>
      <c r="G6" s="165" t="s">
        <v>60</v>
      </c>
      <c r="H6" s="78" t="s">
        <v>3</v>
      </c>
      <c r="I6" s="19"/>
    </row>
    <row r="7" spans="1:9" ht="14.25" customHeight="1">
      <c r="A7" s="21">
        <v>5</v>
      </c>
      <c r="B7" s="164" t="s">
        <v>40</v>
      </c>
      <c r="C7" s="76">
        <v>5357467.8600000003</v>
      </c>
      <c r="D7" s="77">
        <v>4237</v>
      </c>
      <c r="E7" s="76">
        <v>1264.4483974510267</v>
      </c>
      <c r="F7" s="77">
        <v>1000</v>
      </c>
      <c r="G7" s="162" t="s">
        <v>61</v>
      </c>
      <c r="H7" s="78" t="s">
        <v>7</v>
      </c>
      <c r="I7" s="19"/>
    </row>
    <row r="8" spans="1:9">
      <c r="A8" s="21">
        <v>6</v>
      </c>
      <c r="B8" s="162" t="s">
        <v>41</v>
      </c>
      <c r="C8" s="76">
        <v>5078275.7200999996</v>
      </c>
      <c r="D8" s="77">
        <v>3571</v>
      </c>
      <c r="E8" s="76">
        <v>1422.0878521702602</v>
      </c>
      <c r="F8" s="77">
        <v>1000</v>
      </c>
      <c r="G8" s="162" t="s">
        <v>63</v>
      </c>
      <c r="H8" s="78" t="s">
        <v>8</v>
      </c>
      <c r="I8" s="19"/>
    </row>
    <row r="9" spans="1:9">
      <c r="A9" s="21">
        <v>7</v>
      </c>
      <c r="B9" s="163" t="s">
        <v>42</v>
      </c>
      <c r="C9" s="76">
        <v>4218640.68</v>
      </c>
      <c r="D9" s="77">
        <v>1256</v>
      </c>
      <c r="E9" s="76">
        <v>3358.7903503184712</v>
      </c>
      <c r="F9" s="77">
        <v>1000</v>
      </c>
      <c r="G9" s="167" t="s">
        <v>64</v>
      </c>
      <c r="H9" s="78" t="s">
        <v>5</v>
      </c>
      <c r="I9" s="19"/>
    </row>
    <row r="10" spans="1:9">
      <c r="A10" s="21">
        <v>8</v>
      </c>
      <c r="B10" s="163" t="s">
        <v>43</v>
      </c>
      <c r="C10" s="76">
        <v>3325933.71</v>
      </c>
      <c r="D10" s="77">
        <v>678</v>
      </c>
      <c r="E10" s="76">
        <v>4905.5069469026548</v>
      </c>
      <c r="F10" s="77">
        <v>1000</v>
      </c>
      <c r="G10" s="167" t="s">
        <v>64</v>
      </c>
      <c r="H10" s="78" t="s">
        <v>5</v>
      </c>
      <c r="I10" s="19"/>
    </row>
    <row r="11" spans="1:9">
      <c r="A11" s="21">
        <v>9</v>
      </c>
      <c r="B11" s="162" t="s">
        <v>44</v>
      </c>
      <c r="C11" s="76">
        <v>2616820.2599999998</v>
      </c>
      <c r="D11" s="77">
        <v>11157</v>
      </c>
      <c r="E11" s="76">
        <v>234.5451519225598</v>
      </c>
      <c r="F11" s="77">
        <v>100</v>
      </c>
      <c r="G11" s="165" t="s">
        <v>60</v>
      </c>
      <c r="H11" s="78" t="s">
        <v>7</v>
      </c>
      <c r="I11" s="19"/>
    </row>
    <row r="12" spans="1:9">
      <c r="A12" s="21">
        <v>10</v>
      </c>
      <c r="B12" s="163" t="s">
        <v>45</v>
      </c>
      <c r="C12" s="76">
        <v>1676603.65</v>
      </c>
      <c r="D12" s="77">
        <v>578</v>
      </c>
      <c r="E12" s="76">
        <v>2900.698356401384</v>
      </c>
      <c r="F12" s="77">
        <v>1000</v>
      </c>
      <c r="G12" s="166" t="s">
        <v>62</v>
      </c>
      <c r="H12" s="78" t="s">
        <v>1</v>
      </c>
      <c r="I12" s="19"/>
    </row>
    <row r="13" spans="1:9">
      <c r="A13" s="21">
        <v>11</v>
      </c>
      <c r="B13" s="162" t="s">
        <v>46</v>
      </c>
      <c r="C13" s="76">
        <v>1480700.68</v>
      </c>
      <c r="D13" s="77">
        <v>1155</v>
      </c>
      <c r="E13" s="76">
        <v>1281.9919307359307</v>
      </c>
      <c r="F13" s="77">
        <v>1000</v>
      </c>
      <c r="G13" s="168" t="s">
        <v>65</v>
      </c>
      <c r="H13" s="78" t="s">
        <v>6</v>
      </c>
      <c r="I13" s="19"/>
    </row>
    <row r="14" spans="1:9">
      <c r="A14" s="21">
        <v>12</v>
      </c>
      <c r="B14" s="163" t="s">
        <v>47</v>
      </c>
      <c r="C14" s="76">
        <v>1174774.1399999999</v>
      </c>
      <c r="D14" s="77">
        <v>379</v>
      </c>
      <c r="E14" s="76">
        <v>3099.6679155672819</v>
      </c>
      <c r="F14" s="77">
        <v>1000</v>
      </c>
      <c r="G14" s="166" t="s">
        <v>62</v>
      </c>
      <c r="H14" s="78" t="s">
        <v>1</v>
      </c>
      <c r="I14" s="19"/>
    </row>
    <row r="15" spans="1:9">
      <c r="A15" s="21">
        <v>13</v>
      </c>
      <c r="B15" s="162" t="s">
        <v>48</v>
      </c>
      <c r="C15" s="76">
        <v>1116600.24</v>
      </c>
      <c r="D15" s="77">
        <v>953</v>
      </c>
      <c r="E15" s="76">
        <v>1171.668667366212</v>
      </c>
      <c r="F15" s="77">
        <v>1000</v>
      </c>
      <c r="G15" s="168" t="s">
        <v>66</v>
      </c>
      <c r="H15" s="78" t="s">
        <v>0</v>
      </c>
      <c r="I15" s="19"/>
    </row>
    <row r="16" spans="1:9">
      <c r="A16" s="21">
        <v>14</v>
      </c>
      <c r="B16" s="162" t="s">
        <v>49</v>
      </c>
      <c r="C16" s="76">
        <v>1060509.97</v>
      </c>
      <c r="D16" s="77">
        <v>1337</v>
      </c>
      <c r="E16" s="76">
        <v>793.20117427075536</v>
      </c>
      <c r="F16" s="77">
        <v>1000</v>
      </c>
      <c r="G16" s="166" t="s">
        <v>62</v>
      </c>
      <c r="H16" s="78" t="s">
        <v>1</v>
      </c>
      <c r="I16" s="19"/>
    </row>
    <row r="17" spans="1:9">
      <c r="A17" s="21">
        <v>15</v>
      </c>
      <c r="B17" s="162" t="s">
        <v>50</v>
      </c>
      <c r="C17" s="76">
        <v>791032.6</v>
      </c>
      <c r="D17" s="77">
        <v>7704</v>
      </c>
      <c r="E17" s="76">
        <v>102.67816718587747</v>
      </c>
      <c r="F17" s="77">
        <v>100</v>
      </c>
      <c r="G17" s="168" t="s">
        <v>67</v>
      </c>
      <c r="H17" s="78" t="s">
        <v>11</v>
      </c>
      <c r="I17" s="19"/>
    </row>
    <row r="18" spans="1:9" ht="15" customHeight="1" thickBot="1">
      <c r="A18" s="201" t="s">
        <v>96</v>
      </c>
      <c r="B18" s="202"/>
      <c r="C18" s="90">
        <f>SUM(C3:C17)</f>
        <v>83686480.880099997</v>
      </c>
      <c r="D18" s="91">
        <f>SUM(D3:D17)</f>
        <v>8240463</v>
      </c>
      <c r="E18" s="52" t="s">
        <v>4</v>
      </c>
      <c r="F18" s="52" t="s">
        <v>4</v>
      </c>
      <c r="G18" s="52" t="s">
        <v>4</v>
      </c>
      <c r="H18" s="52" t="s">
        <v>4</v>
      </c>
    </row>
    <row r="19" spans="1:9" ht="15" customHeight="1">
      <c r="A19" s="204" t="s">
        <v>69</v>
      </c>
      <c r="B19" s="204"/>
      <c r="C19" s="204"/>
      <c r="D19" s="204"/>
      <c r="E19" s="204"/>
      <c r="F19" s="204"/>
      <c r="G19" s="204"/>
      <c r="H19" s="204"/>
    </row>
    <row r="20" spans="1:9" ht="15" customHeight="1" thickBot="1">
      <c r="A20" s="203"/>
      <c r="B20" s="203"/>
      <c r="C20" s="203"/>
      <c r="D20" s="203"/>
      <c r="E20" s="203"/>
      <c r="F20" s="203"/>
      <c r="G20" s="203"/>
      <c r="H20" s="203"/>
    </row>
    <row r="22" spans="1:9">
      <c r="B22" s="20" t="s">
        <v>68</v>
      </c>
      <c r="C22" s="23">
        <f>C18-SUM(C3:C12)</f>
        <v>5623617.6299999952</v>
      </c>
      <c r="D22" s="117">
        <f>C22/$C$18</f>
        <v>6.7198639145277392E-2</v>
      </c>
    </row>
    <row r="23" spans="1:9">
      <c r="B23" s="75" t="str">
        <f>B3</f>
        <v>КІNТО-Klasychnyi</v>
      </c>
      <c r="C23" s="76">
        <f>C3</f>
        <v>31007375.219999999</v>
      </c>
      <c r="D23" s="117">
        <f>C23/$C$18</f>
        <v>0.37051833096465303</v>
      </c>
      <c r="H23" s="19"/>
    </row>
    <row r="24" spans="1:9">
      <c r="B24" s="75" t="str">
        <f>B4</f>
        <v>OTP Fond Aktsii</v>
      </c>
      <c r="C24" s="76">
        <f>C4</f>
        <v>11806213.369999999</v>
      </c>
      <c r="D24" s="117">
        <f t="shared" ref="D24:D32" si="0">C24/$C$18</f>
        <v>0.14107670971270853</v>
      </c>
      <c r="H24" s="19"/>
    </row>
    <row r="25" spans="1:9">
      <c r="B25" s="75" t="str">
        <f t="shared" ref="B25:C32" si="1">B5</f>
        <v>UNIVER.UA/Myhailo Hrushevskyi: Fond Derzhavnykh Paperiv</v>
      </c>
      <c r="C25" s="76">
        <f t="shared" si="1"/>
        <v>7450535.3499999996</v>
      </c>
      <c r="D25" s="117">
        <f t="shared" si="0"/>
        <v>8.9029139135084354E-2</v>
      </c>
      <c r="H25" s="19"/>
    </row>
    <row r="26" spans="1:9">
      <c r="B26" s="75" t="str">
        <f t="shared" si="1"/>
        <v>КІNTO-Ekviti</v>
      </c>
      <c r="C26" s="76">
        <f t="shared" si="1"/>
        <v>5524997.4299999997</v>
      </c>
      <c r="D26" s="117">
        <f t="shared" si="0"/>
        <v>6.6020190739240439E-2</v>
      </c>
      <c r="H26" s="19"/>
    </row>
    <row r="27" spans="1:9">
      <c r="B27" s="75" t="str">
        <f t="shared" si="1"/>
        <v>OTP Klasychnyi'</v>
      </c>
      <c r="C27" s="76">
        <f t="shared" si="1"/>
        <v>5357467.8600000003</v>
      </c>
      <c r="D27" s="117">
        <f t="shared" si="0"/>
        <v>6.4018319370792956E-2</v>
      </c>
      <c r="H27" s="19"/>
    </row>
    <row r="28" spans="1:9">
      <c r="B28" s="75" t="str">
        <f t="shared" si="1"/>
        <v>Sofiivskyi</v>
      </c>
      <c r="C28" s="76">
        <f t="shared" si="1"/>
        <v>5078275.7200999996</v>
      </c>
      <c r="D28" s="117">
        <f t="shared" si="0"/>
        <v>6.0682151605535785E-2</v>
      </c>
      <c r="H28" s="19"/>
    </row>
    <row r="29" spans="1:9">
      <c r="B29" s="75" t="str">
        <f t="shared" si="1"/>
        <v>Altus – Depozyt</v>
      </c>
      <c r="C29" s="76">
        <f t="shared" si="1"/>
        <v>4218640.68</v>
      </c>
      <c r="D29" s="117">
        <f t="shared" si="0"/>
        <v>5.041006188376073E-2</v>
      </c>
      <c r="H29" s="19"/>
    </row>
    <row r="30" spans="1:9">
      <c r="B30" s="75" t="str">
        <f t="shared" si="1"/>
        <v>Altus – Zbalansovanyi</v>
      </c>
      <c r="C30" s="76">
        <f t="shared" si="1"/>
        <v>3325933.71</v>
      </c>
      <c r="D30" s="117">
        <f t="shared" si="0"/>
        <v>3.9742783721126475E-2</v>
      </c>
      <c r="H30" s="19"/>
    </row>
    <row r="31" spans="1:9">
      <c r="B31" s="75" t="str">
        <f t="shared" si="1"/>
        <v>KINTO-Kaznacheiskyi</v>
      </c>
      <c r="C31" s="76">
        <f t="shared" si="1"/>
        <v>2616820.2599999998</v>
      </c>
      <c r="D31" s="117">
        <f t="shared" si="0"/>
        <v>3.1269330870169969E-2</v>
      </c>
    </row>
    <row r="32" spans="1:9">
      <c r="B32" s="75" t="str">
        <f t="shared" si="1"/>
        <v>UNIVER.UA/Volodymyr Velykyi: Fond Zbalansovanyi</v>
      </c>
      <c r="C32" s="76">
        <f t="shared" si="1"/>
        <v>1676603.65</v>
      </c>
      <c r="D32" s="117">
        <f t="shared" si="0"/>
        <v>2.0034342851650289E-2</v>
      </c>
    </row>
  </sheetData>
  <mergeCells count="4">
    <mergeCell ref="A1:H1"/>
    <mergeCell ref="A18:B18"/>
    <mergeCell ref="A20:H20"/>
    <mergeCell ref="A19:H19"/>
  </mergeCells>
  <phoneticPr fontId="11" type="noConversion"/>
  <pageMargins left="0.75" right="0.75" top="1" bottom="1" header="0.5" footer="0.5"/>
  <pageSetup paperSize="9" scale="29" orientation="portrait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indexed="42"/>
    <pageSetUpPr fitToPage="1"/>
  </sheetPr>
  <dimension ref="A1:L60"/>
  <sheetViews>
    <sheetView zoomScale="80" workbookViewId="0">
      <selection activeCell="K26" sqref="K26"/>
    </sheetView>
  </sheetViews>
  <sheetFormatPr defaultRowHeight="14.25"/>
  <cols>
    <col min="1" max="1" width="4.28515625" style="31" customWidth="1"/>
    <col min="2" max="2" width="61.7109375" style="31" bestFit="1" customWidth="1"/>
    <col min="3" max="4" width="14.7109375" style="32" customWidth="1"/>
    <col min="5" max="8" width="12.7109375" style="33" customWidth="1"/>
    <col min="9" max="9" width="16.140625" style="31" bestFit="1" customWidth="1"/>
    <col min="10" max="10" width="18.5703125" style="31" customWidth="1"/>
    <col min="11" max="11" width="20.7109375" style="31" customWidth="1"/>
    <col min="12" max="16384" width="9.140625" style="31"/>
  </cols>
  <sheetData>
    <row r="1" spans="1:11" s="14" customFormat="1" ht="16.5" thickBot="1">
      <c r="A1" s="206" t="s">
        <v>85</v>
      </c>
      <c r="B1" s="206"/>
      <c r="C1" s="206"/>
      <c r="D1" s="206"/>
      <c r="E1" s="206"/>
      <c r="F1" s="206"/>
      <c r="G1" s="206"/>
      <c r="H1" s="206"/>
      <c r="I1" s="206"/>
      <c r="J1" s="93"/>
    </row>
    <row r="2" spans="1:11" s="20" customFormat="1" ht="15.75" customHeight="1" thickBot="1">
      <c r="A2" s="207" t="s">
        <v>52</v>
      </c>
      <c r="B2" s="94"/>
      <c r="C2" s="95"/>
      <c r="D2" s="96"/>
      <c r="E2" s="209" t="s">
        <v>75</v>
      </c>
      <c r="F2" s="209"/>
      <c r="G2" s="209"/>
      <c r="H2" s="209"/>
      <c r="I2" s="209"/>
      <c r="J2" s="209"/>
      <c r="K2" s="209"/>
    </row>
    <row r="3" spans="1:11" s="22" customFormat="1" ht="51.75" thickBot="1">
      <c r="A3" s="208"/>
      <c r="B3" s="169" t="s">
        <v>76</v>
      </c>
      <c r="C3" s="170" t="s">
        <v>77</v>
      </c>
      <c r="D3" s="170" t="s">
        <v>78</v>
      </c>
      <c r="E3" s="17" t="s">
        <v>79</v>
      </c>
      <c r="F3" s="17" t="s">
        <v>80</v>
      </c>
      <c r="G3" s="17" t="s">
        <v>81</v>
      </c>
      <c r="H3" s="17" t="s">
        <v>82</v>
      </c>
      <c r="I3" s="18" t="s">
        <v>87</v>
      </c>
      <c r="J3" s="18" t="s">
        <v>83</v>
      </c>
      <c r="K3" s="171" t="s">
        <v>84</v>
      </c>
    </row>
    <row r="4" spans="1:11" s="20" customFormat="1" collapsed="1">
      <c r="A4" s="21">
        <v>1</v>
      </c>
      <c r="B4" s="160" t="s">
        <v>36</v>
      </c>
      <c r="C4" s="134">
        <v>38118</v>
      </c>
      <c r="D4" s="134">
        <v>38182</v>
      </c>
      <c r="E4" s="135">
        <v>-6.9295888552809437E-3</v>
      </c>
      <c r="F4" s="135">
        <v>4.4147406869512462E-3</v>
      </c>
      <c r="G4" s="135">
        <v>1.1012113311328564E-2</v>
      </c>
      <c r="H4" s="135">
        <v>4.2314600431268001E-2</v>
      </c>
      <c r="I4" s="135" t="s">
        <v>133</v>
      </c>
      <c r="J4" s="136">
        <v>5.387083696210988</v>
      </c>
      <c r="K4" s="110">
        <v>0.13107509018031299</v>
      </c>
    </row>
    <row r="5" spans="1:11" s="20" customFormat="1" collapsed="1">
      <c r="A5" s="21">
        <v>2</v>
      </c>
      <c r="B5" s="160" t="s">
        <v>43</v>
      </c>
      <c r="C5" s="134">
        <v>38828</v>
      </c>
      <c r="D5" s="134">
        <v>39028</v>
      </c>
      <c r="E5" s="135">
        <v>9.924644698507068E-3</v>
      </c>
      <c r="F5" s="135">
        <v>3.1408909641575278E-2</v>
      </c>
      <c r="G5" s="135">
        <v>6.4714455130403747E-2</v>
      </c>
      <c r="H5" s="135">
        <v>9.8931767800394477E-2</v>
      </c>
      <c r="I5" s="135">
        <v>6.2118975784851926E-2</v>
      </c>
      <c r="J5" s="136">
        <v>3.9055069469027055</v>
      </c>
      <c r="K5" s="111">
        <v>0.13299145399731427</v>
      </c>
    </row>
    <row r="6" spans="1:11" s="20" customFormat="1" collapsed="1">
      <c r="A6" s="21">
        <v>3</v>
      </c>
      <c r="B6" s="160" t="s">
        <v>45</v>
      </c>
      <c r="C6" s="134">
        <v>38919</v>
      </c>
      <c r="D6" s="134">
        <v>39092</v>
      </c>
      <c r="E6" s="135">
        <v>2.2581905091654253E-3</v>
      </c>
      <c r="F6" s="135">
        <v>2.5882577272295926E-3</v>
      </c>
      <c r="G6" s="135">
        <v>2.7962432977101104E-2</v>
      </c>
      <c r="H6" s="135">
        <v>0.1049511529445124</v>
      </c>
      <c r="I6" s="135">
        <v>3.5467079919505817E-2</v>
      </c>
      <c r="J6" s="136">
        <v>1.9006983564012789</v>
      </c>
      <c r="K6" s="111">
        <v>8.8475439881152251E-2</v>
      </c>
    </row>
    <row r="7" spans="1:11" s="20" customFormat="1" collapsed="1">
      <c r="A7" s="21">
        <v>4</v>
      </c>
      <c r="B7" s="160" t="s">
        <v>49</v>
      </c>
      <c r="C7" s="134">
        <v>38919</v>
      </c>
      <c r="D7" s="134">
        <v>39092</v>
      </c>
      <c r="E7" s="135">
        <v>-1.1880567150598598E-2</v>
      </c>
      <c r="F7" s="135">
        <v>-4.1111087442863514E-2</v>
      </c>
      <c r="G7" s="135">
        <v>-8.2657070103028252E-2</v>
      </c>
      <c r="H7" s="135">
        <v>-1.0642537458801393E-2</v>
      </c>
      <c r="I7" s="135">
        <v>-8.7148820937015703E-2</v>
      </c>
      <c r="J7" s="136">
        <v>-0.20679882572924635</v>
      </c>
      <c r="K7" s="111">
        <v>-1.8274281593665065E-2</v>
      </c>
    </row>
    <row r="8" spans="1:11" s="20" customFormat="1" collapsed="1">
      <c r="A8" s="21">
        <v>5</v>
      </c>
      <c r="B8" s="160" t="s">
        <v>40</v>
      </c>
      <c r="C8" s="134">
        <v>39413</v>
      </c>
      <c r="D8" s="134">
        <v>39589</v>
      </c>
      <c r="E8" s="135">
        <v>1.5898172260674581E-2</v>
      </c>
      <c r="F8" s="135">
        <v>4.3635651667704778E-2</v>
      </c>
      <c r="G8" s="135">
        <v>8.4538277232105274E-2</v>
      </c>
      <c r="H8" s="135">
        <v>0.16671544373299763</v>
      </c>
      <c r="I8" s="135">
        <v>9.9591889689625068E-2</v>
      </c>
      <c r="J8" s="136">
        <v>2.7457609694908767</v>
      </c>
      <c r="K8" s="111">
        <v>0.12514613826230248</v>
      </c>
    </row>
    <row r="9" spans="1:11" s="20" customFormat="1" collapsed="1">
      <c r="A9" s="21">
        <v>6</v>
      </c>
      <c r="B9" s="160" t="s">
        <v>48</v>
      </c>
      <c r="C9" s="134">
        <v>39429</v>
      </c>
      <c r="D9" s="134">
        <v>39618</v>
      </c>
      <c r="E9" s="135">
        <v>-5.4699763019755432E-3</v>
      </c>
      <c r="F9" s="135">
        <v>-1.2064087528607992E-2</v>
      </c>
      <c r="G9" s="135">
        <v>-5.1531386171087878E-2</v>
      </c>
      <c r="H9" s="135">
        <v>-5.6623926764141741E-2</v>
      </c>
      <c r="I9" s="135">
        <v>-4.7709699677579542E-2</v>
      </c>
      <c r="J9" s="136">
        <v>0.17166866736624709</v>
      </c>
      <c r="K9" s="111">
        <v>1.4348470298140015E-2</v>
      </c>
    </row>
    <row r="10" spans="1:11" s="20" customFormat="1" collapsed="1">
      <c r="A10" s="21">
        <v>7</v>
      </c>
      <c r="B10" s="160" t="s">
        <v>50</v>
      </c>
      <c r="C10" s="134">
        <v>39560</v>
      </c>
      <c r="D10" s="134">
        <v>39770</v>
      </c>
      <c r="E10" s="135">
        <v>-1.5531080860841762E-2</v>
      </c>
      <c r="F10" s="135">
        <v>-1.8920070506570297E-2</v>
      </c>
      <c r="G10" s="135">
        <v>-1.9132409961172492E-2</v>
      </c>
      <c r="H10" s="135">
        <v>1.6903986015956995E-2</v>
      </c>
      <c r="I10" s="135" t="s">
        <v>133</v>
      </c>
      <c r="J10" s="136">
        <v>2.6781671858785661E-2</v>
      </c>
      <c r="K10" s="111">
        <v>2.4721322976362092E-3</v>
      </c>
    </row>
    <row r="11" spans="1:11" s="20" customFormat="1" collapsed="1">
      <c r="A11" s="21">
        <v>8</v>
      </c>
      <c r="B11" s="160" t="s">
        <v>70</v>
      </c>
      <c r="C11" s="134">
        <v>39884</v>
      </c>
      <c r="D11" s="134">
        <v>40001</v>
      </c>
      <c r="E11" s="135">
        <v>-2.5765805296192879E-3</v>
      </c>
      <c r="F11" s="135">
        <v>-2.2370247144956057E-3</v>
      </c>
      <c r="G11" s="135">
        <v>-1.383254869075512E-2</v>
      </c>
      <c r="H11" s="135">
        <v>-1.4313684445920294E-2</v>
      </c>
      <c r="I11" s="135">
        <v>-1.6581615116910253E-2</v>
      </c>
      <c r="J11" s="136">
        <v>0.26444839745099102</v>
      </c>
      <c r="K11" s="111">
        <v>2.3571151933981405E-2</v>
      </c>
    </row>
    <row r="12" spans="1:11" s="20" customFormat="1" collapsed="1">
      <c r="A12" s="21">
        <v>9</v>
      </c>
      <c r="B12" s="160" t="s">
        <v>71</v>
      </c>
      <c r="C12" s="134">
        <v>40253</v>
      </c>
      <c r="D12" s="134">
        <v>40366</v>
      </c>
      <c r="E12" s="135">
        <v>-1.35687147920176E-2</v>
      </c>
      <c r="F12" s="135">
        <v>-4.7369500026895883E-3</v>
      </c>
      <c r="G12" s="135">
        <v>3.2658505652077618E-2</v>
      </c>
      <c r="H12" s="135">
        <v>8.1202619355520422E-2</v>
      </c>
      <c r="I12" s="135">
        <v>3.4540234872255438E-2</v>
      </c>
      <c r="J12" s="136">
        <v>0.4476662499255295</v>
      </c>
      <c r="K12" s="111">
        <v>4.1626127007486469E-2</v>
      </c>
    </row>
    <row r="13" spans="1:11" s="20" customFormat="1" collapsed="1">
      <c r="A13" s="21">
        <v>10</v>
      </c>
      <c r="B13" s="160" t="s">
        <v>41</v>
      </c>
      <c r="C13" s="134">
        <v>40114</v>
      </c>
      <c r="D13" s="134">
        <v>40401</v>
      </c>
      <c r="E13" s="135">
        <v>-5.1704155750137426E-3</v>
      </c>
      <c r="F13" s="135">
        <v>-8.9928585886575041E-3</v>
      </c>
      <c r="G13" s="135">
        <v>5.753504768454043E-3</v>
      </c>
      <c r="H13" s="135">
        <v>-0.14794164913317565</v>
      </c>
      <c r="I13" s="135">
        <v>-0.16288332284732432</v>
      </c>
      <c r="J13" s="136">
        <v>0.42208785217025158</v>
      </c>
      <c r="K13" s="111">
        <v>4.0012372748740033E-2</v>
      </c>
    </row>
    <row r="14" spans="1:11" s="20" customFormat="1">
      <c r="A14" s="21">
        <v>11</v>
      </c>
      <c r="B14" s="160" t="s">
        <v>42</v>
      </c>
      <c r="C14" s="134">
        <v>40226</v>
      </c>
      <c r="D14" s="134">
        <v>40430</v>
      </c>
      <c r="E14" s="135">
        <v>-1.7627144421079599E-3</v>
      </c>
      <c r="F14" s="135">
        <v>1.0406085968803547E-2</v>
      </c>
      <c r="G14" s="135">
        <v>2.1984628497431435E-2</v>
      </c>
      <c r="H14" s="135">
        <v>5.2060615015281142E-2</v>
      </c>
      <c r="I14" s="135">
        <v>1.9335870303254676E-2</v>
      </c>
      <c r="J14" s="136">
        <v>2.3587903503184346</v>
      </c>
      <c r="K14" s="111">
        <v>0.14590598027407253</v>
      </c>
    </row>
    <row r="15" spans="1:11" s="20" customFormat="1">
      <c r="A15" s="21">
        <v>12</v>
      </c>
      <c r="B15" s="160" t="s">
        <v>47</v>
      </c>
      <c r="C15" s="134">
        <v>40427</v>
      </c>
      <c r="D15" s="134">
        <v>40543</v>
      </c>
      <c r="E15" s="135">
        <v>1.3709366233529252E-2</v>
      </c>
      <c r="F15" s="135">
        <v>3.6381331937084482E-2</v>
      </c>
      <c r="G15" s="135">
        <v>6.8268653394531142E-2</v>
      </c>
      <c r="H15" s="135">
        <v>0.15519520288475896</v>
      </c>
      <c r="I15" s="135">
        <v>9.3177812561030748E-2</v>
      </c>
      <c r="J15" s="136">
        <v>2.0996679155672897</v>
      </c>
      <c r="K15" s="111">
        <v>0.14082969141046031</v>
      </c>
    </row>
    <row r="16" spans="1:11" s="20" customFormat="1">
      <c r="A16" s="21">
        <v>13</v>
      </c>
      <c r="B16" s="160" t="s">
        <v>46</v>
      </c>
      <c r="C16" s="134">
        <v>40444</v>
      </c>
      <c r="D16" s="134">
        <v>40638</v>
      </c>
      <c r="E16" s="135">
        <v>-1.6300047547356811E-2</v>
      </c>
      <c r="F16" s="135">
        <v>-1.9962043173374355E-2</v>
      </c>
      <c r="G16" s="135">
        <v>-6.3147345346941219E-2</v>
      </c>
      <c r="H16" s="135">
        <v>-3.2198560931721909E-2</v>
      </c>
      <c r="I16" s="135">
        <v>-5.3808797246954976E-2</v>
      </c>
      <c r="J16" s="136">
        <v>0.28199193073593642</v>
      </c>
      <c r="K16" s="111">
        <v>3.0285517477403712E-2</v>
      </c>
    </row>
    <row r="17" spans="1:12" s="20" customFormat="1" collapsed="1">
      <c r="A17" s="21">
        <v>14</v>
      </c>
      <c r="B17" s="160" t="s">
        <v>72</v>
      </c>
      <c r="C17" s="134">
        <v>40427</v>
      </c>
      <c r="D17" s="134">
        <v>40708</v>
      </c>
      <c r="E17" s="135">
        <v>1.2948176185689997E-2</v>
      </c>
      <c r="F17" s="135">
        <v>3.5208946121436657E-2</v>
      </c>
      <c r="G17" s="135">
        <v>6.1567077998959885E-2</v>
      </c>
      <c r="H17" s="135">
        <v>0.14743363896760386</v>
      </c>
      <c r="I17" s="135">
        <v>8.3764064651947523E-2</v>
      </c>
      <c r="J17" s="136">
        <v>2.5580398042025028</v>
      </c>
      <c r="K17" s="111">
        <v>0.16886461412701581</v>
      </c>
    </row>
    <row r="18" spans="1:12" s="20" customFormat="1" collapsed="1">
      <c r="A18" s="21">
        <v>15</v>
      </c>
      <c r="B18" s="160" t="s">
        <v>73</v>
      </c>
      <c r="C18" s="134">
        <v>41026</v>
      </c>
      <c r="D18" s="134">
        <v>41242</v>
      </c>
      <c r="E18" s="135">
        <v>-1.8615208280311157E-2</v>
      </c>
      <c r="F18" s="135">
        <v>5.5278349305822871E-3</v>
      </c>
      <c r="G18" s="135">
        <v>1.50897108451995E-2</v>
      </c>
      <c r="H18" s="135">
        <v>7.0222199399467611E-2</v>
      </c>
      <c r="I18" s="135">
        <v>3.0939020076756529E-2</v>
      </c>
      <c r="J18" s="136">
        <v>1.3454515192256062</v>
      </c>
      <c r="K18" s="111">
        <v>0.13630772230764299</v>
      </c>
    </row>
    <row r="19" spans="1:12" s="20" customFormat="1" ht="15.75" thickBot="1">
      <c r="A19" s="133"/>
      <c r="B19" s="172" t="s">
        <v>86</v>
      </c>
      <c r="C19" s="137" t="s">
        <v>4</v>
      </c>
      <c r="D19" s="137" t="s">
        <v>4</v>
      </c>
      <c r="E19" s="138">
        <f>AVERAGE(E4:E18)</f>
        <v>-2.8710896298371389E-3</v>
      </c>
      <c r="F19" s="138">
        <f>AVERAGE(F4:F18)</f>
        <v>4.1031757816072673E-3</v>
      </c>
      <c r="G19" s="138">
        <f>AVERAGE(G4:G18)</f>
        <v>1.0883239968973824E-2</v>
      </c>
      <c r="H19" s="138">
        <f>AVERAGE(H4:H18)</f>
        <v>4.4947391187600036E-2</v>
      </c>
      <c r="I19" s="138">
        <f>AVERAGE(I4:I18)</f>
        <v>6.9848224641109952E-3</v>
      </c>
      <c r="J19" s="137" t="s">
        <v>4</v>
      </c>
      <c r="K19" s="198">
        <f>AVERAGE(K4:K18)</f>
        <v>8.0242508040666419E-2</v>
      </c>
      <c r="L19" s="139"/>
    </row>
    <row r="20" spans="1:12" s="20" customFormat="1">
      <c r="A20" s="210" t="s">
        <v>74</v>
      </c>
      <c r="B20" s="210"/>
      <c r="C20" s="210"/>
      <c r="D20" s="210"/>
      <c r="E20" s="210"/>
      <c r="F20" s="210"/>
      <c r="G20" s="210"/>
      <c r="H20" s="210"/>
      <c r="I20" s="210"/>
      <c r="J20" s="210"/>
      <c r="K20" s="210"/>
    </row>
    <row r="21" spans="1:12" s="20" customFormat="1" ht="15" collapsed="1" thickBot="1">
      <c r="A21" s="205"/>
      <c r="B21" s="205"/>
      <c r="C21" s="205"/>
      <c r="D21" s="205"/>
      <c r="E21" s="205"/>
      <c r="F21" s="205"/>
      <c r="G21" s="205"/>
      <c r="H21" s="205"/>
      <c r="I21" s="150"/>
      <c r="J21" s="150"/>
      <c r="K21" s="150"/>
    </row>
    <row r="22" spans="1:12" s="20" customFormat="1" collapsed="1">
      <c r="E22" s="100"/>
      <c r="J22" s="19"/>
    </row>
    <row r="23" spans="1:12" s="20" customFormat="1" collapsed="1">
      <c r="E23" s="101"/>
      <c r="J23" s="19"/>
    </row>
    <row r="24" spans="1:12" s="20" customFormat="1">
      <c r="E24" s="100"/>
      <c r="F24" s="100"/>
      <c r="J24" s="19"/>
    </row>
    <row r="25" spans="1:12" s="20" customFormat="1" collapsed="1">
      <c r="E25" s="101"/>
      <c r="I25" s="101"/>
      <c r="J25" s="19"/>
    </row>
    <row r="26" spans="1:12" s="20" customFormat="1" collapsed="1"/>
    <row r="27" spans="1:12" s="20" customFormat="1" collapsed="1"/>
    <row r="28" spans="1:12" s="20" customFormat="1" collapsed="1"/>
    <row r="29" spans="1:12" s="20" customFormat="1" collapsed="1"/>
    <row r="30" spans="1:12" s="20" customFormat="1" collapsed="1"/>
    <row r="31" spans="1:12" s="20" customFormat="1" collapsed="1"/>
    <row r="32" spans="1:12" s="20" customFormat="1" collapsed="1"/>
    <row r="33" spans="3:8" s="20" customFormat="1" collapsed="1"/>
    <row r="34" spans="3:8" s="20" customFormat="1" collapsed="1"/>
    <row r="35" spans="3:8" s="20" customFormat="1" collapsed="1"/>
    <row r="36" spans="3:8" s="20" customFormat="1" collapsed="1"/>
    <row r="37" spans="3:8" s="20" customFormat="1" collapsed="1"/>
    <row r="38" spans="3:8" s="20" customFormat="1" collapsed="1"/>
    <row r="39" spans="3:8" s="20" customFormat="1"/>
    <row r="40" spans="3:8" s="20" customFormat="1"/>
    <row r="41" spans="3:8" s="28" customFormat="1">
      <c r="C41" s="29"/>
      <c r="D41" s="29"/>
      <c r="E41" s="30"/>
      <c r="F41" s="30"/>
      <c r="G41" s="30"/>
      <c r="H41" s="30"/>
    </row>
    <row r="42" spans="3:8" s="28" customFormat="1">
      <c r="C42" s="29"/>
      <c r="D42" s="29"/>
      <c r="E42" s="30"/>
      <c r="F42" s="30"/>
      <c r="G42" s="30"/>
      <c r="H42" s="30"/>
    </row>
    <row r="43" spans="3:8" s="28" customFormat="1">
      <c r="C43" s="29"/>
      <c r="D43" s="29"/>
      <c r="E43" s="30"/>
      <c r="F43" s="30"/>
      <c r="G43" s="30"/>
      <c r="H43" s="30"/>
    </row>
    <row r="44" spans="3:8" s="28" customFormat="1">
      <c r="C44" s="29"/>
      <c r="D44" s="29"/>
      <c r="E44" s="30"/>
      <c r="F44" s="30"/>
      <c r="G44" s="30"/>
      <c r="H44" s="30"/>
    </row>
    <row r="45" spans="3:8" s="28" customFormat="1">
      <c r="C45" s="29"/>
      <c r="D45" s="29"/>
      <c r="E45" s="30"/>
      <c r="F45" s="30"/>
      <c r="G45" s="30"/>
      <c r="H45" s="30"/>
    </row>
    <row r="46" spans="3:8" s="28" customFormat="1">
      <c r="C46" s="29"/>
      <c r="D46" s="29"/>
      <c r="E46" s="30"/>
      <c r="F46" s="30"/>
      <c r="G46" s="30"/>
      <c r="H46" s="30"/>
    </row>
    <row r="47" spans="3:8" s="28" customFormat="1">
      <c r="C47" s="29"/>
      <c r="D47" s="29"/>
      <c r="E47" s="30"/>
      <c r="F47" s="30"/>
      <c r="G47" s="30"/>
      <c r="H47" s="30"/>
    </row>
    <row r="48" spans="3:8" s="28" customFormat="1">
      <c r="C48" s="29"/>
      <c r="D48" s="29"/>
      <c r="E48" s="30"/>
      <c r="F48" s="30"/>
      <c r="G48" s="30"/>
      <c r="H48" s="30"/>
    </row>
    <row r="49" spans="3:8" s="28" customFormat="1">
      <c r="C49" s="29"/>
      <c r="D49" s="29"/>
      <c r="E49" s="30"/>
      <c r="F49" s="30"/>
      <c r="G49" s="30"/>
      <c r="H49" s="30"/>
    </row>
    <row r="50" spans="3:8" s="28" customFormat="1">
      <c r="C50" s="29"/>
      <c r="D50" s="29"/>
      <c r="E50" s="30"/>
      <c r="F50" s="30"/>
      <c r="G50" s="30"/>
      <c r="H50" s="30"/>
    </row>
    <row r="51" spans="3:8" s="28" customFormat="1">
      <c r="C51" s="29"/>
      <c r="D51" s="29"/>
      <c r="E51" s="30"/>
      <c r="F51" s="30"/>
      <c r="G51" s="30"/>
      <c r="H51" s="30"/>
    </row>
    <row r="52" spans="3:8" s="28" customFormat="1">
      <c r="C52" s="29"/>
      <c r="D52" s="29"/>
      <c r="E52" s="30"/>
      <c r="F52" s="30"/>
      <c r="G52" s="30"/>
      <c r="H52" s="30"/>
    </row>
    <row r="53" spans="3:8" s="28" customFormat="1">
      <c r="C53" s="29"/>
      <c r="D53" s="29"/>
      <c r="E53" s="30"/>
      <c r="F53" s="30"/>
      <c r="G53" s="30"/>
      <c r="H53" s="30"/>
    </row>
    <row r="54" spans="3:8" s="28" customFormat="1">
      <c r="C54" s="29"/>
      <c r="D54" s="29"/>
      <c r="E54" s="30"/>
      <c r="F54" s="30"/>
      <c r="G54" s="30"/>
      <c r="H54" s="30"/>
    </row>
    <row r="55" spans="3:8" s="28" customFormat="1">
      <c r="C55" s="29"/>
      <c r="D55" s="29"/>
      <c r="E55" s="30"/>
      <c r="F55" s="30"/>
      <c r="G55" s="30"/>
      <c r="H55" s="30"/>
    </row>
    <row r="56" spans="3:8" s="28" customFormat="1">
      <c r="C56" s="29"/>
      <c r="D56" s="29"/>
      <c r="E56" s="30"/>
      <c r="F56" s="30"/>
      <c r="G56" s="30"/>
      <c r="H56" s="30"/>
    </row>
    <row r="57" spans="3:8" s="28" customFormat="1">
      <c r="C57" s="29"/>
      <c r="D57" s="29"/>
      <c r="E57" s="30"/>
      <c r="F57" s="30"/>
      <c r="G57" s="30"/>
      <c r="H57" s="30"/>
    </row>
    <row r="58" spans="3:8" s="28" customFormat="1">
      <c r="C58" s="29"/>
      <c r="D58" s="29"/>
      <c r="E58" s="30"/>
      <c r="F58" s="30"/>
      <c r="G58" s="30"/>
      <c r="H58" s="30"/>
    </row>
    <row r="59" spans="3:8" s="28" customFormat="1">
      <c r="C59" s="29"/>
      <c r="D59" s="29"/>
      <c r="E59" s="30"/>
      <c r="F59" s="30"/>
      <c r="G59" s="30"/>
      <c r="H59" s="30"/>
    </row>
    <row r="60" spans="3:8" s="28" customFormat="1">
      <c r="C60" s="29"/>
      <c r="D60" s="29"/>
      <c r="E60" s="30"/>
      <c r="F60" s="30"/>
      <c r="G60" s="30"/>
      <c r="H60" s="30"/>
    </row>
  </sheetData>
  <mergeCells count="5">
    <mergeCell ref="A21:H21"/>
    <mergeCell ref="A1:I1"/>
    <mergeCell ref="A2:A3"/>
    <mergeCell ref="E2:K2"/>
    <mergeCell ref="A20:K20"/>
  </mergeCells>
  <phoneticPr fontId="11" type="noConversion"/>
  <pageMargins left="0.75" right="0.75" top="1" bottom="1" header="0.5" footer="0.5"/>
  <pageSetup paperSize="9" scale="64" orientation="landscape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indexed="42"/>
  </sheetPr>
  <dimension ref="A1:H66"/>
  <sheetViews>
    <sheetView zoomScale="70" zoomScaleNormal="70" workbookViewId="0">
      <selection activeCell="C72" sqref="C72"/>
    </sheetView>
  </sheetViews>
  <sheetFormatPr defaultRowHeight="14.25"/>
  <cols>
    <col min="1" max="1" width="3.85546875" style="28" customWidth="1"/>
    <col min="2" max="2" width="61.85546875" style="28" bestFit="1" customWidth="1"/>
    <col min="3" max="3" width="24.7109375" style="28" customWidth="1"/>
    <col min="4" max="4" width="24.7109375" style="39" customWidth="1"/>
    <col min="5" max="7" width="24.7109375" style="28" customWidth="1"/>
    <col min="8" max="16384" width="9.140625" style="28"/>
  </cols>
  <sheetData>
    <row r="1" spans="1:8" ht="16.5" thickBot="1">
      <c r="A1" s="206" t="s">
        <v>88</v>
      </c>
      <c r="B1" s="206"/>
      <c r="C1" s="206"/>
      <c r="D1" s="206"/>
      <c r="E1" s="206"/>
      <c r="F1" s="206"/>
      <c r="G1" s="206"/>
    </row>
    <row r="2" spans="1:8" ht="15.75" customHeight="1" thickBot="1">
      <c r="A2" s="214" t="s">
        <v>89</v>
      </c>
      <c r="B2" s="82"/>
      <c r="C2" s="212" t="s">
        <v>90</v>
      </c>
      <c r="D2" s="213"/>
      <c r="E2" s="212" t="s">
        <v>91</v>
      </c>
      <c r="F2" s="213"/>
      <c r="G2" s="83"/>
    </row>
    <row r="3" spans="1:8" ht="45.75" thickBot="1">
      <c r="A3" s="215"/>
      <c r="B3" s="173" t="s">
        <v>76</v>
      </c>
      <c r="C3" s="97" t="s">
        <v>92</v>
      </c>
      <c r="D3" s="97" t="s">
        <v>93</v>
      </c>
      <c r="E3" s="97" t="s">
        <v>94</v>
      </c>
      <c r="F3" s="97" t="s">
        <v>93</v>
      </c>
      <c r="G3" s="18" t="s">
        <v>95</v>
      </c>
    </row>
    <row r="4" spans="1:8" ht="15" customHeight="1">
      <c r="A4" s="21">
        <v>1</v>
      </c>
      <c r="B4" s="174" t="s">
        <v>46</v>
      </c>
      <c r="C4" s="36">
        <v>276.51179999999999</v>
      </c>
      <c r="D4" s="88">
        <v>0.22962494056580229</v>
      </c>
      <c r="E4" s="37">
        <v>231</v>
      </c>
      <c r="F4" s="88">
        <v>0.25</v>
      </c>
      <c r="G4" s="38">
        <v>298.65920500000004</v>
      </c>
      <c r="H4" s="49"/>
    </row>
    <row r="5" spans="1:8" ht="14.25" customHeight="1">
      <c r="A5" s="21">
        <v>2</v>
      </c>
      <c r="B5" s="174" t="s">
        <v>40</v>
      </c>
      <c r="C5" s="36">
        <v>359.31127999999933</v>
      </c>
      <c r="D5" s="88">
        <v>6.9557319118196778E-2</v>
      </c>
      <c r="E5" s="37">
        <v>74</v>
      </c>
      <c r="F5" s="88">
        <v>5.2819414703783013E-2</v>
      </c>
      <c r="G5" s="38">
        <v>274.35515039876594</v>
      </c>
      <c r="H5" s="49"/>
    </row>
    <row r="6" spans="1:8">
      <c r="A6" s="21">
        <v>3</v>
      </c>
      <c r="B6" s="174" t="s">
        <v>71</v>
      </c>
      <c r="C6" s="36">
        <v>-78.623380000000822</v>
      </c>
      <c r="D6" s="88">
        <v>-6.6154362616719009E-3</v>
      </c>
      <c r="E6" s="37">
        <v>57084</v>
      </c>
      <c r="F6" s="88">
        <v>7.0489233610487589E-3</v>
      </c>
      <c r="G6" s="38">
        <v>84.379993590182465</v>
      </c>
    </row>
    <row r="7" spans="1:8">
      <c r="A7" s="21">
        <v>4</v>
      </c>
      <c r="B7" s="174" t="s">
        <v>36</v>
      </c>
      <c r="C7" s="36">
        <v>-213.79504000000287</v>
      </c>
      <c r="D7" s="88">
        <v>-6.8477586912849709E-3</v>
      </c>
      <c r="E7" s="37">
        <v>4</v>
      </c>
      <c r="F7" s="88">
        <v>8.2401170096615367E-5</v>
      </c>
      <c r="G7" s="38">
        <v>2.5748392460292253</v>
      </c>
    </row>
    <row r="8" spans="1:8">
      <c r="A8" s="21">
        <v>5</v>
      </c>
      <c r="B8" s="174" t="s">
        <v>73</v>
      </c>
      <c r="C8" s="36">
        <v>-47.246710000000427</v>
      </c>
      <c r="D8" s="88">
        <v>-1.7734805668192501E-2</v>
      </c>
      <c r="E8" s="37">
        <v>10</v>
      </c>
      <c r="F8" s="88">
        <v>8.971023593792052E-4</v>
      </c>
      <c r="G8" s="38">
        <v>2.3897497084415078</v>
      </c>
    </row>
    <row r="9" spans="1:8">
      <c r="A9" s="21">
        <v>6</v>
      </c>
      <c r="B9" s="174" t="s">
        <v>72</v>
      </c>
      <c r="C9" s="36">
        <v>95.237689999999489</v>
      </c>
      <c r="D9" s="88">
        <v>1.2948176185707145E-2</v>
      </c>
      <c r="E9" s="37">
        <v>0</v>
      </c>
      <c r="F9" s="88">
        <v>0</v>
      </c>
      <c r="G9" s="38">
        <v>0</v>
      </c>
    </row>
    <row r="10" spans="1:8">
      <c r="A10" s="21">
        <v>7</v>
      </c>
      <c r="B10" s="174" t="s">
        <v>43</v>
      </c>
      <c r="C10" s="36">
        <v>32.684330000000074</v>
      </c>
      <c r="D10" s="88">
        <v>9.9246446984831965E-3</v>
      </c>
      <c r="E10" s="37">
        <v>0</v>
      </c>
      <c r="F10" s="88">
        <v>0</v>
      </c>
      <c r="G10" s="38">
        <v>0</v>
      </c>
      <c r="H10" s="49"/>
    </row>
    <row r="11" spans="1:8">
      <c r="A11" s="21">
        <v>8</v>
      </c>
      <c r="B11" s="174" t="s">
        <v>47</v>
      </c>
      <c r="C11" s="36">
        <v>15.887599999999861</v>
      </c>
      <c r="D11" s="88">
        <v>1.3709366233557134E-2</v>
      </c>
      <c r="E11" s="37">
        <v>0</v>
      </c>
      <c r="F11" s="88">
        <v>0</v>
      </c>
      <c r="G11" s="38">
        <v>0</v>
      </c>
    </row>
    <row r="12" spans="1:8">
      <c r="A12" s="21">
        <v>9</v>
      </c>
      <c r="B12" s="174" t="s">
        <v>45</v>
      </c>
      <c r="C12" s="36">
        <v>3.7775599999998231</v>
      </c>
      <c r="D12" s="88">
        <v>2.2581905092117632E-3</v>
      </c>
      <c r="E12" s="37">
        <v>0</v>
      </c>
      <c r="F12" s="88">
        <v>0</v>
      </c>
      <c r="G12" s="38">
        <v>0</v>
      </c>
    </row>
    <row r="13" spans="1:8">
      <c r="A13" s="21">
        <v>10</v>
      </c>
      <c r="B13" s="174" t="s">
        <v>48</v>
      </c>
      <c r="C13" s="36">
        <v>-6.141370000000113</v>
      </c>
      <c r="D13" s="88">
        <v>-5.4699763020274201E-3</v>
      </c>
      <c r="E13" s="37">
        <v>0</v>
      </c>
      <c r="F13" s="88">
        <v>0</v>
      </c>
      <c r="G13" s="38">
        <v>0</v>
      </c>
    </row>
    <row r="14" spans="1:8">
      <c r="A14" s="21">
        <v>11</v>
      </c>
      <c r="B14" s="174" t="s">
        <v>42</v>
      </c>
      <c r="C14" s="36">
        <v>-7.4493900000005961</v>
      </c>
      <c r="D14" s="88">
        <v>-1.7627144420990998E-3</v>
      </c>
      <c r="E14" s="37">
        <v>0</v>
      </c>
      <c r="F14" s="88">
        <v>0</v>
      </c>
      <c r="G14" s="38">
        <v>0</v>
      </c>
    </row>
    <row r="15" spans="1:8">
      <c r="A15" s="21">
        <v>12</v>
      </c>
      <c r="B15" s="174" t="s">
        <v>50</v>
      </c>
      <c r="C15" s="36">
        <v>-12.479410000000033</v>
      </c>
      <c r="D15" s="88">
        <v>-1.5531080860882257E-2</v>
      </c>
      <c r="E15" s="37">
        <v>0</v>
      </c>
      <c r="F15" s="88">
        <v>0</v>
      </c>
      <c r="G15" s="38">
        <v>0</v>
      </c>
    </row>
    <row r="16" spans="1:8">
      <c r="A16" s="21">
        <v>13</v>
      </c>
      <c r="B16" s="174" t="s">
        <v>41</v>
      </c>
      <c r="C16" s="36">
        <v>-26.393260000000705</v>
      </c>
      <c r="D16" s="88">
        <v>-5.1704155750141633E-3</v>
      </c>
      <c r="E16" s="37">
        <v>0</v>
      </c>
      <c r="F16" s="88">
        <v>0</v>
      </c>
      <c r="G16" s="38">
        <v>0</v>
      </c>
    </row>
    <row r="17" spans="1:8">
      <c r="A17" s="21">
        <v>14</v>
      </c>
      <c r="B17" s="174" t="s">
        <v>49</v>
      </c>
      <c r="C17" s="36">
        <v>-20.778330000000075</v>
      </c>
      <c r="D17" s="88">
        <v>-1.9216271923038541E-2</v>
      </c>
      <c r="E17" s="37">
        <v>-10</v>
      </c>
      <c r="F17" s="88">
        <v>-7.4239049740163323E-3</v>
      </c>
      <c r="G17" s="38">
        <v>-7.9533489235337962</v>
      </c>
    </row>
    <row r="18" spans="1:8">
      <c r="A18" s="21">
        <v>15</v>
      </c>
      <c r="B18" s="174" t="s">
        <v>70</v>
      </c>
      <c r="C18" s="36">
        <v>-129.20164999999943</v>
      </c>
      <c r="D18" s="88">
        <v>-2.3548283665439772E-2</v>
      </c>
      <c r="E18" s="37">
        <v>-91</v>
      </c>
      <c r="F18" s="88">
        <v>-2.1025878003696857E-2</v>
      </c>
      <c r="G18" s="38">
        <v>-115.19384319733381</v>
      </c>
    </row>
    <row r="19" spans="1:8" ht="15.75" thickBot="1">
      <c r="A19" s="81"/>
      <c r="B19" s="175" t="s">
        <v>96</v>
      </c>
      <c r="C19" s="85">
        <v>241.30171999999348</v>
      </c>
      <c r="D19" s="89">
        <v>2.89173949206851E-3</v>
      </c>
      <c r="E19" s="86">
        <v>57302</v>
      </c>
      <c r="F19" s="89">
        <v>7.0024285236475244E-3</v>
      </c>
      <c r="G19" s="87">
        <v>539.21174582255162</v>
      </c>
      <c r="H19" s="49"/>
    </row>
    <row r="20" spans="1:8" ht="15" customHeight="1" thickBot="1">
      <c r="A20" s="211"/>
      <c r="B20" s="211"/>
      <c r="C20" s="211"/>
      <c r="D20" s="211"/>
      <c r="E20" s="211"/>
      <c r="F20" s="211"/>
      <c r="G20" s="211"/>
      <c r="H20" s="149"/>
    </row>
    <row r="40" spans="2:5" ht="15">
      <c r="B40" s="55"/>
      <c r="C40" s="56"/>
      <c r="D40" s="57"/>
      <c r="E40" s="58"/>
    </row>
    <row r="41" spans="2:5" ht="15">
      <c r="B41" s="55"/>
      <c r="C41" s="56"/>
      <c r="D41" s="57"/>
      <c r="E41" s="58"/>
    </row>
    <row r="42" spans="2:5" ht="15">
      <c r="B42" s="55"/>
      <c r="C42" s="56"/>
      <c r="D42" s="57"/>
      <c r="E42" s="58"/>
    </row>
    <row r="43" spans="2:5" ht="15">
      <c r="B43" s="55"/>
      <c r="C43" s="56"/>
      <c r="D43" s="57"/>
      <c r="E43" s="58"/>
    </row>
    <row r="44" spans="2:5" ht="15">
      <c r="B44" s="55"/>
      <c r="C44" s="56"/>
      <c r="D44" s="57"/>
      <c r="E44" s="58"/>
    </row>
    <row r="45" spans="2:5" ht="15">
      <c r="B45" s="55"/>
      <c r="C45" s="56"/>
      <c r="D45" s="57"/>
      <c r="E45" s="58"/>
    </row>
    <row r="46" spans="2:5" ht="15.75" thickBot="1">
      <c r="B46" s="72"/>
      <c r="C46" s="72"/>
      <c r="D46" s="72"/>
      <c r="E46" s="72"/>
    </row>
    <row r="49" spans="2:6" ht="14.25" customHeight="1"/>
    <row r="50" spans="2:6">
      <c r="F50" s="49"/>
    </row>
    <row r="52" spans="2:6">
      <c r="F52"/>
    </row>
    <row r="53" spans="2:6">
      <c r="F53"/>
    </row>
    <row r="54" spans="2:6" ht="30.75" thickBot="1">
      <c r="B54" s="156" t="s">
        <v>76</v>
      </c>
      <c r="C54" s="97" t="s">
        <v>97</v>
      </c>
      <c r="D54" s="97" t="s">
        <v>98</v>
      </c>
      <c r="E54" s="34" t="s">
        <v>99</v>
      </c>
      <c r="F54"/>
    </row>
    <row r="55" spans="2:6">
      <c r="B55" s="35" t="str">
        <f t="shared" ref="B55:D59" si="0">B4</f>
        <v>VSI</v>
      </c>
      <c r="C55" s="36">
        <f t="shared" si="0"/>
        <v>276.51179999999999</v>
      </c>
      <c r="D55" s="88">
        <f t="shared" si="0"/>
        <v>0.22962494056580229</v>
      </c>
      <c r="E55" s="38">
        <f>G4</f>
        <v>298.65920500000004</v>
      </c>
    </row>
    <row r="56" spans="2:6">
      <c r="B56" s="35" t="str">
        <f t="shared" si="0"/>
        <v>OTP Klasychnyi'</v>
      </c>
      <c r="C56" s="36">
        <f t="shared" si="0"/>
        <v>359.31127999999933</v>
      </c>
      <c r="D56" s="88">
        <f t="shared" si="0"/>
        <v>6.9557319118196778E-2</v>
      </c>
      <c r="E56" s="38">
        <f>G5</f>
        <v>274.35515039876594</v>
      </c>
    </row>
    <row r="57" spans="2:6">
      <c r="B57" s="35" t="str">
        <f t="shared" si="0"/>
        <v xml:space="preserve">OTP Fond Aktsii  </v>
      </c>
      <c r="C57" s="36">
        <f t="shared" si="0"/>
        <v>-78.623380000000822</v>
      </c>
      <c r="D57" s="88">
        <f t="shared" si="0"/>
        <v>-6.6154362616719009E-3</v>
      </c>
      <c r="E57" s="38">
        <f>G6</f>
        <v>84.379993590182465</v>
      </c>
    </row>
    <row r="58" spans="2:6">
      <c r="B58" s="35" t="str">
        <f t="shared" si="0"/>
        <v>КІNТО-Klasychnyi</v>
      </c>
      <c r="C58" s="36">
        <f t="shared" si="0"/>
        <v>-213.79504000000287</v>
      </c>
      <c r="D58" s="88">
        <f t="shared" si="0"/>
        <v>-6.8477586912849709E-3</v>
      </c>
      <c r="E58" s="38">
        <f>G7</f>
        <v>2.5748392460292253</v>
      </c>
    </row>
    <row r="59" spans="2:6">
      <c r="B59" s="113" t="str">
        <f t="shared" si="0"/>
        <v xml:space="preserve">KINTO-Kaznacheyskyi   </v>
      </c>
      <c r="C59" s="114">
        <f t="shared" si="0"/>
        <v>-47.246710000000427</v>
      </c>
      <c r="D59" s="115">
        <f t="shared" si="0"/>
        <v>-1.7734805668192501E-2</v>
      </c>
      <c r="E59" s="116">
        <f>G8</f>
        <v>2.3897497084415078</v>
      </c>
    </row>
    <row r="60" spans="2:6">
      <c r="B60" s="112" t="str">
        <f t="shared" ref="B60:D63" si="1">B14</f>
        <v>Altus – Depozyt</v>
      </c>
      <c r="C60" s="36">
        <f t="shared" si="1"/>
        <v>-7.4493900000005961</v>
      </c>
      <c r="D60" s="88">
        <f t="shared" si="1"/>
        <v>-1.7627144420990998E-3</v>
      </c>
      <c r="E60" s="38">
        <f>G14</f>
        <v>0</v>
      </c>
    </row>
    <row r="61" spans="2:6">
      <c r="B61" s="112" t="str">
        <f t="shared" si="1"/>
        <v>Nadbannia</v>
      </c>
      <c r="C61" s="36">
        <f t="shared" si="1"/>
        <v>-12.479410000000033</v>
      </c>
      <c r="D61" s="88">
        <f t="shared" si="1"/>
        <v>-1.5531080860882257E-2</v>
      </c>
      <c r="E61" s="38">
        <f>G15</f>
        <v>0</v>
      </c>
    </row>
    <row r="62" spans="2:6">
      <c r="B62" s="112" t="str">
        <f t="shared" si="1"/>
        <v>Sofiivskyi</v>
      </c>
      <c r="C62" s="36">
        <f t="shared" si="1"/>
        <v>-26.393260000000705</v>
      </c>
      <c r="D62" s="88">
        <f t="shared" si="1"/>
        <v>-5.1704155750141633E-3</v>
      </c>
      <c r="E62" s="38">
        <f>G16</f>
        <v>0</v>
      </c>
    </row>
    <row r="63" spans="2:6">
      <c r="B63" s="112" t="str">
        <f t="shared" si="1"/>
        <v>UNIVER.UA/Iaroslav Mudryi: Fond Aktsii</v>
      </c>
      <c r="C63" s="36">
        <f t="shared" si="1"/>
        <v>-20.778330000000075</v>
      </c>
      <c r="D63" s="88">
        <f t="shared" si="1"/>
        <v>-1.9216271923038541E-2</v>
      </c>
      <c r="E63" s="38">
        <f>G17</f>
        <v>-7.9533489235337962</v>
      </c>
    </row>
    <row r="64" spans="2:6">
      <c r="B64" s="112" t="str">
        <f>B18</f>
        <v>КІNТО-Еkviti</v>
      </c>
      <c r="C64" s="36">
        <f>C18</f>
        <v>-129.20164999999943</v>
      </c>
      <c r="D64" s="88">
        <f>D18</f>
        <v>-2.3548283665439772E-2</v>
      </c>
      <c r="E64" s="38">
        <f>G18</f>
        <v>-115.19384319733381</v>
      </c>
    </row>
    <row r="65" spans="2:5">
      <c r="B65" s="123" t="s">
        <v>68</v>
      </c>
      <c r="C65" s="124">
        <f>C19-SUM(C55:C64)</f>
        <v>141.44580999999908</v>
      </c>
      <c r="D65" s="125"/>
      <c r="E65" s="124">
        <f>G19-SUM(E55:E64)</f>
        <v>0</v>
      </c>
    </row>
    <row r="66" spans="2:5" ht="15">
      <c r="B66" s="121" t="s">
        <v>96</v>
      </c>
      <c r="C66" s="122">
        <f>SUM(C55:C65)</f>
        <v>241.30171999999348</v>
      </c>
      <c r="D66" s="122"/>
      <c r="E66" s="122">
        <f>SUM(E55:E65)</f>
        <v>539.21174582255162</v>
      </c>
    </row>
  </sheetData>
  <mergeCells count="5">
    <mergeCell ref="A20:G20"/>
    <mergeCell ref="A1:G1"/>
    <mergeCell ref="C2:D2"/>
    <mergeCell ref="E2:F2"/>
    <mergeCell ref="A2:A3"/>
  </mergeCells>
  <phoneticPr fontId="11" type="noConversion"/>
  <pageMargins left="0.75" right="0.75" top="1" bottom="1" header="0.5" footer="0.5"/>
  <pageSetup paperSize="9" orientation="portrait" vertic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indexed="42"/>
  </sheetPr>
  <dimension ref="A1:C105"/>
  <sheetViews>
    <sheetView zoomScale="80" workbookViewId="0">
      <selection activeCell="A27" sqref="A27"/>
    </sheetView>
  </sheetViews>
  <sheetFormatPr defaultRowHeight="12.75"/>
  <cols>
    <col min="1" max="1" width="64.42578125" bestFit="1" customWidth="1"/>
    <col min="2" max="2" width="12.7109375" customWidth="1"/>
    <col min="3" max="3" width="2.7109375" customWidth="1"/>
  </cols>
  <sheetData>
    <row r="1" spans="1:3" ht="15.75" thickBot="1">
      <c r="A1" s="61" t="s">
        <v>76</v>
      </c>
      <c r="B1" s="62" t="s">
        <v>123</v>
      </c>
      <c r="C1" s="10"/>
    </row>
    <row r="2" spans="1:3" ht="14.25">
      <c r="A2" s="178" t="s">
        <v>73</v>
      </c>
      <c r="B2" s="157">
        <v>-1.8615208280311157E-2</v>
      </c>
      <c r="C2" s="10"/>
    </row>
    <row r="3" spans="1:3" ht="14.25">
      <c r="A3" s="178" t="s">
        <v>46</v>
      </c>
      <c r="B3" s="129">
        <v>-1.6300047547356811E-2</v>
      </c>
      <c r="C3" s="10"/>
    </row>
    <row r="4" spans="1:3" ht="14.25">
      <c r="A4" s="178" t="s">
        <v>50</v>
      </c>
      <c r="B4" s="129">
        <v>-1.5531080860841762E-2</v>
      </c>
      <c r="C4" s="10"/>
    </row>
    <row r="5" spans="1:3" ht="15" thickBot="1">
      <c r="A5" s="174" t="s">
        <v>71</v>
      </c>
      <c r="B5" s="130">
        <v>-1.35687147920176E-2</v>
      </c>
      <c r="C5" s="10"/>
    </row>
    <row r="6" spans="1:3" ht="14.25">
      <c r="A6" s="179" t="s">
        <v>49</v>
      </c>
      <c r="B6" s="130">
        <v>-1.1880567150598598E-2</v>
      </c>
      <c r="C6" s="10"/>
    </row>
    <row r="7" spans="1:3" ht="14.25">
      <c r="A7" s="178" t="s">
        <v>36</v>
      </c>
      <c r="B7" s="130">
        <v>-6.9295888552809437E-3</v>
      </c>
      <c r="C7" s="10"/>
    </row>
    <row r="8" spans="1:3" ht="14.25">
      <c r="A8" s="178" t="s">
        <v>48</v>
      </c>
      <c r="B8" s="130">
        <v>-5.4699763019755432E-3</v>
      </c>
      <c r="C8" s="10"/>
    </row>
    <row r="9" spans="1:3" ht="14.25">
      <c r="A9" s="178" t="s">
        <v>41</v>
      </c>
      <c r="B9" s="130">
        <v>-5.1704155750137426E-3</v>
      </c>
      <c r="C9" s="10"/>
    </row>
    <row r="10" spans="1:3" ht="14.25">
      <c r="A10" s="178" t="s">
        <v>70</v>
      </c>
      <c r="B10" s="130">
        <v>-2.5765805296192879E-3</v>
      </c>
      <c r="C10" s="10"/>
    </row>
    <row r="11" spans="1:3" ht="14.25">
      <c r="A11" s="178" t="s">
        <v>42</v>
      </c>
      <c r="B11" s="130">
        <v>-1.7627144421079599E-3</v>
      </c>
      <c r="C11" s="10"/>
    </row>
    <row r="12" spans="1:3" ht="14.25">
      <c r="A12" s="178" t="s">
        <v>45</v>
      </c>
      <c r="B12" s="130">
        <v>2.2581905091654253E-3</v>
      </c>
      <c r="C12" s="10"/>
    </row>
    <row r="13" spans="1:3" ht="14.25">
      <c r="A13" s="178" t="s">
        <v>43</v>
      </c>
      <c r="B13" s="130">
        <v>9.924644698507068E-3</v>
      </c>
      <c r="C13" s="10"/>
    </row>
    <row r="14" spans="1:3" ht="14.25">
      <c r="A14" s="178" t="s">
        <v>72</v>
      </c>
      <c r="B14" s="130">
        <v>1.2948176185689997E-2</v>
      </c>
      <c r="C14" s="10"/>
    </row>
    <row r="15" spans="1:3" ht="14.25">
      <c r="A15" s="178" t="s">
        <v>47</v>
      </c>
      <c r="B15" s="130">
        <v>1.3709366233529252E-2</v>
      </c>
      <c r="C15" s="10"/>
    </row>
    <row r="16" spans="1:3" ht="14.25">
      <c r="A16" s="174" t="s">
        <v>40</v>
      </c>
      <c r="B16" s="131">
        <v>1.5898172260674581E-2</v>
      </c>
      <c r="C16" s="10"/>
    </row>
    <row r="17" spans="1:3" ht="14.25">
      <c r="A17" s="176" t="s">
        <v>100</v>
      </c>
      <c r="B17" s="129">
        <v>-2.8710896298371389E-3</v>
      </c>
      <c r="C17" s="10"/>
    </row>
    <row r="18" spans="1:3" ht="14.25">
      <c r="A18" s="176" t="s">
        <v>15</v>
      </c>
      <c r="B18" s="129">
        <v>-3.0502750694482161E-2</v>
      </c>
      <c r="C18" s="10"/>
    </row>
    <row r="19" spans="1:3" ht="14.25">
      <c r="A19" s="176" t="s">
        <v>14</v>
      </c>
      <c r="B19" s="129">
        <v>-1.9378056657748388E-3</v>
      </c>
      <c r="C19" s="53"/>
    </row>
    <row r="20" spans="1:3" ht="14.25">
      <c r="A20" s="176" t="s">
        <v>101</v>
      </c>
      <c r="B20" s="129">
        <v>-5.666614293448835E-2</v>
      </c>
      <c r="C20" s="9"/>
    </row>
    <row r="21" spans="1:3" ht="14.25">
      <c r="A21" s="176" t="s">
        <v>102</v>
      </c>
      <c r="B21" s="129">
        <v>-3.7288801146573736E-2</v>
      </c>
      <c r="C21" s="68"/>
    </row>
    <row r="22" spans="1:3" ht="14.25">
      <c r="A22" s="176" t="s">
        <v>103</v>
      </c>
      <c r="B22" s="129">
        <v>1.5835616438356168E-2</v>
      </c>
      <c r="C22" s="10"/>
    </row>
    <row r="23" spans="1:3" ht="15" thickBot="1">
      <c r="A23" s="177" t="s">
        <v>104</v>
      </c>
      <c r="B23" s="132">
        <v>-2.4422024265586373E-2</v>
      </c>
      <c r="C23" s="10"/>
    </row>
    <row r="24" spans="1:3">
      <c r="B24" s="10"/>
      <c r="C24" s="10"/>
    </row>
    <row r="25" spans="1:3">
      <c r="C25" s="10"/>
    </row>
    <row r="26" spans="1:3">
      <c r="B26" s="10"/>
      <c r="C26" s="10"/>
    </row>
    <row r="27" spans="1:3">
      <c r="C27" s="10"/>
    </row>
    <row r="28" spans="1:3">
      <c r="B28" s="10"/>
    </row>
    <row r="29" spans="1:3">
      <c r="B29" s="10"/>
    </row>
    <row r="30" spans="1:3">
      <c r="B30" s="10"/>
    </row>
    <row r="31" spans="1:3">
      <c r="B31" s="10"/>
    </row>
    <row r="32" spans="1:3">
      <c r="B32" s="10"/>
    </row>
    <row r="33" spans="2:2">
      <c r="B33" s="10"/>
    </row>
    <row r="34" spans="2:2">
      <c r="B34" s="10"/>
    </row>
    <row r="35" spans="2:2">
      <c r="B35" s="10"/>
    </row>
    <row r="36" spans="2:2">
      <c r="B36" s="10"/>
    </row>
    <row r="37" spans="2:2">
      <c r="B37" s="10"/>
    </row>
    <row r="38" spans="2:2">
      <c r="B38" s="10"/>
    </row>
    <row r="39" spans="2:2">
      <c r="B39" s="10"/>
    </row>
    <row r="40" spans="2:2">
      <c r="B40" s="10"/>
    </row>
    <row r="41" spans="2:2">
      <c r="B41" s="10"/>
    </row>
    <row r="42" spans="2:2">
      <c r="B42" s="10"/>
    </row>
    <row r="43" spans="2:2">
      <c r="B43" s="10"/>
    </row>
    <row r="44" spans="2:2">
      <c r="B44" s="10"/>
    </row>
    <row r="45" spans="2:2">
      <c r="B45" s="10"/>
    </row>
    <row r="46" spans="2:2">
      <c r="B46" s="10"/>
    </row>
    <row r="47" spans="2:2">
      <c r="B47" s="10"/>
    </row>
    <row r="48" spans="2:2">
      <c r="B48" s="10"/>
    </row>
    <row r="49" spans="2:2">
      <c r="B49" s="10"/>
    </row>
    <row r="50" spans="2:2">
      <c r="B50" s="10"/>
    </row>
    <row r="51" spans="2:2">
      <c r="B51" s="10"/>
    </row>
    <row r="52" spans="2:2">
      <c r="B52" s="10"/>
    </row>
    <row r="53" spans="2:2">
      <c r="B53" s="10"/>
    </row>
    <row r="54" spans="2:2">
      <c r="B54" s="10"/>
    </row>
    <row r="55" spans="2:2">
      <c r="B55" s="10"/>
    </row>
    <row r="56" spans="2:2">
      <c r="B56" s="10"/>
    </row>
    <row r="57" spans="2:2">
      <c r="B57" s="10"/>
    </row>
    <row r="58" spans="2:2">
      <c r="B58" s="10"/>
    </row>
    <row r="59" spans="2:2">
      <c r="B59" s="10"/>
    </row>
    <row r="60" spans="2:2">
      <c r="B60" s="10"/>
    </row>
    <row r="61" spans="2:2">
      <c r="B61" s="10"/>
    </row>
    <row r="62" spans="2:2">
      <c r="B62" s="10"/>
    </row>
    <row r="63" spans="2:2">
      <c r="B63" s="10"/>
    </row>
    <row r="64" spans="2:2">
      <c r="B64" s="10"/>
    </row>
    <row r="65" spans="2:2">
      <c r="B65" s="10"/>
    </row>
    <row r="66" spans="2:2">
      <c r="B66" s="10"/>
    </row>
    <row r="67" spans="2:2">
      <c r="B67" s="10"/>
    </row>
    <row r="68" spans="2:2">
      <c r="B68" s="10"/>
    </row>
    <row r="69" spans="2:2">
      <c r="B69" s="10"/>
    </row>
    <row r="70" spans="2:2">
      <c r="B70" s="10"/>
    </row>
    <row r="71" spans="2:2">
      <c r="B71" s="10"/>
    </row>
    <row r="72" spans="2:2">
      <c r="B72" s="10"/>
    </row>
    <row r="73" spans="2:2">
      <c r="B73" s="10"/>
    </row>
    <row r="74" spans="2:2">
      <c r="B74" s="10"/>
    </row>
    <row r="75" spans="2:2">
      <c r="B75" s="10"/>
    </row>
    <row r="76" spans="2:2">
      <c r="B76" s="10"/>
    </row>
    <row r="77" spans="2:2">
      <c r="B77" s="10"/>
    </row>
    <row r="78" spans="2:2">
      <c r="B78" s="10"/>
    </row>
    <row r="79" spans="2:2">
      <c r="B79" s="10"/>
    </row>
    <row r="80" spans="2:2">
      <c r="B80" s="10"/>
    </row>
    <row r="81" spans="2:2">
      <c r="B81" s="10"/>
    </row>
    <row r="82" spans="2:2">
      <c r="B82" s="10"/>
    </row>
    <row r="83" spans="2:2">
      <c r="B83" s="10"/>
    </row>
    <row r="84" spans="2:2">
      <c r="B84" s="10"/>
    </row>
    <row r="85" spans="2:2">
      <c r="B85" s="10"/>
    </row>
    <row r="86" spans="2:2">
      <c r="B86" s="10"/>
    </row>
    <row r="87" spans="2:2">
      <c r="B87" s="10"/>
    </row>
    <row r="88" spans="2:2">
      <c r="B88" s="10"/>
    </row>
    <row r="89" spans="2:2">
      <c r="B89" s="10"/>
    </row>
    <row r="90" spans="2:2">
      <c r="B90" s="10"/>
    </row>
    <row r="91" spans="2:2">
      <c r="B91" s="10"/>
    </row>
    <row r="92" spans="2:2">
      <c r="B92" s="10"/>
    </row>
    <row r="93" spans="2:2">
      <c r="B93" s="10"/>
    </row>
    <row r="94" spans="2:2">
      <c r="B94" s="10"/>
    </row>
    <row r="95" spans="2:2">
      <c r="B95" s="10"/>
    </row>
    <row r="96" spans="2:2">
      <c r="B96" s="10"/>
    </row>
    <row r="97" spans="2:2">
      <c r="B97" s="10"/>
    </row>
    <row r="98" spans="2:2">
      <c r="B98" s="10"/>
    </row>
    <row r="99" spans="2:2">
      <c r="B99" s="10"/>
    </row>
    <row r="100" spans="2:2">
      <c r="B100" s="10"/>
    </row>
    <row r="101" spans="2:2">
      <c r="B101" s="10"/>
    </row>
    <row r="102" spans="2:2">
      <c r="B102" s="10"/>
    </row>
    <row r="103" spans="2:2">
      <c r="B103" s="10"/>
    </row>
    <row r="104" spans="2:2">
      <c r="B104" s="10"/>
    </row>
    <row r="105" spans="2:2">
      <c r="B105" s="10"/>
    </row>
  </sheetData>
  <autoFilter ref="A1:B1"/>
  <phoneticPr fontId="11" type="noConversion"/>
  <pageMargins left="0.75" right="0.75" top="1" bottom="1" header="0.5" footer="0.5"/>
  <pageSetup paperSize="9" orientation="portrait" verticalDpi="12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indexed="22"/>
    <pageSetUpPr fitToPage="1"/>
  </sheetPr>
  <dimension ref="A1:M7"/>
  <sheetViews>
    <sheetView zoomScale="85" workbookViewId="0">
      <selection activeCell="I10" sqref="I10"/>
    </sheetView>
  </sheetViews>
  <sheetFormatPr defaultRowHeight="14.25"/>
  <cols>
    <col min="1" max="1" width="4.7109375" style="30" customWidth="1"/>
    <col min="2" max="2" width="35.85546875" style="28" customWidth="1"/>
    <col min="3" max="4" width="12.7109375" style="30" customWidth="1"/>
    <col min="5" max="5" width="16.7109375" style="39" customWidth="1"/>
    <col min="6" max="6" width="14.7109375" style="42" customWidth="1"/>
    <col min="7" max="7" width="14.7109375" style="39" customWidth="1"/>
    <col min="8" max="8" width="12.7109375" style="42" customWidth="1"/>
    <col min="9" max="9" width="39.140625" style="28" bestFit="1" customWidth="1"/>
    <col min="10" max="10" width="22.85546875" style="28" bestFit="1" customWidth="1"/>
    <col min="11" max="20" width="4.7109375" style="28" customWidth="1"/>
    <col min="21" max="16384" width="9.140625" style="28"/>
  </cols>
  <sheetData>
    <row r="1" spans="1:13" s="40" customFormat="1" ht="16.5" thickBot="1">
      <c r="A1" s="200" t="s">
        <v>108</v>
      </c>
      <c r="B1" s="200"/>
      <c r="C1" s="200"/>
      <c r="D1" s="200"/>
      <c r="E1" s="200"/>
      <c r="F1" s="200"/>
      <c r="G1" s="200"/>
      <c r="H1" s="200"/>
      <c r="I1" s="200"/>
      <c r="J1" s="200"/>
      <c r="K1" s="13"/>
      <c r="L1" s="14"/>
      <c r="M1" s="14"/>
    </row>
    <row r="2" spans="1:13" ht="30.75" thickBot="1">
      <c r="A2" s="15" t="s">
        <v>89</v>
      </c>
      <c r="B2" s="15" t="s">
        <v>76</v>
      </c>
      <c r="C2" s="41" t="s">
        <v>109</v>
      </c>
      <c r="D2" s="41" t="s">
        <v>110</v>
      </c>
      <c r="E2" s="41" t="s">
        <v>54</v>
      </c>
      <c r="F2" s="41" t="s">
        <v>55</v>
      </c>
      <c r="G2" s="41" t="s">
        <v>56</v>
      </c>
      <c r="H2" s="41" t="s">
        <v>57</v>
      </c>
      <c r="I2" s="17" t="s">
        <v>58</v>
      </c>
      <c r="J2" s="18" t="s">
        <v>59</v>
      </c>
    </row>
    <row r="3" spans="1:13" ht="28.5">
      <c r="A3" s="21">
        <v>1</v>
      </c>
      <c r="B3" s="75" t="s">
        <v>105</v>
      </c>
      <c r="C3" s="180" t="s">
        <v>111</v>
      </c>
      <c r="D3" s="181" t="s">
        <v>112</v>
      </c>
      <c r="E3" s="76">
        <v>1444157.88</v>
      </c>
      <c r="F3" s="77">
        <v>690</v>
      </c>
      <c r="G3" s="76">
        <v>2092.9824347826084</v>
      </c>
      <c r="H3" s="48">
        <v>1000</v>
      </c>
      <c r="I3" s="168" t="s">
        <v>114</v>
      </c>
      <c r="J3" s="78" t="s">
        <v>11</v>
      </c>
    </row>
    <row r="4" spans="1:13">
      <c r="A4" s="21">
        <v>2</v>
      </c>
      <c r="B4" s="75" t="s">
        <v>106</v>
      </c>
      <c r="C4" s="180" t="s">
        <v>111</v>
      </c>
      <c r="D4" s="181" t="s">
        <v>113</v>
      </c>
      <c r="E4" s="76">
        <v>922189.66009999998</v>
      </c>
      <c r="F4" s="77">
        <v>1978</v>
      </c>
      <c r="G4" s="76">
        <v>466.22328619817995</v>
      </c>
      <c r="H4" s="48">
        <v>1000</v>
      </c>
      <c r="I4" s="168" t="s">
        <v>115</v>
      </c>
      <c r="J4" s="78" t="s">
        <v>0</v>
      </c>
    </row>
    <row r="5" spans="1:13">
      <c r="A5" s="21">
        <v>3</v>
      </c>
      <c r="B5" s="75" t="s">
        <v>107</v>
      </c>
      <c r="C5" s="180" t="s">
        <v>111</v>
      </c>
      <c r="D5" s="181" t="s">
        <v>112</v>
      </c>
      <c r="E5" s="76">
        <v>220170.81</v>
      </c>
      <c r="F5" s="77">
        <v>671</v>
      </c>
      <c r="G5" s="76">
        <v>328.12341281669148</v>
      </c>
      <c r="H5" s="48">
        <v>1000</v>
      </c>
      <c r="I5" s="168" t="s">
        <v>116</v>
      </c>
      <c r="J5" s="78" t="s">
        <v>2</v>
      </c>
    </row>
    <row r="6" spans="1:13" ht="15.75" thickBot="1">
      <c r="A6" s="201" t="s">
        <v>96</v>
      </c>
      <c r="B6" s="202"/>
      <c r="C6" s="102" t="s">
        <v>4</v>
      </c>
      <c r="D6" s="102" t="s">
        <v>4</v>
      </c>
      <c r="E6" s="90">
        <f>SUM(E3:E5)</f>
        <v>2586518.3500999999</v>
      </c>
      <c r="F6" s="91">
        <f>SUM(F3:F5)</f>
        <v>3339</v>
      </c>
      <c r="G6" s="102" t="s">
        <v>4</v>
      </c>
      <c r="H6" s="102" t="s">
        <v>4</v>
      </c>
      <c r="I6" s="102" t="s">
        <v>4</v>
      </c>
      <c r="J6" s="102" t="s">
        <v>4</v>
      </c>
    </row>
    <row r="7" spans="1:13">
      <c r="A7" s="204"/>
      <c r="B7" s="204"/>
      <c r="C7" s="204"/>
      <c r="D7" s="204"/>
      <c r="E7" s="204"/>
      <c r="F7" s="204"/>
      <c r="G7" s="204"/>
      <c r="H7" s="204"/>
    </row>
  </sheetData>
  <mergeCells count="3">
    <mergeCell ref="A1:J1"/>
    <mergeCell ref="A6:B6"/>
    <mergeCell ref="A7:H7"/>
  </mergeCells>
  <phoneticPr fontId="11" type="noConversion"/>
  <pageMargins left="0.75" right="0.75" top="1" bottom="1" header="0.5" footer="0.5"/>
  <pageSetup paperSize="9" scale="60" orientation="landscape" verticalDpi="12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indexed="22"/>
  </sheetPr>
  <dimension ref="A1:K28"/>
  <sheetViews>
    <sheetView zoomScale="85" workbookViewId="0">
      <selection activeCell="A8" sqref="A8:K8"/>
    </sheetView>
  </sheetViews>
  <sheetFormatPr defaultRowHeight="14.25"/>
  <cols>
    <col min="1" max="1" width="4.5703125" style="5" customWidth="1"/>
    <col min="2" max="2" width="48.85546875" style="5" bestFit="1" customWidth="1"/>
    <col min="3" max="4" width="14.7109375" style="43" customWidth="1"/>
    <col min="5" max="8" width="12.7109375" style="5" customWidth="1"/>
    <col min="9" max="9" width="16.140625" style="5" bestFit="1" customWidth="1"/>
    <col min="10" max="10" width="18.28515625" style="5" customWidth="1"/>
    <col min="11" max="11" width="24" style="5" customWidth="1"/>
    <col min="12" max="16384" width="9.140625" style="5"/>
  </cols>
  <sheetData>
    <row r="1" spans="1:11" s="11" customFormat="1" ht="16.5" thickBot="1">
      <c r="A1" s="217" t="s">
        <v>117</v>
      </c>
      <c r="B1" s="217"/>
      <c r="C1" s="217"/>
      <c r="D1" s="217"/>
      <c r="E1" s="217"/>
      <c r="F1" s="217"/>
      <c r="G1" s="217"/>
      <c r="H1" s="217"/>
      <c r="I1" s="217"/>
      <c r="J1" s="217"/>
    </row>
    <row r="2" spans="1:11" customFormat="1" ht="15.75" customHeight="1" thickBot="1">
      <c r="A2" s="207" t="s">
        <v>52</v>
      </c>
      <c r="B2" s="94"/>
      <c r="C2" s="95"/>
      <c r="D2" s="96"/>
      <c r="E2" s="209" t="s">
        <v>75</v>
      </c>
      <c r="F2" s="209"/>
      <c r="G2" s="209"/>
      <c r="H2" s="209"/>
      <c r="I2" s="209"/>
      <c r="J2" s="209"/>
      <c r="K2" s="209"/>
    </row>
    <row r="3" spans="1:11" customFormat="1" ht="51.75" thickBot="1">
      <c r="A3" s="208"/>
      <c r="B3" s="169" t="s">
        <v>76</v>
      </c>
      <c r="C3" s="170" t="s">
        <v>77</v>
      </c>
      <c r="D3" s="170" t="s">
        <v>78</v>
      </c>
      <c r="E3" s="17" t="s">
        <v>79</v>
      </c>
      <c r="F3" s="17" t="s">
        <v>80</v>
      </c>
      <c r="G3" s="17" t="s">
        <v>81</v>
      </c>
      <c r="H3" s="17" t="s">
        <v>82</v>
      </c>
      <c r="I3" s="18" t="s">
        <v>87</v>
      </c>
      <c r="J3" s="18" t="s">
        <v>83</v>
      </c>
      <c r="K3" s="171" t="s">
        <v>84</v>
      </c>
    </row>
    <row r="4" spans="1:11" customFormat="1" collapsed="1">
      <c r="A4" s="21">
        <v>1</v>
      </c>
      <c r="B4" s="26" t="s">
        <v>107</v>
      </c>
      <c r="C4" s="98">
        <v>38441</v>
      </c>
      <c r="D4" s="98">
        <v>38625</v>
      </c>
      <c r="E4" s="92">
        <v>-4.2794331182554379E-2</v>
      </c>
      <c r="F4" s="92">
        <v>-5.3731698917333981E-2</v>
      </c>
      <c r="G4" s="92">
        <v>-0.31409359128580228</v>
      </c>
      <c r="H4" s="92">
        <v>-0.31306939026471925</v>
      </c>
      <c r="I4" s="92">
        <v>-0.32226390968523899</v>
      </c>
      <c r="J4" s="99">
        <v>-0.67187658718330912</v>
      </c>
      <c r="K4" s="147">
        <v>-7.7355579632925275E-2</v>
      </c>
    </row>
    <row r="5" spans="1:11" customFormat="1" collapsed="1">
      <c r="A5" s="21">
        <v>2</v>
      </c>
      <c r="B5" s="26" t="s">
        <v>106</v>
      </c>
      <c r="C5" s="98">
        <v>39048</v>
      </c>
      <c r="D5" s="98">
        <v>39140</v>
      </c>
      <c r="E5" s="92">
        <v>-9.3480904514625651E-3</v>
      </c>
      <c r="F5" s="92">
        <v>-3.6778058126682334E-2</v>
      </c>
      <c r="G5" s="92">
        <v>-8.8260488571102025E-2</v>
      </c>
      <c r="H5" s="92">
        <v>-0.15520167715304023</v>
      </c>
      <c r="I5" s="92">
        <v>-8.9365823270291744E-2</v>
      </c>
      <c r="J5" s="99">
        <v>-0.53377671380181346</v>
      </c>
      <c r="K5" s="148">
        <v>-5.954394984311917E-2</v>
      </c>
    </row>
    <row r="6" spans="1:11" customFormat="1">
      <c r="A6" s="21">
        <v>3</v>
      </c>
      <c r="B6" s="26" t="s">
        <v>105</v>
      </c>
      <c r="C6" s="98">
        <v>39100</v>
      </c>
      <c r="D6" s="98">
        <v>39268</v>
      </c>
      <c r="E6" s="92">
        <v>-1.0946962692663376E-2</v>
      </c>
      <c r="F6" s="92">
        <v>-9.3439202726489645E-3</v>
      </c>
      <c r="G6" s="92">
        <v>-1.3698001754476996E-2</v>
      </c>
      <c r="H6" s="92">
        <v>1.7763989739537189E-2</v>
      </c>
      <c r="I6" s="92" t="s">
        <v>133</v>
      </c>
      <c r="J6" s="99">
        <v>1.0929824347824635</v>
      </c>
      <c r="K6" s="148">
        <v>6.3052337718797036E-2</v>
      </c>
    </row>
    <row r="7" spans="1:11" ht="15.75" thickBot="1">
      <c r="A7" s="133"/>
      <c r="B7" s="184" t="s">
        <v>86</v>
      </c>
      <c r="C7" s="137" t="s">
        <v>4</v>
      </c>
      <c r="D7" s="137" t="s">
        <v>4</v>
      </c>
      <c r="E7" s="138">
        <f>AVERAGE(E4:E6)</f>
        <v>-2.1029794775560107E-2</v>
      </c>
      <c r="F7" s="138">
        <f>AVERAGE(F4:F6)</f>
        <v>-3.3284559105555091E-2</v>
      </c>
      <c r="G7" s="138">
        <f>AVERAGE(G4:G6)</f>
        <v>-0.13868402720379377</v>
      </c>
      <c r="H7" s="138">
        <f>AVERAGE(H4:H6)</f>
        <v>-0.15016902589274075</v>
      </c>
      <c r="I7" s="138">
        <f>AVERAGE(I4:I6)</f>
        <v>-0.20581486647776537</v>
      </c>
      <c r="J7" s="137" t="s">
        <v>4</v>
      </c>
      <c r="K7" s="198">
        <f>AVERAGE(K4:K6)</f>
        <v>-2.4615730585749136E-2</v>
      </c>
    </row>
    <row r="8" spans="1:11">
      <c r="A8" s="218" t="s">
        <v>118</v>
      </c>
      <c r="B8" s="218"/>
      <c r="C8" s="218"/>
      <c r="D8" s="218"/>
      <c r="E8" s="218"/>
      <c r="F8" s="218"/>
      <c r="G8" s="218"/>
      <c r="H8" s="218"/>
      <c r="I8" s="218"/>
      <c r="J8" s="218"/>
      <c r="K8" s="218"/>
    </row>
    <row r="9" spans="1:11" ht="15" thickBot="1">
      <c r="A9" s="216"/>
      <c r="B9" s="216"/>
      <c r="C9" s="216"/>
      <c r="D9" s="216"/>
      <c r="E9" s="216"/>
      <c r="F9" s="216"/>
      <c r="G9" s="216"/>
      <c r="H9" s="216"/>
      <c r="I9" s="216"/>
      <c r="J9" s="216"/>
      <c r="K9" s="216"/>
    </row>
    <row r="10" spans="1:11">
      <c r="B10" s="28"/>
      <c r="C10" s="29"/>
      <c r="D10" s="29"/>
      <c r="E10" s="28"/>
      <c r="F10" s="28"/>
      <c r="G10" s="28"/>
      <c r="H10" s="28"/>
      <c r="I10" s="28"/>
    </row>
    <row r="11" spans="1:11">
      <c r="B11" s="28"/>
      <c r="C11" s="29"/>
      <c r="D11" s="29"/>
      <c r="E11" s="107"/>
      <c r="F11" s="28"/>
      <c r="G11" s="28"/>
      <c r="H11" s="28"/>
      <c r="I11" s="28"/>
    </row>
    <row r="12" spans="1:11">
      <c r="B12" s="28"/>
      <c r="C12" s="29"/>
      <c r="D12" s="29"/>
      <c r="E12" s="28"/>
      <c r="F12" s="28"/>
      <c r="G12" s="28"/>
      <c r="H12" s="28"/>
      <c r="I12" s="28"/>
    </row>
    <row r="13" spans="1:11">
      <c r="B13" s="28"/>
      <c r="C13" s="29"/>
      <c r="D13" s="29"/>
      <c r="E13" s="28"/>
      <c r="F13" s="28"/>
      <c r="G13" s="28"/>
      <c r="H13" s="28"/>
      <c r="I13" s="28"/>
    </row>
    <row r="14" spans="1:11">
      <c r="B14" s="28"/>
      <c r="C14" s="29"/>
      <c r="D14" s="29"/>
      <c r="E14" s="28"/>
      <c r="F14" s="28"/>
      <c r="G14" s="28"/>
      <c r="H14" s="28"/>
      <c r="I14" s="28"/>
    </row>
    <row r="15" spans="1:11">
      <c r="B15" s="28"/>
      <c r="C15" s="29"/>
      <c r="D15" s="29"/>
      <c r="E15" s="28"/>
      <c r="F15" s="28"/>
      <c r="G15" s="28"/>
      <c r="H15" s="28"/>
      <c r="I15" s="28"/>
    </row>
    <row r="16" spans="1:11">
      <c r="B16" s="28"/>
      <c r="C16" s="29"/>
      <c r="D16" s="29"/>
      <c r="E16" s="28"/>
      <c r="F16" s="28"/>
      <c r="G16" s="28"/>
      <c r="H16" s="28"/>
      <c r="I16" s="28"/>
    </row>
    <row r="17" spans="2:9">
      <c r="B17" s="28"/>
      <c r="C17" s="29"/>
      <c r="D17" s="29"/>
      <c r="E17" s="28"/>
      <c r="F17" s="28"/>
      <c r="G17" s="28"/>
      <c r="H17" s="28"/>
      <c r="I17" s="28"/>
    </row>
    <row r="21" spans="2:9">
      <c r="C21" s="5"/>
    </row>
    <row r="22" spans="2:9">
      <c r="C22" s="5"/>
    </row>
    <row r="23" spans="2:9">
      <c r="C23" s="5"/>
    </row>
    <row r="24" spans="2:9">
      <c r="C24" s="5"/>
    </row>
    <row r="25" spans="2:9">
      <c r="C25" s="5"/>
    </row>
    <row r="26" spans="2:9">
      <c r="C26" s="5"/>
    </row>
    <row r="27" spans="2:9">
      <c r="C27" s="5"/>
    </row>
    <row r="28" spans="2:9">
      <c r="C28" s="5"/>
    </row>
  </sheetData>
  <mergeCells count="5">
    <mergeCell ref="A9:K9"/>
    <mergeCell ref="A2:A3"/>
    <mergeCell ref="A1:J1"/>
    <mergeCell ref="E2:K2"/>
    <mergeCell ref="A8:K8"/>
  </mergeCells>
  <phoneticPr fontId="11" type="noConversion"/>
  <pageMargins left="0.75" right="0.75" top="1" bottom="1" header="0.5" footer="0.5"/>
  <pageSetup paperSize="9" orientation="portrait" verticalDpi="12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indexed="22"/>
  </sheetPr>
  <dimension ref="A1:K37"/>
  <sheetViews>
    <sheetView zoomScale="70" zoomScaleNormal="70" workbookViewId="0">
      <selection activeCell="B33" sqref="B33:E33"/>
    </sheetView>
  </sheetViews>
  <sheetFormatPr defaultRowHeight="14.25"/>
  <cols>
    <col min="1" max="1" width="4.140625" style="22" customWidth="1"/>
    <col min="2" max="2" width="50.7109375" style="22" customWidth="1"/>
    <col min="3" max="3" width="24.7109375" style="22" customWidth="1"/>
    <col min="4" max="4" width="24.7109375" style="23" customWidth="1"/>
    <col min="5" max="7" width="24.7109375" style="22" customWidth="1"/>
    <col min="8" max="16384" width="9.140625" style="22"/>
  </cols>
  <sheetData>
    <row r="1" spans="1:11" s="30" customFormat="1" ht="16.5" thickBot="1">
      <c r="A1" s="206" t="s">
        <v>119</v>
      </c>
      <c r="B1" s="206"/>
      <c r="C1" s="206"/>
      <c r="D1" s="206"/>
      <c r="E1" s="206"/>
      <c r="F1" s="206"/>
      <c r="G1" s="206"/>
    </row>
    <row r="2" spans="1:11" s="30" customFormat="1" ht="15.75" customHeight="1" thickBot="1">
      <c r="A2" s="207" t="s">
        <v>89</v>
      </c>
      <c r="B2" s="82"/>
      <c r="C2" s="212" t="s">
        <v>90</v>
      </c>
      <c r="D2" s="213"/>
      <c r="E2" s="212" t="s">
        <v>91</v>
      </c>
      <c r="F2" s="213"/>
      <c r="G2" s="83"/>
    </row>
    <row r="3" spans="1:11" s="30" customFormat="1" ht="45.75" thickBot="1">
      <c r="A3" s="208"/>
      <c r="B3" s="97" t="s">
        <v>76</v>
      </c>
      <c r="C3" s="97" t="s">
        <v>92</v>
      </c>
      <c r="D3" s="97" t="s">
        <v>93</v>
      </c>
      <c r="E3" s="97" t="s">
        <v>94</v>
      </c>
      <c r="F3" s="97" t="s">
        <v>93</v>
      </c>
      <c r="G3" s="18" t="s">
        <v>95</v>
      </c>
    </row>
    <row r="4" spans="1:11" s="30" customFormat="1">
      <c r="A4" s="21">
        <v>1</v>
      </c>
      <c r="B4" s="35" t="s">
        <v>106</v>
      </c>
      <c r="C4" s="36">
        <v>-8.7020600000000563</v>
      </c>
      <c r="D4" s="92">
        <v>-9.3480904514493326E-3</v>
      </c>
      <c r="E4" s="37">
        <v>0</v>
      </c>
      <c r="F4" s="92">
        <v>0</v>
      </c>
      <c r="G4" s="38">
        <v>0</v>
      </c>
    </row>
    <row r="5" spans="1:11" s="30" customFormat="1">
      <c r="A5" s="21">
        <v>2</v>
      </c>
      <c r="B5" s="35" t="s">
        <v>107</v>
      </c>
      <c r="C5" s="36">
        <v>-9.8432999999999868</v>
      </c>
      <c r="D5" s="92">
        <v>-4.279433118255218E-2</v>
      </c>
      <c r="E5" s="37">
        <v>0</v>
      </c>
      <c r="F5" s="92">
        <v>0</v>
      </c>
      <c r="G5" s="38">
        <v>0</v>
      </c>
    </row>
    <row r="6" spans="1:11" s="30" customFormat="1">
      <c r="A6" s="21">
        <v>3</v>
      </c>
      <c r="B6" s="35" t="s">
        <v>105</v>
      </c>
      <c r="C6" s="36">
        <v>-15.984120000000113</v>
      </c>
      <c r="D6" s="92">
        <v>-1.0946962692669695E-2</v>
      </c>
      <c r="E6" s="37">
        <v>0</v>
      </c>
      <c r="F6" s="92">
        <v>0</v>
      </c>
      <c r="G6" s="38">
        <v>0</v>
      </c>
    </row>
    <row r="7" spans="1:11" s="30" customFormat="1" ht="15.75" thickBot="1">
      <c r="A7" s="103"/>
      <c r="B7" s="84" t="s">
        <v>96</v>
      </c>
      <c r="C7" s="104">
        <v>-34.529480000000156</v>
      </c>
      <c r="D7" s="89">
        <v>-1.3173922125138314E-2</v>
      </c>
      <c r="E7" s="86">
        <v>0</v>
      </c>
      <c r="F7" s="89">
        <v>0</v>
      </c>
      <c r="G7" s="87">
        <v>0</v>
      </c>
    </row>
    <row r="8" spans="1:11" s="30" customFormat="1" ht="15" customHeight="1" thickBot="1">
      <c r="A8" s="216"/>
      <c r="B8" s="216"/>
      <c r="C8" s="216"/>
      <c r="D8" s="216"/>
      <c r="E8" s="216"/>
      <c r="F8" s="216"/>
      <c r="G8" s="216"/>
      <c r="H8" s="7"/>
      <c r="I8" s="7"/>
      <c r="J8" s="7"/>
      <c r="K8" s="7"/>
    </row>
    <row r="9" spans="1:11" s="30" customFormat="1">
      <c r="D9" s="39"/>
    </row>
    <row r="10" spans="1:11" s="30" customFormat="1">
      <c r="D10" s="39"/>
    </row>
    <row r="11" spans="1:11" s="30" customFormat="1">
      <c r="D11" s="39"/>
    </row>
    <row r="12" spans="1:11" s="30" customFormat="1">
      <c r="D12" s="39"/>
    </row>
    <row r="13" spans="1:11" s="30" customFormat="1">
      <c r="D13" s="39"/>
    </row>
    <row r="14" spans="1:11" s="30" customFormat="1">
      <c r="D14" s="39"/>
    </row>
    <row r="15" spans="1:11" s="30" customFormat="1">
      <c r="D15" s="39"/>
    </row>
    <row r="16" spans="1:11" s="30" customFormat="1">
      <c r="D16" s="39"/>
    </row>
    <row r="17" spans="4:9" s="30" customFormat="1">
      <c r="D17" s="39"/>
    </row>
    <row r="18" spans="4:9" s="30" customFormat="1">
      <c r="D18" s="39"/>
    </row>
    <row r="19" spans="4:9" s="30" customFormat="1">
      <c r="D19" s="39"/>
    </row>
    <row r="20" spans="4:9" s="30" customFormat="1">
      <c r="D20" s="39"/>
    </row>
    <row r="21" spans="4:9" s="30" customFormat="1">
      <c r="D21" s="39"/>
    </row>
    <row r="22" spans="4:9" s="30" customFormat="1">
      <c r="D22" s="39"/>
    </row>
    <row r="23" spans="4:9" s="30" customFormat="1">
      <c r="D23" s="39"/>
    </row>
    <row r="24" spans="4:9" s="30" customFormat="1">
      <c r="D24" s="39"/>
    </row>
    <row r="25" spans="4:9" s="30" customFormat="1">
      <c r="D25" s="39"/>
    </row>
    <row r="26" spans="4:9" s="30" customFormat="1">
      <c r="D26" s="39"/>
    </row>
    <row r="27" spans="4:9" s="30" customFormat="1">
      <c r="D27" s="39"/>
    </row>
    <row r="28" spans="4:9" s="30" customFormat="1"/>
    <row r="29" spans="4:9" s="30" customFormat="1"/>
    <row r="30" spans="4:9" s="30" customFormat="1">
      <c r="H30" s="22"/>
      <c r="I30" s="22"/>
    </row>
    <row r="33" spans="1:5" ht="30.75" thickBot="1">
      <c r="B33" s="156" t="s">
        <v>76</v>
      </c>
      <c r="C33" s="97" t="s">
        <v>120</v>
      </c>
      <c r="D33" s="97" t="s">
        <v>121</v>
      </c>
      <c r="E33" s="34" t="s">
        <v>122</v>
      </c>
    </row>
    <row r="34" spans="1:5">
      <c r="A34" s="22">
        <v>1</v>
      </c>
      <c r="B34" s="35" t="str">
        <f t="shared" ref="B34:D36" si="0">B4</f>
        <v>ТАSК Ukrainskyi Kapital</v>
      </c>
      <c r="C34" s="108">
        <f t="shared" si="0"/>
        <v>-8.7020600000000563</v>
      </c>
      <c r="D34" s="92">
        <f t="shared" si="0"/>
        <v>-9.3480904514493326E-3</v>
      </c>
      <c r="E34" s="109">
        <f>G4</f>
        <v>0</v>
      </c>
    </row>
    <row r="35" spans="1:5">
      <c r="A35" s="22">
        <v>2</v>
      </c>
      <c r="B35" s="35" t="str">
        <f t="shared" si="0"/>
        <v>Optimum</v>
      </c>
      <c r="C35" s="108">
        <f t="shared" si="0"/>
        <v>-9.8432999999999868</v>
      </c>
      <c r="D35" s="92">
        <f t="shared" si="0"/>
        <v>-4.279433118255218E-2</v>
      </c>
      <c r="E35" s="109">
        <f>G5</f>
        <v>0</v>
      </c>
    </row>
    <row r="36" spans="1:5">
      <c r="A36" s="22">
        <v>3</v>
      </c>
      <c r="B36" s="35" t="str">
        <f t="shared" si="0"/>
        <v>Zbalansovanyi Fond Parytet</v>
      </c>
      <c r="C36" s="108">
        <f t="shared" si="0"/>
        <v>-15.984120000000113</v>
      </c>
      <c r="D36" s="92">
        <f t="shared" si="0"/>
        <v>-1.0946962692669695E-2</v>
      </c>
      <c r="E36" s="109">
        <f>G6</f>
        <v>0</v>
      </c>
    </row>
    <row r="37" spans="1:5">
      <c r="B37" s="35"/>
      <c r="C37" s="108"/>
      <c r="D37" s="92"/>
      <c r="E37" s="109"/>
    </row>
  </sheetData>
  <mergeCells count="5">
    <mergeCell ref="A8:G8"/>
    <mergeCell ref="A2:A3"/>
    <mergeCell ref="A1:G1"/>
    <mergeCell ref="C2:D2"/>
    <mergeCell ref="E2:F2"/>
  </mergeCells>
  <phoneticPr fontId="11" type="noConversion"/>
  <pageMargins left="0.75" right="0.75" top="1" bottom="1" header="0.5" footer="0.5"/>
  <pageSetup paperSize="9" orientation="portrait" verticalDpi="12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indexed="22"/>
  </sheetPr>
  <dimension ref="A1:D24"/>
  <sheetViews>
    <sheetView zoomScale="70" zoomScaleNormal="70" workbookViewId="0">
      <selection sqref="A1:B1"/>
    </sheetView>
  </sheetViews>
  <sheetFormatPr defaultRowHeight="12.75"/>
  <cols>
    <col min="1" max="1" width="49.42578125" bestFit="1" customWidth="1"/>
    <col min="2" max="2" width="12.7109375" customWidth="1"/>
    <col min="3" max="3" width="2.7109375" customWidth="1"/>
  </cols>
  <sheetData>
    <row r="1" spans="1:4" ht="15.75" thickBot="1">
      <c r="A1" s="61" t="s">
        <v>76</v>
      </c>
      <c r="B1" s="62" t="s">
        <v>123</v>
      </c>
      <c r="C1" s="10"/>
      <c r="D1" s="10"/>
    </row>
    <row r="2" spans="1:4" ht="14.25">
      <c r="A2" s="26" t="s">
        <v>107</v>
      </c>
      <c r="B2" s="126">
        <v>-4.2794331182554379E-2</v>
      </c>
      <c r="C2" s="10"/>
      <c r="D2" s="10"/>
    </row>
    <row r="3" spans="1:4" ht="14.25">
      <c r="A3" s="26" t="s">
        <v>105</v>
      </c>
      <c r="B3" s="126">
        <v>-1.0946962692663376E-2</v>
      </c>
      <c r="C3" s="10"/>
      <c r="D3" s="10"/>
    </row>
    <row r="4" spans="1:4" ht="14.25">
      <c r="A4" s="26" t="s">
        <v>106</v>
      </c>
      <c r="B4" s="126">
        <v>-9.3480904514625651E-3</v>
      </c>
      <c r="C4" s="10"/>
      <c r="D4" s="10"/>
    </row>
    <row r="5" spans="1:4" ht="14.25">
      <c r="A5" s="158" t="s">
        <v>100</v>
      </c>
      <c r="B5" s="127">
        <v>-2.1029794775560107E-2</v>
      </c>
      <c r="C5" s="10"/>
      <c r="D5" s="10"/>
    </row>
    <row r="6" spans="1:4" ht="14.25">
      <c r="A6" s="158" t="s">
        <v>15</v>
      </c>
      <c r="B6" s="127">
        <v>-3.0502750694482161E-2</v>
      </c>
      <c r="C6" s="10"/>
      <c r="D6" s="10"/>
    </row>
    <row r="7" spans="1:4" ht="14.25">
      <c r="A7" s="158" t="s">
        <v>14</v>
      </c>
      <c r="B7" s="127">
        <v>-1.9378056657748388E-3</v>
      </c>
      <c r="C7" s="10"/>
      <c r="D7" s="10"/>
    </row>
    <row r="8" spans="1:4" ht="14.25">
      <c r="A8" s="158" t="s">
        <v>101</v>
      </c>
      <c r="B8" s="127">
        <v>-5.666614293448835E-2</v>
      </c>
      <c r="C8" s="10"/>
      <c r="D8" s="10"/>
    </row>
    <row r="9" spans="1:4" ht="14.25">
      <c r="A9" s="158" t="s">
        <v>102</v>
      </c>
      <c r="B9" s="127">
        <v>-3.7288801146573736E-2</v>
      </c>
      <c r="C9" s="10"/>
      <c r="D9" s="10"/>
    </row>
    <row r="10" spans="1:4" ht="14.25">
      <c r="A10" s="158" t="s">
        <v>103</v>
      </c>
      <c r="B10" s="127">
        <v>1.5835616438356168E-2</v>
      </c>
      <c r="C10" s="10"/>
      <c r="D10" s="10"/>
    </row>
    <row r="11" spans="1:4" ht="15" thickBot="1">
      <c r="A11" s="182" t="s">
        <v>104</v>
      </c>
      <c r="B11" s="128">
        <v>-2.4422024265586373E-2</v>
      </c>
      <c r="C11" s="10"/>
      <c r="D11" s="10"/>
    </row>
    <row r="12" spans="1:4">
      <c r="B12" s="10"/>
      <c r="C12" s="10"/>
      <c r="D12" s="10"/>
    </row>
    <row r="13" spans="1:4" ht="14.25">
      <c r="A13" s="50"/>
      <c r="B13" s="51"/>
      <c r="C13" s="10"/>
      <c r="D13" s="10"/>
    </row>
    <row r="14" spans="1:4" ht="14.25">
      <c r="A14" s="50"/>
      <c r="B14" s="51"/>
      <c r="C14" s="10"/>
      <c r="D14" s="10"/>
    </row>
    <row r="15" spans="1:4" ht="14.25">
      <c r="A15" s="50"/>
      <c r="B15" s="51"/>
      <c r="C15" s="10"/>
      <c r="D15" s="10"/>
    </row>
    <row r="16" spans="1:4" ht="14.25">
      <c r="A16" s="50"/>
      <c r="B16" s="51"/>
      <c r="C16" s="10"/>
      <c r="D16" s="10"/>
    </row>
    <row r="17" spans="1:4" ht="14.25">
      <c r="A17" s="50"/>
      <c r="B17" s="51"/>
      <c r="C17" s="10"/>
      <c r="D17" s="10"/>
    </row>
    <row r="18" spans="1:4">
      <c r="B18" s="10"/>
    </row>
    <row r="22" spans="1:4">
      <c r="A22" s="7"/>
      <c r="B22" s="8"/>
    </row>
    <row r="23" spans="1:4">
      <c r="B23" s="8"/>
    </row>
    <row r="24" spans="1:4">
      <c r="B24" s="8"/>
    </row>
  </sheetData>
  <autoFilter ref="A1:B1"/>
  <phoneticPr fontId="11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13</vt:i4>
      </vt:variant>
    </vt:vector>
  </HeadingPairs>
  <TitlesOfParts>
    <vt:vector size="13" baseType="lpstr">
      <vt:lpstr>IDX + ROR</vt:lpstr>
      <vt:lpstr>O_NAV</vt:lpstr>
      <vt:lpstr>O_ROR</vt:lpstr>
      <vt:lpstr>O_dynamics NAV</vt:lpstr>
      <vt:lpstr>O_diagram(ROR)</vt:lpstr>
      <vt:lpstr>І_NAV</vt:lpstr>
      <vt:lpstr>І_ROR</vt:lpstr>
      <vt:lpstr>І_dynamics NAV</vt:lpstr>
      <vt:lpstr>І_diagram(ROR)</vt:lpstr>
      <vt:lpstr>C_NAV</vt:lpstr>
      <vt:lpstr>C_ROR</vt:lpstr>
      <vt:lpstr>C_dynamics NAV</vt:lpstr>
      <vt:lpstr>C_diagram(ROR)</vt:lpstr>
    </vt:vector>
  </TitlesOfParts>
  <Company>UAIB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Щомісячний огляд діяльності публічних ІСІ в Україні</dc:title>
  <dc:subject>Червень 2011</dc:subject>
  <dc:creator>Tymchenko Artem</dc:creator>
  <cp:lastModifiedBy>gleb</cp:lastModifiedBy>
  <dcterms:created xsi:type="dcterms:W3CDTF">2010-05-19T12:57:40Z</dcterms:created>
  <dcterms:modified xsi:type="dcterms:W3CDTF">2019-08-12T10:32:08Z</dcterms:modified>
</cp:coreProperties>
</file>