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'інд+дох'!$A$26:$C$26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<sst xmlns="http://schemas.openxmlformats.org/spreadsheetml/2006/main" count="340" uniqueCount="125">
  <si>
    <t>Індекс ПФТС</t>
  </si>
  <si>
    <t>Індекс УБ</t>
  </si>
  <si>
    <t>Відкриті ІСІ</t>
  </si>
  <si>
    <t>Інтервальні ІСІ</t>
  </si>
  <si>
    <t>Закриті ІСІ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</si>
  <si>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</si>
  <si>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</si>
  <si>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</si>
  <si>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</si>
  <si>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</si>
  <si>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</si>
  <si>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</si>
  <si>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</si>
  <si>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</si>
  <si>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</si>
  <si>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ТОВ КУА "Альтус ессетс актівітіс"</t>
  </si>
  <si>
    <t>ТОВ КУА "Універ Менеджмент"</t>
  </si>
  <si>
    <t>ОТП Класичний</t>
  </si>
  <si>
    <t>ТОВ КУА "ОТП Капітал"</t>
  </si>
  <si>
    <t>ТОВ КУА "ТАСК-Інвест"</t>
  </si>
  <si>
    <t>н.д.</t>
  </si>
  <si>
    <t>Надбання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</si>
  <si>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</si>
  <si>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</si>
  <si>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</si>
  <si>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</si>
  <si>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</si>
  <si>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</si>
  <si>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</si>
  <si>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</si>
  <si>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</si>
  <si>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http://www.task.ua/</t>
  </si>
  <si>
    <t>Форма</t>
  </si>
  <si>
    <t>Вид</t>
  </si>
  <si>
    <t>недиверс.</t>
  </si>
  <si>
    <t>пайовий</t>
  </si>
  <si>
    <t>диверс.</t>
  </si>
  <si>
    <t>N з/п</t>
  </si>
  <si>
    <t>ВЧА, грн.</t>
  </si>
  <si>
    <t>Кількість ІС в обігу, шт.</t>
  </si>
  <si>
    <t>ВЧА на один ІС, грн.</t>
  </si>
  <si>
    <t>ТОВ КУА "Альтус Ассетс Актівітіс"</t>
  </si>
  <si>
    <t>http://univer.ua/</t>
  </si>
  <si>
    <t>ТОВ КУА "АРТ - КАПІТАЛ Менеджмент"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</si>
  <si>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</si>
  <si>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</si>
  <si>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</si>
  <si>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</si>
  <si>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</si>
  <si>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</si>
  <si>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Інші</t>
  </si>
  <si>
    <t>Зміна ВЧА, тис. грн.</t>
  </si>
  <si>
    <t>Зміна ВЧА, %</t>
  </si>
  <si>
    <t>Період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</si>
  <si>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</si>
  <si>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</si>
  <si>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</si>
  <si>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</si>
  <si>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</si>
  <si>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</si>
  <si>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</si>
  <si>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</si>
  <si>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</si>
  <si>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Доходність інвестиційних сертифікатів</t>
  </si>
  <si>
    <t>Зміна з початку року</t>
  </si>
  <si>
    <t>ВСІ</t>
  </si>
  <si>
    <t>ТОВ КУА "Всесвіт"</t>
  </si>
  <si>
    <t>http://www.vseswit.com.ua/</t>
  </si>
  <si>
    <t>КІНТО-Класичний</t>
  </si>
  <si>
    <t>http://www.kinto.com/</t>
  </si>
  <si>
    <t>КІНТО-Еквіті</t>
  </si>
  <si>
    <t>ТОВ КУА "ІВЕКС ЕССЕТ МЕНЕДЖМЕНТ"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</si>
  <si>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</si>
  <si>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</si>
  <si>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</si>
  <si>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</si>
  <si>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Індекс Української Біржі</t>
  </si>
  <si>
    <t>Індекс</t>
  </si>
  <si>
    <t>http://www.am.eavex.com.ua/</t>
  </si>
  <si>
    <t>1 місяць*</t>
  </si>
  <si>
    <t>Назва фонду*</t>
  </si>
  <si>
    <t>1 рік</t>
  </si>
  <si>
    <t>Зміна за місяць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</si>
  <si>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</si>
  <si>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</si>
  <si>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</si>
  <si>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</si>
  <si>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</si>
  <si>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</si>
  <si>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</si>
  <si>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</si>
  <si>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http://am.artcapital.ua/</t>
  </si>
  <si>
    <t>3 місяці</t>
  </si>
  <si>
    <t>6 місяців</t>
  </si>
  <si>
    <t>з початку року</t>
  </si>
  <si>
    <t>КІНТО-Казначейський</t>
  </si>
  <si>
    <t>Середнє значення</t>
  </si>
  <si>
    <t>WIG20 (Польща)</t>
  </si>
  <si>
    <t>"Золотий" депозит (за офіційним курсом золота)</t>
  </si>
  <si>
    <t>Відкриті фонди. Ренкінг за ВЧА</t>
  </si>
  <si>
    <t>Доходність відкритих фондів. Сортування за датою досягнення нормативів</t>
  </si>
  <si>
    <t>Динаміка відкритих фондів. Ренкінг за чистим притоком</t>
  </si>
  <si>
    <t>Інтервальні фонди. Ренкінг за ВЧА</t>
  </si>
  <si>
    <t>Доходність інтервальних фондів. Сортування за датою досягнення нормативів</t>
  </si>
  <si>
    <t>Динаміка інтервальних фондів. Ренкінг за чистим притоком</t>
  </si>
  <si>
    <t>Закриті фонди. Ренкінг за ВЧА</t>
  </si>
  <si>
    <t>Доходність закритих фондів. Сортування за датою досягнення нормативів</t>
  </si>
  <si>
    <t>Динаміка закритих фондів. Ренкінг за чистим притоком</t>
  </si>
  <si>
    <t>ТАСК Ресурс</t>
  </si>
  <si>
    <t>SHANGHAI SE COMPOSITE (Китай)</t>
  </si>
  <si>
    <t>Аргентум</t>
  </si>
  <si>
    <t>ТОВ КУА "ОЗОН"</t>
  </si>
  <si>
    <t>http://ozoncap.com/</t>
  </si>
  <si>
    <t>УНІВЕР.УА/Отаман: Фонд Перспективних Акцій</t>
  </si>
  <si>
    <t>КІНТО-Голд</t>
  </si>
  <si>
    <t>спец. банк. мет.</t>
  </si>
  <si>
    <t>ПрАТ "КІНТО"</t>
  </si>
  <si>
    <t>з початку 2023 року</t>
  </si>
  <si>
    <t>DJI (США)</t>
  </si>
  <si>
    <t>S&amp;P 500 (США)</t>
  </si>
  <si>
    <t>липень</t>
  </si>
  <si>
    <t>серпень</t>
  </si>
  <si>
    <t>** За наявними даними чистий притік/відтік становив 0,00 тис. грн , але з урахуванням даних фондів, інформації за якими недостатньо для порівняння з минулим періодом, чистий притік/відтік</t>
  </si>
  <si>
    <t>н.д.*</t>
  </si>
  <si>
    <t>становив -21,21 тис. грн.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</si>
</sst>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sz val="9.5"/>
      <name val="Arial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6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0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1" xfId="20" applyFont="1" applyFill="1" applyBorder="1" applyAlignment="1">
      <alignment vertical="center" wrapText="1"/>
      <protection/>
    </xf>
    <xf numFmtId="10" fontId="22" fillId="0" borderId="22" xfId="21" applyNumberFormat="1" applyFont="1" applyFill="1" applyBorder="1" applyAlignment="1">
      <alignment horizontal="center"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7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3" applyNumberFormat="1" applyFont="1" applyFill="1" applyBorder="1" applyAlignment="1">
      <alignment horizontal="right" vertical="center" wrapText="1" indent="1"/>
      <protection/>
    </xf>
    <xf numFmtId="3" fontId="41" fillId="0" borderId="16" xfId="23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0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10" fontId="11" fillId="0" borderId="38" xfId="0" applyNumberFormat="1" applyFont="1" applyBorder="1" applyAlignment="1">
      <alignment horizontal="right" vertical="center" indent="1"/>
    </xf>
    <xf numFmtId="10" fontId="11" fillId="0" borderId="20" xfId="0" applyNumberFormat="1" applyFont="1" applyBorder="1" applyAlignment="1">
      <alignment horizontal="right" vertical="center" indent="1"/>
    </xf>
    <xf numFmtId="0" fontId="11" fillId="0" borderId="39" xfId="0" applyFont="1" applyFill="1" applyBorder="1" applyAlignment="1">
      <alignment horizontal="left" vertical="center" wrapText="1" shrinkToFit="1"/>
    </xf>
    <xf numFmtId="0" fontId="11" fillId="0" borderId="40" xfId="0" applyFont="1" applyFill="1" applyBorder="1" applyAlignment="1">
      <alignment horizontal="left" vertical="center" wrapText="1" shrinkToFi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41" xfId="27" applyNumberFormat="1" applyFont="1" applyFill="1" applyBorder="1" applyAlignment="1">
      <alignment horizontal="right" vertical="center" indent="1"/>
    </xf>
    <xf numFmtId="4" fontId="11" fillId="0" borderId="42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7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0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6" xfId="21" applyNumberFormat="1" applyFont="1" applyFill="1" applyBorder="1" applyAlignment="1">
      <alignment horizontal="right" vertical="center" indent="1"/>
      <protection/>
    </xf>
    <xf numFmtId="10" fontId="20" fillId="0" borderId="46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4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4" applyNumberFormat="1" applyFont="1" applyFill="1" applyBorder="1" applyAlignment="1">
      <alignment horizontal="center" vertical="center" wrapTex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0" fontId="11" fillId="0" borderId="47" xfId="0" applyFont="1" applyFill="1" applyBorder="1" applyAlignment="1">
      <alignment horizontal="left" vertical="center" wrapText="1" shrinkToFit="1"/>
    </xf>
    <xf numFmtId="4" fontId="11" fillId="0" borderId="48" xfId="0" applyNumberFormat="1" applyFont="1" applyFill="1" applyBorder="1" applyAlignment="1">
      <alignment horizontal="right" vertical="center" indent="1"/>
    </xf>
    <xf numFmtId="10" fontId="22" fillId="0" borderId="48" xfId="21" applyNumberFormat="1" applyFont="1" applyFill="1" applyBorder="1" applyAlignment="1">
      <alignment horizontal="right" vertical="center" wrapText="1" indent="1"/>
      <protection/>
    </xf>
    <xf numFmtId="4" fontId="11" fillId="0" borderId="49" xfId="0" applyNumberFormat="1" applyFont="1" applyFill="1" applyBorder="1" applyAlignment="1">
      <alignment horizontal="right" vertical="center" indent="1"/>
    </xf>
    <xf numFmtId="4" fontId="11" fillId="0" borderId="18" xfId="0" applyNumberFormat="1" applyFont="1" applyFill="1" applyBorder="1" applyAlignment="1">
      <alignment horizontal="right" vertical="center" indent="1"/>
    </xf>
    <xf numFmtId="10" fontId="20" fillId="0" borderId="38" xfId="0" applyNumberFormat="1" applyFont="1" applyBorder="1" applyAlignment="1">
      <alignment horizontal="right" vertical="center" indent="1"/>
    </xf>
    <xf numFmtId="0" fontId="11" fillId="0" borderId="0" xfId="0" applyFont="1" applyBorder="1" applyAlignment="1">
      <alignment vertical="center" wrapText="1"/>
    </xf>
    <xf numFmtId="0" fontId="11" fillId="0" borderId="37" xfId="0" applyFont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41" fillId="0" borderId="50" xfId="20" applyFont="1" applyFill="1" applyBorder="1" applyAlignment="1">
      <alignment vertical="center" wrapText="1"/>
      <protection/>
    </xf>
    <xf numFmtId="10" fontId="41" fillId="0" borderId="50" xfId="21" applyNumberFormat="1" applyFont="1" applyFill="1" applyBorder="1" applyAlignment="1">
      <alignment horizontal="center" vertical="center" wrapText="1"/>
      <protection/>
    </xf>
    <xf numFmtId="10" fontId="41" fillId="0" borderId="50" xfId="21" applyNumberFormat="1" applyFont="1" applyFill="1" applyBorder="1" applyAlignment="1">
      <alignment horizontal="right" vertical="center" wrapText="1" indent="1"/>
      <protection/>
    </xf>
    <xf numFmtId="0" fontId="11" fillId="0" borderId="51" xfId="0" applyFont="1" applyFill="1" applyBorder="1" applyAlignment="1">
      <alignment horizontal="center" vertical="center"/>
    </xf>
    <xf numFmtId="0" fontId="22" fillId="0" borderId="52" xfId="19" applyFont="1" applyFill="1" applyBorder="1" applyAlignment="1">
      <alignment vertical="center" wrapText="1"/>
      <protection/>
    </xf>
    <xf numFmtId="4" fontId="22" fillId="0" borderId="53" xfId="19" applyNumberFormat="1" applyFont="1" applyFill="1" applyBorder="1" applyAlignment="1">
      <alignment horizontal="center" vertical="center" wrapText="1"/>
      <protection/>
    </xf>
    <xf numFmtId="3" fontId="22" fillId="0" borderId="53" xfId="19" applyNumberFormat="1" applyFont="1" applyFill="1" applyBorder="1" applyAlignment="1">
      <alignment horizontal="center" vertical="center" wrapText="1"/>
      <protection/>
    </xf>
    <xf numFmtId="4" fontId="22" fillId="0" borderId="53" xfId="19" applyNumberFormat="1" applyFont="1" applyFill="1" applyBorder="1" applyAlignment="1">
      <alignment horizontal="right" vertical="center" wrapText="1" indent="1"/>
      <protection/>
    </xf>
    <xf numFmtId="3" fontId="22" fillId="0" borderId="53" xfId="19" applyNumberFormat="1" applyFont="1" applyFill="1" applyBorder="1" applyAlignment="1">
      <alignment horizontal="right" vertical="center" wrapText="1" indent="1"/>
      <protection/>
    </xf>
    <xf numFmtId="3" fontId="11" fillId="0" borderId="53" xfId="0" applyNumberFormat="1" applyFont="1" applyBorder="1" applyAlignment="1">
      <alignment horizontal="right" vertical="center" indent="1"/>
    </xf>
    <xf numFmtId="0" fontId="22" fillId="0" borderId="53" xfId="19" applyFont="1" applyFill="1" applyBorder="1" applyAlignment="1">
      <alignment vertical="center" wrapText="1"/>
      <protection/>
    </xf>
    <xf numFmtId="0" fontId="23" fillId="0" borderId="54" xfId="15" applyFont="1" applyFill="1" applyBorder="1" applyAlignment="1">
      <alignment vertical="center" wrapText="1"/>
    </xf>
    <xf numFmtId="0" fontId="22" fillId="0" borderId="50" xfId="20" applyFont="1" applyFill="1" applyBorder="1" applyAlignment="1">
      <alignment vertical="center" wrapText="1"/>
      <protection/>
    </xf>
    <xf numFmtId="14" fontId="22" fillId="0" borderId="50" xfId="20" applyNumberFormat="1" applyFont="1" applyFill="1" applyBorder="1" applyAlignment="1">
      <alignment horizontal="center" vertical="center" wrapText="1"/>
      <protection/>
    </xf>
    <xf numFmtId="10" fontId="22" fillId="0" borderId="50" xfId="21" applyNumberFormat="1" applyFont="1" applyFill="1" applyBorder="1" applyAlignment="1">
      <alignment horizontal="right" vertical="center" wrapText="1" indent="1"/>
      <protection/>
    </xf>
    <xf numFmtId="10" fontId="22" fillId="0" borderId="50" xfId="24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Border="1" applyAlignment="1">
      <alignment horizontal="right" vertical="center" indent="1"/>
    </xf>
    <xf numFmtId="0" fontId="11" fillId="0" borderId="17" xfId="0" applyFont="1" applyFill="1" applyBorder="1" applyAlignment="1">
      <alignment horizontal="left" vertical="center" wrapText="1" shrinkToFit="1"/>
    </xf>
    <xf numFmtId="10" fontId="22" fillId="0" borderId="53" xfId="21" applyNumberFormat="1" applyFont="1" applyFill="1" applyBorder="1" applyAlignment="1">
      <alignment horizontal="right" vertical="center" wrapText="1" indent="1"/>
      <protection/>
    </xf>
    <xf numFmtId="3" fontId="11" fillId="0" borderId="18" xfId="0" applyNumberFormat="1" applyFont="1" applyFill="1" applyBorder="1" applyAlignment="1">
      <alignment horizontal="right" vertical="center" indent="1"/>
    </xf>
    <xf numFmtId="0" fontId="22" fillId="0" borderId="55" xfId="20" applyFont="1" applyFill="1" applyBorder="1" applyAlignment="1">
      <alignment horizontal="left" vertical="center" wrapText="1"/>
      <protection/>
    </xf>
    <xf numFmtId="10" fontId="22" fillId="0" borderId="56" xfId="21" applyNumberFormat="1" applyFont="1" applyFill="1" applyBorder="1" applyAlignment="1">
      <alignment horizontal="right" vertical="center" inden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3" applyFont="1" applyFill="1" applyBorder="1" applyAlignment="1">
      <alignment horizontal="center" vertical="center" wrapText="1"/>
      <protection/>
    </xf>
    <xf numFmtId="0" fontId="41" fillId="0" borderId="57" xfId="23" applyFont="1" applyFill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60" xfId="0" applyFont="1" applyBorder="1" applyAlignment="1">
      <alignment vertical="center"/>
    </xf>
    <xf numFmtId="0" fontId="11" fillId="0" borderId="24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60" xfId="0" applyBorder="1" applyAlignment="1">
      <alignment/>
    </xf>
    <xf numFmtId="0" fontId="10" fillId="0" borderId="6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21" fillId="0" borderId="64" xfId="22" applyFont="1" applyFill="1" applyBorder="1" applyAlignment="1">
      <alignment wrapText="1"/>
      <protection/>
    </xf>
  </cellXfs>
  <cellStyles count="16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Інтерв_3" xfId="22"/>
    <cellStyle name="Обычный_Лист2" xfId="23"/>
    <cellStyle name="Обычный_Лист5" xfId="24"/>
    <cellStyle name="Открывавшаяся гиперссылка" xfId="25"/>
    <cellStyle name="Percent" xfId="26"/>
    <cellStyle name="Процентный 2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за місяць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39891753"/>
        <c:axId val="23481458"/>
      </c:barChart>
      <c:catAx>
        <c:axId val="398917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23481458"/>
        <c:crosses val="autoZero"/>
        <c:auto val="1"/>
        <c:lblOffset val="0"/>
        <c:noMultiLvlLbl val="0"/>
      </c:catAx>
      <c:valAx>
        <c:axId val="23481458"/>
        <c:scaling>
          <c:orientation val="minMax"/>
          <c:max val="0.15"/>
          <c:min val="-0.18"/>
        </c:scaling>
        <c:axPos val="l"/>
        <c:delete val="0"/>
        <c:numFmt formatCode="0%" sourceLinked="0"/>
        <c:majorTickMark val="out"/>
        <c:minorTickMark val="none"/>
        <c:tickLblPos val="nextTo"/>
        <c:crossAx val="3989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85"/>
          <c:y val="0.8685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за місяць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25"/>
          <c:w val="1"/>
          <c:h val="0.7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'інд+дох'!$B$26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'інд+дох'!$A$27:$A$37</c:f>
              <c:strCache/>
            </c:strRef>
          </c:cat>
          <c:val>
            <c:numRef>
              <c:f>'інд+дох'!$B$27:$B$37</c:f>
              <c:numCache/>
            </c:numRef>
          </c:val>
        </c:ser>
        <c:ser>
          <c:idx val="1"/>
          <c:order val="1"/>
          <c:tx>
            <c:strRef>
              <c:f>'інд+дох'!$C$26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'інд+дох'!$A$27:$A$37</c:f>
              <c:strCache/>
            </c:strRef>
          </c:cat>
          <c:val>
            <c:numRef>
              <c:f>'інд+дох'!$C$27:$C$37</c:f>
              <c:numCache/>
            </c:numRef>
          </c:val>
        </c:ser>
        <c:overlap val="-20"/>
        <c:gapWidth val="100"/>
        <c:axId val="10006531"/>
        <c:axId val="22949916"/>
      </c:barChart>
      <c:catAx>
        <c:axId val="100065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49916"/>
        <c:crosses val="autoZero"/>
        <c:auto val="0"/>
        <c:lblOffset val="100"/>
        <c:tickLblSkip val="1"/>
        <c:noMultiLvlLbl val="0"/>
      </c:catAx>
      <c:valAx>
        <c:axId val="22949916"/>
        <c:scaling>
          <c:orientation val="minMax"/>
          <c:max val="0.3"/>
          <c:min val="-0.1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006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025"/>
          <c:w val="0.597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65"/>
          <c:y val="0.321"/>
          <c:w val="0.43425"/>
          <c:h val="0.353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В_ВЧА!$C$23:$C$33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В_ВЧА!$B$23:$B$33</c:f>
              <c:strCache/>
            </c:strRef>
          </c:cat>
          <c:val>
            <c:numRef>
              <c:f>В_ВЧА!$D$23:$D$33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0.96925"/>
          <c:h val="0.51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ВЧА'!$C$57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ВЧА'!$C$58:$C$68</c:f>
              <c:numCache/>
            </c:numRef>
          </c:val>
        </c:ser>
        <c:ser>
          <c:idx val="0"/>
          <c:order val="1"/>
          <c:tx>
            <c:strRef>
              <c:f>'В_динаміка ВЧА'!$E$57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ВЧА'!$B$58:$B$68</c:f>
              <c:strCache/>
            </c:strRef>
          </c:cat>
          <c:val>
            <c:numRef>
              <c:f>'В_динаміка ВЧА'!$E$58:$E$68</c:f>
              <c:numCache/>
            </c:numRef>
          </c:val>
        </c:ser>
        <c:overlap val="-30"/>
        <c:axId val="5222653"/>
        <c:axId val="47003878"/>
      </c:barChart>
      <c:lineChart>
        <c:grouping val="standard"/>
        <c:varyColors val="0"/>
        <c:ser>
          <c:idx val="2"/>
          <c:order val="2"/>
          <c:tx>
            <c:strRef>
              <c:f>'В_динаміка ВЧА'!$D$57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ВЧА'!$B$58:$B$67</c:f>
              <c:strCache/>
            </c:strRef>
          </c:cat>
          <c:val>
            <c:numRef>
              <c:f>'В_динаміка ВЧА'!$D$58:$D$67</c:f>
              <c:numCache/>
            </c:numRef>
          </c:val>
          <c:smooth val="0"/>
        </c:ser>
        <c:axId val="20381719"/>
        <c:axId val="49217744"/>
      </c:lineChart>
      <c:catAx>
        <c:axId val="52226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7003878"/>
        <c:crosses val="autoZero"/>
        <c:auto val="0"/>
        <c:lblOffset val="40"/>
        <c:noMultiLvlLbl val="0"/>
      </c:catAx>
      <c:valAx>
        <c:axId val="47003878"/>
        <c:scaling>
          <c:orientation val="minMax"/>
          <c:max val="2800"/>
          <c:min val="-400"/>
        </c:scaling>
        <c:axPos val="l"/>
        <c:delete val="0"/>
        <c:numFmt formatCode="#,##0" sourceLinked="0"/>
        <c:majorTickMark val="in"/>
        <c:minorTickMark val="none"/>
        <c:tickLblPos val="nextTo"/>
        <c:crossAx val="5222653"/>
        <c:crossesAt val="1"/>
        <c:crossBetween val="between"/>
        <c:dispUnits/>
      </c:valAx>
      <c:catAx>
        <c:axId val="20381719"/>
        <c:scaling>
          <c:orientation val="minMax"/>
        </c:scaling>
        <c:axPos val="b"/>
        <c:delete val="1"/>
        <c:majorTickMark val="in"/>
        <c:minorTickMark val="none"/>
        <c:tickLblPos val="nextTo"/>
        <c:crossAx val="49217744"/>
        <c:crosses val="autoZero"/>
        <c:auto val="0"/>
        <c:lblOffset val="100"/>
        <c:noMultiLvlLbl val="0"/>
      </c:catAx>
      <c:valAx>
        <c:axId val="49217744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203817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9"/>
          <c:y val="0.7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275"/>
          <c:w val="1"/>
          <c:h val="0.98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'В_діаграма(дох)'!$A$2:$A$24</c:f>
              <c:strCache/>
            </c:strRef>
          </c:cat>
          <c:val>
            <c:numRef>
              <c:f>'В_діаграма(дох)'!$B$2:$B$24</c:f>
              <c:numCache/>
            </c:numRef>
          </c:val>
        </c:ser>
        <c:gapWidth val="60"/>
        <c:axId val="40306513"/>
        <c:axId val="27214298"/>
      </c:barChart>
      <c:catAx>
        <c:axId val="403065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14298"/>
        <c:crosses val="autoZero"/>
        <c:auto val="0"/>
        <c:lblOffset val="0"/>
        <c:tickLblSkip val="1"/>
        <c:noMultiLvlLbl val="0"/>
      </c:catAx>
      <c:valAx>
        <c:axId val="27214298"/>
        <c:scaling>
          <c:orientation val="minMax"/>
          <c:max val="0.04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06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ВЧА'!$B$35:$B$35</c:f>
              <c:strCache/>
            </c:strRef>
          </c:cat>
          <c:val>
            <c:numRef>
              <c:f>'І_динаміка ВЧА'!$C$35:$C$35</c:f>
              <c:numCache/>
            </c:numRef>
          </c:val>
        </c:ser>
        <c:ser>
          <c:idx val="0"/>
          <c:order val="1"/>
          <c:tx>
            <c:strRef>
              <c:f>'І_динаміка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ВЧА'!$B$35:$B$35</c:f>
              <c:strCache/>
            </c:strRef>
          </c:cat>
          <c:val>
            <c:numRef>
              <c:f>'І_динаміка ВЧА'!$E$35:$E$35</c:f>
              <c:numCache/>
            </c:numRef>
          </c:val>
        </c:ser>
        <c:overlap val="-20"/>
        <c:axId val="43602091"/>
        <c:axId val="56874500"/>
      </c:barChart>
      <c:lineChart>
        <c:grouping val="standard"/>
        <c:varyColors val="0"/>
        <c:ser>
          <c:idx val="2"/>
          <c:order val="2"/>
          <c:tx>
            <c:strRef>
              <c:f>'І_динаміка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ВЧА'!$D$35:$D$35</c:f>
              <c:numCache/>
            </c:numRef>
          </c:val>
          <c:smooth val="0"/>
        </c:ser>
        <c:axId val="42108453"/>
        <c:axId val="43431758"/>
      </c:lineChart>
      <c:catAx>
        <c:axId val="436020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6874500"/>
        <c:crosses val="autoZero"/>
        <c:auto val="0"/>
        <c:lblOffset val="100"/>
        <c:noMultiLvlLbl val="0"/>
      </c:catAx>
      <c:valAx>
        <c:axId val="56874500"/>
        <c:scaling>
          <c:orientation val="minMax"/>
          <c:max val="0.1"/>
          <c:min val="-0.1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3602091"/>
        <c:crossesAt val="1"/>
        <c:crossBetween val="between"/>
        <c:dispUnits/>
      </c:valAx>
      <c:catAx>
        <c:axId val="42108453"/>
        <c:scaling>
          <c:orientation val="minMax"/>
        </c:scaling>
        <c:axPos val="b"/>
        <c:delete val="1"/>
        <c:majorTickMark val="in"/>
        <c:minorTickMark val="none"/>
        <c:tickLblPos val="nextTo"/>
        <c:crossAx val="43431758"/>
        <c:crosses val="autoZero"/>
        <c:auto val="0"/>
        <c:lblOffset val="100"/>
        <c:noMultiLvlLbl val="0"/>
      </c:catAx>
      <c:valAx>
        <c:axId val="43431758"/>
        <c:scaling>
          <c:orientation val="minMax"/>
          <c:min val="-0.02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2108453"/>
        <c:crosses val="max"/>
        <c:crossBetween val="between"/>
        <c:dispUnits/>
        <c:majorUnit val="0.01"/>
        <c:minorUnit val="0.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8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2425"/>
          <c:w val="0.964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'І_діаграма(дох)'!$A$2:$A$9</c:f>
              <c:strCache/>
            </c:strRef>
          </c:cat>
          <c:val>
            <c:numRef>
              <c:f>'І_діаграма(дох)'!$B$2:$B$9</c:f>
              <c:numCache/>
            </c:numRef>
          </c:val>
        </c:ser>
        <c:gapWidth val="60"/>
        <c:axId val="55341503"/>
        <c:axId val="28311480"/>
      </c:barChart>
      <c:catAx>
        <c:axId val="55341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311480"/>
        <c:crosses val="autoZero"/>
        <c:auto val="0"/>
        <c:lblOffset val="100"/>
        <c:tickLblSkip val="1"/>
        <c:noMultiLvlLbl val="0"/>
      </c:catAx>
      <c:valAx>
        <c:axId val="28311480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41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ВЧА'!$C$34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ВЧА'!$C$35:$C$36</c:f>
              <c:numCache/>
            </c:numRef>
          </c:val>
        </c:ser>
        <c:ser>
          <c:idx val="0"/>
          <c:order val="1"/>
          <c:tx>
            <c:strRef>
              <c:f>'3_динаміка ВЧА'!$E$34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ВЧА'!$B$35:$B$36</c:f>
              <c:strCache/>
            </c:strRef>
          </c:cat>
          <c:val>
            <c:numRef>
              <c:f>'3_динаміка ВЧА'!$E$35:$E$36</c:f>
              <c:numCache/>
            </c:numRef>
          </c:val>
        </c:ser>
        <c:overlap val="-20"/>
        <c:axId val="53476729"/>
        <c:axId val="11528514"/>
      </c:barChart>
      <c:lineChart>
        <c:grouping val="standard"/>
        <c:varyColors val="0"/>
        <c:ser>
          <c:idx val="2"/>
          <c:order val="2"/>
          <c:tx>
            <c:strRef>
              <c:f>'3_динаміка ВЧА'!$D$34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ВЧА'!$D$35:$D$36</c:f>
              <c:numCache/>
            </c:numRef>
          </c:val>
          <c:smooth val="0"/>
        </c:ser>
        <c:axId val="36647763"/>
        <c:axId val="61394412"/>
      </c:lineChart>
      <c:catAx>
        <c:axId val="534767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11528514"/>
        <c:crosses val="autoZero"/>
        <c:auto val="0"/>
        <c:lblOffset val="100"/>
        <c:noMultiLvlLbl val="0"/>
      </c:catAx>
      <c:valAx>
        <c:axId val="1152851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3476729"/>
        <c:crossesAt val="1"/>
        <c:crossBetween val="between"/>
        <c:dispUnits/>
      </c:valAx>
      <c:catAx>
        <c:axId val="36647763"/>
        <c:scaling>
          <c:orientation val="minMax"/>
        </c:scaling>
        <c:axPos val="b"/>
        <c:delete val="1"/>
        <c:majorTickMark val="in"/>
        <c:minorTickMark val="none"/>
        <c:tickLblPos val="nextTo"/>
        <c:crossAx val="61394412"/>
        <c:crosses val="autoZero"/>
        <c:auto val="0"/>
        <c:lblOffset val="100"/>
        <c:noMultiLvlLbl val="0"/>
      </c:catAx>
      <c:valAx>
        <c:axId val="61394412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66477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'З_діаграма(дох)'!$A$2:$A$10</c:f>
              <c:strCache/>
            </c:strRef>
          </c:cat>
          <c:val>
            <c:numRef>
              <c:f>'З_діаграма(дох)'!$B$2:$B$10</c:f>
              <c:numCache/>
            </c:numRef>
          </c:val>
        </c:ser>
        <c:gapWidth val="60"/>
        <c:axId val="15678797"/>
        <c:axId val="6891446"/>
      </c:barChart>
      <c:catAx>
        <c:axId val="15678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891446"/>
        <c:crosses val="autoZero"/>
        <c:auto val="0"/>
        <c:lblOffset val="100"/>
        <c:tickLblSkip val="1"/>
        <c:noMultiLvlLbl val="0"/>
      </c:catAx>
      <c:valAx>
        <c:axId val="6891446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87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9525</xdr:rowOff>
    </xdr:from>
    <xdr:to>
      <xdr:col>11</xdr:col>
      <xdr:colOff>666750</xdr:colOff>
      <xdr:row>21</xdr:row>
      <xdr:rowOff>142875</xdr:rowOff>
    </xdr:to>
    <xdr:graphicFrame>
      <xdr:nvGraphicFramePr>
        <xdr:cNvPr id="1" name="Chart 7"/>
        <xdr:cNvGraphicFramePr/>
      </xdr:nvGraphicFramePr>
      <xdr:xfrm>
        <a:off x="9525" y="151447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11</xdr:col>
      <xdr:colOff>628650</xdr:colOff>
      <xdr:row>43</xdr:row>
      <xdr:rowOff>133350</xdr:rowOff>
    </xdr:to>
    <xdr:graphicFrame>
      <xdr:nvGraphicFramePr>
        <xdr:cNvPr id="2" name="Chart 9"/>
        <xdr:cNvGraphicFramePr/>
      </xdr:nvGraphicFramePr>
      <xdr:xfrm>
        <a:off x="6067425" y="4610100"/>
        <a:ext cx="65913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33</xdr:row>
      <xdr:rowOff>95250</xdr:rowOff>
    </xdr:from>
    <xdr:to>
      <xdr:col>4</xdr:col>
      <xdr:colOff>609600</xdr:colOff>
      <xdr:row>57</xdr:row>
      <xdr:rowOff>95250</xdr:rowOff>
    </xdr:to>
    <xdr:graphicFrame>
      <xdr:nvGraphicFramePr>
        <xdr:cNvPr id="1" name="Chart 2"/>
        <xdr:cNvGraphicFramePr/>
      </xdr:nvGraphicFramePr>
      <xdr:xfrm>
        <a:off x="304800" y="6315075"/>
        <a:ext cx="81248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95250</xdr:rowOff>
    </xdr:from>
    <xdr:to>
      <xdr:col>7</xdr:col>
      <xdr:colOff>47625</xdr:colOff>
      <xdr:row>51</xdr:row>
      <xdr:rowOff>142875</xdr:rowOff>
    </xdr:to>
    <xdr:graphicFrame>
      <xdr:nvGraphicFramePr>
        <xdr:cNvPr id="1" name="Chart 7"/>
        <xdr:cNvGraphicFramePr/>
      </xdr:nvGraphicFramePr>
      <xdr:xfrm>
        <a:off x="66675" y="5191125"/>
        <a:ext cx="144208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18</xdr:col>
      <xdr:colOff>200025</xdr:colOff>
      <xdr:row>53</xdr:row>
      <xdr:rowOff>104775</xdr:rowOff>
    </xdr:to>
    <xdr:graphicFrame>
      <xdr:nvGraphicFramePr>
        <xdr:cNvPr id="1" name="Chart 1"/>
        <xdr:cNvGraphicFramePr/>
      </xdr:nvGraphicFramePr>
      <xdr:xfrm>
        <a:off x="6105525" y="76200"/>
        <a:ext cx="10467975" cy="909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133350</xdr:rowOff>
    </xdr:to>
    <xdr:graphicFrame>
      <xdr:nvGraphicFramePr>
        <xdr:cNvPr id="1" name="Chart 8"/>
        <xdr:cNvGraphicFramePr/>
      </xdr:nvGraphicFramePr>
      <xdr:xfrm>
        <a:off x="0" y="2667000"/>
        <a:ext cx="13620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0</xdr:rowOff>
    </xdr:from>
    <xdr:to>
      <xdr:col>18</xdr:col>
      <xdr:colOff>304800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4972050" y="200025"/>
        <a:ext cx="1056322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123825</xdr:rowOff>
    </xdr:from>
    <xdr:to>
      <xdr:col>9</xdr:col>
      <xdr:colOff>333375</xdr:colOff>
      <xdr:row>28</xdr:row>
      <xdr:rowOff>76200</xdr:rowOff>
    </xdr:to>
    <xdr:graphicFrame>
      <xdr:nvGraphicFramePr>
        <xdr:cNvPr id="1" name="Chart 8"/>
        <xdr:cNvGraphicFramePr/>
      </xdr:nvGraphicFramePr>
      <xdr:xfrm>
        <a:off x="9525" y="24098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447675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4953000" y="200025"/>
        <a:ext cx="107251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9"/>
  <sheetViews>
    <sheetView tabSelected="1" zoomScale="85" zoomScaleNormal="85" workbookViewId="0" topLeftCell="A1">
      <selection activeCell="A3" sqref="A3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1" t="s">
        <v>87</v>
      </c>
      <c r="B1" s="71"/>
      <c r="C1" s="71"/>
      <c r="D1" s="72"/>
      <c r="E1" s="72"/>
      <c r="F1" s="72"/>
    </row>
    <row r="2" spans="1:9" ht="15.75" thickBot="1">
      <c r="A2" s="25" t="s">
        <v>53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"/>
      <c r="I2" s="1"/>
    </row>
    <row r="3" spans="1:12" ht="14.25">
      <c r="A3" s="85" t="s">
        <v>120</v>
      </c>
      <c r="B3" s="86">
        <v>0</v>
      </c>
      <c r="C3" s="86">
        <v>0.14228661139725118</v>
      </c>
      <c r="D3" s="86">
        <v>0.0005577082502247754</v>
      </c>
      <c r="E3" s="86">
        <v>0.002833912346269248</v>
      </c>
      <c r="F3" s="86">
        <v>0.04359804079243468</v>
      </c>
      <c r="G3" s="58"/>
      <c r="H3" s="58"/>
      <c r="I3" s="2"/>
      <c r="J3" s="2"/>
      <c r="K3" s="2"/>
      <c r="L3" s="2"/>
    </row>
    <row r="4" spans="1:12" ht="14.25">
      <c r="A4" s="85" t="s">
        <v>121</v>
      </c>
      <c r="B4" s="86">
        <v>0</v>
      </c>
      <c r="C4" s="86">
        <v>-0.0498878788609457</v>
      </c>
      <c r="D4" s="86">
        <v>0.007293303452012359</v>
      </c>
      <c r="E4" s="86">
        <v>-0.007725835441763307</v>
      </c>
      <c r="F4" s="86">
        <v>-0.008251714588233261</v>
      </c>
      <c r="G4" s="58"/>
      <c r="H4" s="58"/>
      <c r="I4" s="2"/>
      <c r="J4" s="2"/>
      <c r="K4" s="2"/>
      <c r="L4" s="2"/>
    </row>
    <row r="5" spans="1:12" ht="15" thickBot="1">
      <c r="A5" s="75" t="s">
        <v>117</v>
      </c>
      <c r="B5" s="77">
        <v>-0.02344737846178624</v>
      </c>
      <c r="C5" s="77">
        <v>0.006552142537837646</v>
      </c>
      <c r="D5" s="77">
        <v>0.0498876706759084</v>
      </c>
      <c r="E5" s="77">
        <v>0.06566981516287784</v>
      </c>
      <c r="F5" s="77">
        <v>0.1272794810195611</v>
      </c>
      <c r="G5" s="58"/>
      <c r="H5" s="58"/>
      <c r="I5" s="2"/>
      <c r="J5" s="2"/>
      <c r="K5" s="2"/>
      <c r="L5" s="2"/>
    </row>
    <row r="6" spans="1:12" ht="14.25">
      <c r="A6" s="54"/>
      <c r="B6" s="55"/>
      <c r="C6" s="55"/>
      <c r="D6" s="55"/>
      <c r="E6" s="55"/>
      <c r="F6" s="55"/>
      <c r="G6" s="58"/>
      <c r="H6" s="58"/>
      <c r="I6" s="2"/>
      <c r="J6" s="2"/>
      <c r="K6" s="2"/>
      <c r="L6" s="2"/>
    </row>
    <row r="7" spans="1:12" ht="14.25">
      <c r="A7" s="54"/>
      <c r="B7" s="55"/>
      <c r="C7" s="55"/>
      <c r="D7" s="55"/>
      <c r="E7" s="55"/>
      <c r="F7" s="55"/>
      <c r="G7" s="58"/>
      <c r="H7" s="58"/>
      <c r="I7" s="2"/>
      <c r="J7" s="2"/>
      <c r="K7" s="2"/>
      <c r="L7" s="2"/>
    </row>
    <row r="8" spans="1:14" ht="14.25">
      <c r="A8" s="69"/>
      <c r="B8" s="68"/>
      <c r="C8" s="68"/>
      <c r="D8" s="70"/>
      <c r="E8" s="70"/>
      <c r="F8" s="70"/>
      <c r="G8" s="10"/>
      <c r="J8" s="2"/>
      <c r="K8" s="2"/>
      <c r="L8" s="2"/>
      <c r="M8" s="2"/>
      <c r="N8" s="2"/>
    </row>
    <row r="9" spans="1:14" ht="14.25">
      <c r="A9" s="69"/>
      <c r="B9" s="70"/>
      <c r="C9" s="70"/>
      <c r="D9" s="70"/>
      <c r="E9" s="70"/>
      <c r="F9" s="70"/>
      <c r="J9" s="4"/>
      <c r="K9" s="4"/>
      <c r="L9" s="4"/>
      <c r="M9" s="4"/>
      <c r="N9" s="4"/>
    </row>
    <row r="10" spans="1:6" ht="14.25">
      <c r="A10" s="69"/>
      <c r="B10" s="70"/>
      <c r="C10" s="70"/>
      <c r="D10" s="70"/>
      <c r="E10" s="70"/>
      <c r="F10" s="70"/>
    </row>
    <row r="11" spans="1:6" ht="14.25">
      <c r="A11" s="69"/>
      <c r="B11" s="70"/>
      <c r="C11" s="70"/>
      <c r="D11" s="70"/>
      <c r="E11" s="70"/>
      <c r="F11" s="70"/>
    </row>
    <row r="12" spans="1:14" ht="14.25">
      <c r="A12" s="69"/>
      <c r="B12" s="70"/>
      <c r="C12" s="70"/>
      <c r="D12" s="70"/>
      <c r="E12" s="70"/>
      <c r="F12" s="70"/>
      <c r="N12" s="10"/>
    </row>
    <row r="13" spans="1:6" ht="14.25">
      <c r="A13" s="69"/>
      <c r="B13" s="70"/>
      <c r="C13" s="70"/>
      <c r="D13" s="70"/>
      <c r="E13" s="70"/>
      <c r="F13" s="70"/>
    </row>
    <row r="14" spans="1:6" ht="14.25">
      <c r="A14" s="69"/>
      <c r="B14" s="70"/>
      <c r="C14" s="70"/>
      <c r="D14" s="70"/>
      <c r="E14" s="70"/>
      <c r="F14" s="70"/>
    </row>
    <row r="15" spans="1:6" ht="14.25">
      <c r="A15" s="69"/>
      <c r="B15" s="70"/>
      <c r="C15" s="70"/>
      <c r="D15" s="70"/>
      <c r="E15" s="70"/>
      <c r="F15" s="70"/>
    </row>
    <row r="16" spans="1:6" ht="14.25">
      <c r="A16" s="69"/>
      <c r="B16" s="70"/>
      <c r="C16" s="70"/>
      <c r="D16" s="70"/>
      <c r="E16" s="70"/>
      <c r="F16" s="70"/>
    </row>
    <row r="17" spans="1:6" ht="14.25">
      <c r="A17" s="69"/>
      <c r="B17" s="70"/>
      <c r="C17" s="70"/>
      <c r="D17" s="70"/>
      <c r="E17" s="70"/>
      <c r="F17" s="70"/>
    </row>
    <row r="18" spans="1:6" ht="14.25">
      <c r="A18" s="69"/>
      <c r="B18" s="70"/>
      <c r="C18" s="70"/>
      <c r="D18" s="70"/>
      <c r="E18" s="70"/>
      <c r="F18" s="70"/>
    </row>
    <row r="19" spans="1:6" ht="14.25">
      <c r="A19" s="69"/>
      <c r="B19" s="70"/>
      <c r="C19" s="70"/>
      <c r="D19" s="70"/>
      <c r="E19" s="70"/>
      <c r="F19" s="70"/>
    </row>
    <row r="20" spans="1:6" ht="14.25">
      <c r="A20" s="69"/>
      <c r="B20" s="70"/>
      <c r="C20" s="70"/>
      <c r="D20" s="70"/>
      <c r="E20" s="70"/>
      <c r="F20" s="70"/>
    </row>
    <row r="21" spans="1:6" ht="14.25">
      <c r="A21" s="69"/>
      <c r="B21" s="70"/>
      <c r="C21" s="70"/>
      <c r="D21" s="70"/>
      <c r="E21" s="70"/>
      <c r="F21" s="70"/>
    </row>
    <row r="22" spans="1:6" ht="14.25">
      <c r="A22" s="69"/>
      <c r="B22" s="70"/>
      <c r="C22" s="70"/>
      <c r="D22" s="70"/>
      <c r="E22" s="70"/>
      <c r="F22" s="70"/>
    </row>
    <row r="23" spans="1:6" ht="14.25">
      <c r="A23" s="69"/>
      <c r="B23" s="70"/>
      <c r="C23" s="70"/>
      <c r="D23" s="70"/>
      <c r="E23" s="70"/>
      <c r="F23" s="70"/>
    </row>
    <row r="24" spans="1:6" ht="14.25">
      <c r="A24" s="69"/>
      <c r="B24" s="70"/>
      <c r="C24" s="70"/>
      <c r="D24" s="70"/>
      <c r="E24" s="70"/>
      <c r="F24" s="70"/>
    </row>
    <row r="25" spans="1:6" ht="15" thickBot="1">
      <c r="A25" s="69"/>
      <c r="B25" s="70"/>
      <c r="C25" s="70"/>
      <c r="D25" s="70"/>
      <c r="E25" s="70"/>
      <c r="F25" s="70"/>
    </row>
    <row r="26" spans="1:6" ht="30.75" thickBot="1">
      <c r="A26" s="25" t="s">
        <v>77</v>
      </c>
      <c r="B26" s="18" t="s">
        <v>82</v>
      </c>
      <c r="C26" s="18" t="s">
        <v>64</v>
      </c>
      <c r="D26" s="74"/>
      <c r="E26" s="70"/>
      <c r="F26" s="70"/>
    </row>
    <row r="27" spans="1:6" ht="14.25">
      <c r="A27" s="27" t="s">
        <v>7</v>
      </c>
      <c r="B27" s="28">
        <v>-0.09353940590583121</v>
      </c>
      <c r="C27" s="65">
        <v>-0.0707406600439503</v>
      </c>
      <c r="D27" s="74"/>
      <c r="E27" s="70"/>
      <c r="F27" s="70"/>
    </row>
    <row r="28" spans="1:6" ht="14.25">
      <c r="A28" s="27" t="s">
        <v>97</v>
      </c>
      <c r="B28" s="28">
        <v>-0.0757581283393205</v>
      </c>
      <c r="C28" s="65">
        <v>0.13134413312425708</v>
      </c>
      <c r="D28" s="74"/>
      <c r="E28" s="70"/>
      <c r="F28" s="70"/>
    </row>
    <row r="29" spans="1:6" ht="28.5">
      <c r="A29" s="27" t="s">
        <v>109</v>
      </c>
      <c r="B29" s="28">
        <v>-0.052007875929797276</v>
      </c>
      <c r="C29" s="65">
        <v>0.00991175880307904</v>
      </c>
      <c r="D29" s="74"/>
      <c r="E29" s="70"/>
      <c r="F29" s="70"/>
    </row>
    <row r="30" spans="1:6" ht="14.25">
      <c r="A30" s="27" t="s">
        <v>1</v>
      </c>
      <c r="B30" s="28">
        <v>-0.0498878788609457</v>
      </c>
      <c r="C30" s="65">
        <v>0.006552142537837646</v>
      </c>
      <c r="D30" s="74"/>
      <c r="E30" s="70"/>
      <c r="F30" s="70"/>
    </row>
    <row r="31" spans="1:6" ht="14.25">
      <c r="A31" s="27" t="s">
        <v>6</v>
      </c>
      <c r="B31" s="28">
        <v>-0.033805187670224</v>
      </c>
      <c r="C31" s="65">
        <v>-0.001692222219240036</v>
      </c>
      <c r="D31" s="74"/>
      <c r="E31" s="70"/>
      <c r="F31" s="70"/>
    </row>
    <row r="32" spans="1:6" ht="14.25">
      <c r="A32" s="27" t="s">
        <v>9</v>
      </c>
      <c r="B32" s="28">
        <v>-0.030385794709375746</v>
      </c>
      <c r="C32" s="65">
        <v>0.1453281804477149</v>
      </c>
      <c r="D32" s="74"/>
      <c r="E32" s="70"/>
      <c r="F32" s="70"/>
    </row>
    <row r="33" spans="1:6" ht="14.25">
      <c r="A33" s="27" t="s">
        <v>5</v>
      </c>
      <c r="B33" s="28">
        <v>-0.024151148740026995</v>
      </c>
      <c r="C33" s="65">
        <v>0.130208719507674</v>
      </c>
      <c r="D33" s="74"/>
      <c r="E33" s="70"/>
      <c r="F33" s="70"/>
    </row>
    <row r="34" spans="1:6" ht="14.25">
      <c r="A34" s="27" t="s">
        <v>118</v>
      </c>
      <c r="B34" s="28">
        <v>-0.023555429444652276</v>
      </c>
      <c r="C34" s="65">
        <v>0.04750499664376395</v>
      </c>
      <c r="D34" s="74"/>
      <c r="E34" s="70"/>
      <c r="F34" s="70"/>
    </row>
    <row r="35" spans="1:6" ht="14.25">
      <c r="A35" s="27" t="s">
        <v>119</v>
      </c>
      <c r="B35" s="28">
        <v>-0.01771643248143373</v>
      </c>
      <c r="C35" s="65">
        <v>0.1740226592004166</v>
      </c>
      <c r="D35" s="74"/>
      <c r="E35" s="70"/>
      <c r="F35" s="70"/>
    </row>
    <row r="36" spans="1:6" ht="14.25">
      <c r="A36" s="27" t="s">
        <v>8</v>
      </c>
      <c r="B36" s="28">
        <v>-0.0166669580751605</v>
      </c>
      <c r="C36" s="65">
        <v>0.25004656153595595</v>
      </c>
      <c r="D36" s="74"/>
      <c r="E36" s="70"/>
      <c r="F36" s="70"/>
    </row>
    <row r="37" spans="1:6" ht="15" thickBot="1">
      <c r="A37" s="75" t="s">
        <v>0</v>
      </c>
      <c r="B37" s="76">
        <v>0</v>
      </c>
      <c r="C37" s="77">
        <v>-0.02344737846178624</v>
      </c>
      <c r="D37" s="74"/>
      <c r="E37" s="70"/>
      <c r="F37" s="70"/>
    </row>
    <row r="38" spans="1:6" ht="14.25">
      <c r="A38" s="69"/>
      <c r="B38" s="70"/>
      <c r="C38" s="70"/>
      <c r="D38" s="74"/>
      <c r="E38" s="70"/>
      <c r="F38" s="70"/>
    </row>
    <row r="39" spans="1:6" ht="14.25">
      <c r="A39" s="69"/>
      <c r="B39" s="70"/>
      <c r="C39" s="70"/>
      <c r="D39" s="74"/>
      <c r="E39" s="70"/>
      <c r="F39" s="70"/>
    </row>
  </sheetData>
  <autoFilter ref="A26:C26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6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37.00390625" style="29" bestFit="1" customWidth="1"/>
    <col min="3" max="4" width="12.75390625" style="3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188" t="s">
        <v>105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30.75" thickBot="1">
      <c r="A2" s="15" t="s">
        <v>37</v>
      </c>
      <c r="B2" s="48" t="s">
        <v>22</v>
      </c>
      <c r="C2" s="18" t="s">
        <v>32</v>
      </c>
      <c r="D2" s="18" t="s">
        <v>33</v>
      </c>
      <c r="E2" s="17" t="s">
        <v>38</v>
      </c>
      <c r="F2" s="17" t="s">
        <v>59</v>
      </c>
      <c r="G2" s="17" t="s">
        <v>60</v>
      </c>
      <c r="H2" s="18" t="s">
        <v>61</v>
      </c>
      <c r="I2" s="18" t="s">
        <v>13</v>
      </c>
      <c r="J2" s="18" t="s">
        <v>14</v>
      </c>
    </row>
    <row r="3" spans="1:11" ht="14.25" customHeight="1">
      <c r="A3" s="21">
        <v>1</v>
      </c>
      <c r="B3" s="108" t="s">
        <v>76</v>
      </c>
      <c r="C3" s="109" t="s">
        <v>35</v>
      </c>
      <c r="D3" s="110" t="s">
        <v>34</v>
      </c>
      <c r="E3" s="111">
        <v>3653835.68</v>
      </c>
      <c r="F3" s="112">
        <v>169125</v>
      </c>
      <c r="G3" s="111">
        <v>21.6043</v>
      </c>
      <c r="H3" s="52">
        <v>100</v>
      </c>
      <c r="I3" s="108" t="s">
        <v>88</v>
      </c>
      <c r="J3" s="113" t="s">
        <v>69</v>
      </c>
      <c r="K3" s="49"/>
    </row>
    <row r="4" spans="1:11" ht="14.25" customHeight="1">
      <c r="A4" s="146">
        <v>2</v>
      </c>
      <c r="B4" s="170" t="s">
        <v>114</v>
      </c>
      <c r="C4" s="171" t="s">
        <v>35</v>
      </c>
      <c r="D4" s="172" t="s">
        <v>115</v>
      </c>
      <c r="E4" s="173">
        <v>3295233.5764</v>
      </c>
      <c r="F4" s="174">
        <v>173506</v>
      </c>
      <c r="G4" s="173">
        <v>18.992</v>
      </c>
      <c r="H4" s="175">
        <v>10</v>
      </c>
      <c r="I4" s="176" t="s">
        <v>116</v>
      </c>
      <c r="J4" s="177" t="s">
        <v>69</v>
      </c>
      <c r="K4" s="49"/>
    </row>
    <row r="5" spans="1:10" ht="15.75" thickBot="1">
      <c r="A5" s="189" t="s">
        <v>45</v>
      </c>
      <c r="B5" s="190"/>
      <c r="C5" s="114" t="s">
        <v>46</v>
      </c>
      <c r="D5" s="114" t="s">
        <v>46</v>
      </c>
      <c r="E5" s="96">
        <f>SUM(E3:E4)</f>
        <v>6949069.2564</v>
      </c>
      <c r="F5" s="97">
        <f>SUM(F3:F4)</f>
        <v>342631</v>
      </c>
      <c r="G5" s="114" t="s">
        <v>46</v>
      </c>
      <c r="H5" s="114" t="s">
        <v>46</v>
      </c>
      <c r="I5" s="114" t="s">
        <v>46</v>
      </c>
      <c r="J5" s="114" t="s">
        <v>46</v>
      </c>
    </row>
    <row r="6" spans="1:10" ht="15" thickBot="1">
      <c r="A6" s="206"/>
      <c r="B6" s="206"/>
      <c r="C6" s="206"/>
      <c r="D6" s="206"/>
      <c r="E6" s="206"/>
      <c r="F6" s="206"/>
      <c r="G6" s="206"/>
      <c r="H6" s="206"/>
      <c r="I6" s="164"/>
      <c r="J6" s="164"/>
    </row>
  </sheetData>
  <mergeCells count="3">
    <mergeCell ref="A1:J1"/>
    <mergeCell ref="A5:B5"/>
    <mergeCell ref="A6:H6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2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0" customFormat="1" ht="16.5" thickBot="1">
      <c r="A1" s="204" t="s">
        <v>106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s="22" customFormat="1" ht="15.75" customHeight="1" thickBot="1">
      <c r="A2" s="195" t="s">
        <v>37</v>
      </c>
      <c r="B2" s="100"/>
      <c r="C2" s="101"/>
      <c r="D2" s="102"/>
      <c r="E2" s="197" t="s">
        <v>63</v>
      </c>
      <c r="F2" s="197"/>
      <c r="G2" s="197"/>
      <c r="H2" s="197"/>
      <c r="I2" s="197"/>
      <c r="J2" s="197"/>
      <c r="K2" s="197"/>
    </row>
    <row r="3" spans="1:11" s="22" customFormat="1" ht="60.75" thickBot="1">
      <c r="A3" s="196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s="22" customFormat="1" ht="14.25" collapsed="1">
      <c r="A4" s="21">
        <v>1</v>
      </c>
      <c r="B4" s="27" t="s">
        <v>76</v>
      </c>
      <c r="C4" s="104">
        <v>40555</v>
      </c>
      <c r="D4" s="104">
        <v>40626</v>
      </c>
      <c r="E4" s="98">
        <v>-0.006118515178978212</v>
      </c>
      <c r="F4" s="98">
        <v>0.056315853807602956</v>
      </c>
      <c r="G4" s="98">
        <v>-0.038509808808345536</v>
      </c>
      <c r="H4" s="98">
        <v>-0.7316722681352202</v>
      </c>
      <c r="I4" s="98">
        <v>0.1961255460388993</v>
      </c>
      <c r="J4" s="105">
        <v>-0.783957</v>
      </c>
      <c r="K4" s="122">
        <v>-0.11583217514058175</v>
      </c>
    </row>
    <row r="5" spans="1:11" s="22" customFormat="1" ht="14.25">
      <c r="A5" s="165">
        <v>2</v>
      </c>
      <c r="B5" s="178" t="s">
        <v>114</v>
      </c>
      <c r="C5" s="179">
        <v>41848</v>
      </c>
      <c r="D5" s="179">
        <v>42032</v>
      </c>
      <c r="E5" s="180">
        <v>-0.01038491399748831</v>
      </c>
      <c r="F5" s="180">
        <v>0.013739284532362506</v>
      </c>
      <c r="G5" s="180">
        <v>-0.028084827642675836</v>
      </c>
      <c r="H5" s="180">
        <v>0.09146288899744248</v>
      </c>
      <c r="I5" s="180">
        <v>0.05843341600022289</v>
      </c>
      <c r="J5" s="181">
        <v>0.8992</v>
      </c>
      <c r="K5" s="182">
        <v>0.07748837580620038</v>
      </c>
    </row>
    <row r="6" spans="1:11" s="22" customFormat="1" ht="15.75" collapsed="1" thickBot="1">
      <c r="A6" s="165"/>
      <c r="B6" s="166" t="s">
        <v>96</v>
      </c>
      <c r="C6" s="167" t="s">
        <v>46</v>
      </c>
      <c r="D6" s="167" t="s">
        <v>46</v>
      </c>
      <c r="E6" s="168">
        <f>AVERAGE(E4:E5)</f>
        <v>-0.008251714588233261</v>
      </c>
      <c r="F6" s="168">
        <f>AVERAGE(F4:F5)</f>
        <v>0.03502756916998273</v>
      </c>
      <c r="G6" s="168">
        <f>AVERAGE(G4:G5)</f>
        <v>-0.033297318225510686</v>
      </c>
      <c r="H6" s="168" t="s">
        <v>20</v>
      </c>
      <c r="I6" s="168">
        <f>AVERAGE(I4:I5)</f>
        <v>0.1272794810195611</v>
      </c>
      <c r="J6" s="167" t="s">
        <v>46</v>
      </c>
      <c r="K6" s="168">
        <f>AVERAGE(K4:K5)</f>
        <v>-0.019171899667190684</v>
      </c>
    </row>
    <row r="7" spans="1:11" s="22" customFormat="1" ht="14.25" hidden="1">
      <c r="A7" s="209" t="s">
        <v>85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</row>
    <row r="8" spans="1:11" s="22" customFormat="1" ht="15" hidden="1" thickBot="1">
      <c r="A8" s="208" t="s">
        <v>86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</row>
    <row r="9" spans="3:4" s="22" customFormat="1" ht="15.75" customHeight="1" hidden="1">
      <c r="C9" s="64"/>
      <c r="D9" s="64"/>
    </row>
    <row r="10" spans="1:11" ht="15" thickBot="1">
      <c r="A10" s="207"/>
      <c r="B10" s="207"/>
      <c r="C10" s="207"/>
      <c r="D10" s="207"/>
      <c r="E10" s="207"/>
      <c r="F10" s="207"/>
      <c r="G10" s="207"/>
      <c r="H10" s="207"/>
      <c r="I10" s="169"/>
      <c r="J10" s="169"/>
      <c r="K10" s="169"/>
    </row>
    <row r="11" spans="2:5" ht="14.25">
      <c r="B11" s="29"/>
      <c r="C11" s="106"/>
      <c r="E11" s="106"/>
    </row>
    <row r="12" spans="5:6" ht="14.25">
      <c r="E12" s="106"/>
      <c r="F12" s="106"/>
    </row>
  </sheetData>
  <mergeCells count="6">
    <mergeCell ref="A10:H10"/>
    <mergeCell ref="A8:K8"/>
    <mergeCell ref="A1:J1"/>
    <mergeCell ref="A2:A3"/>
    <mergeCell ref="E2:K2"/>
    <mergeCell ref="A7:K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17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1" customWidth="1"/>
    <col min="5" max="7" width="24.75390625" style="20" customWidth="1"/>
    <col min="8" max="16384" width="9.125" style="20" customWidth="1"/>
  </cols>
  <sheetData>
    <row r="1" spans="1:7" s="29" customFormat="1" ht="16.5" thickBot="1">
      <c r="A1" s="200" t="s">
        <v>107</v>
      </c>
      <c r="B1" s="200"/>
      <c r="C1" s="200"/>
      <c r="D1" s="200"/>
      <c r="E1" s="200"/>
      <c r="F1" s="200"/>
      <c r="G1" s="200"/>
    </row>
    <row r="2" spans="1:7" s="29" customFormat="1" ht="15.75" customHeight="1" thickBot="1">
      <c r="A2" s="213" t="s">
        <v>37</v>
      </c>
      <c r="B2" s="88"/>
      <c r="C2" s="201" t="s">
        <v>23</v>
      </c>
      <c r="D2" s="210"/>
      <c r="E2" s="211" t="s">
        <v>62</v>
      </c>
      <c r="F2" s="212"/>
      <c r="G2" s="89"/>
    </row>
    <row r="3" spans="1:7" s="29" customFormat="1" ht="45.75" thickBot="1">
      <c r="A3" s="196"/>
      <c r="B3" s="35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7" s="29" customFormat="1" ht="14.25">
      <c r="A4" s="21">
        <v>1</v>
      </c>
      <c r="B4" s="37" t="s">
        <v>76</v>
      </c>
      <c r="C4" s="38">
        <v>-22.4774299999997</v>
      </c>
      <c r="D4" s="98">
        <v>-0.006114122852827326</v>
      </c>
      <c r="E4" s="39">
        <v>0</v>
      </c>
      <c r="F4" s="98">
        <v>0</v>
      </c>
      <c r="G4" s="40">
        <v>0</v>
      </c>
    </row>
    <row r="5" spans="1:7" s="29" customFormat="1" ht="14.25">
      <c r="A5" s="146">
        <v>2</v>
      </c>
      <c r="B5" s="183" t="s">
        <v>114</v>
      </c>
      <c r="C5" s="157">
        <v>-34.57354039999982</v>
      </c>
      <c r="D5" s="184">
        <v>-0.010383045980520809</v>
      </c>
      <c r="E5" s="185">
        <v>0</v>
      </c>
      <c r="F5" s="184">
        <v>0</v>
      </c>
      <c r="G5" s="41">
        <v>0</v>
      </c>
    </row>
    <row r="6" spans="1:7" s="29" customFormat="1" ht="15.75" thickBot="1">
      <c r="A6" s="117"/>
      <c r="B6" s="90" t="s">
        <v>45</v>
      </c>
      <c r="C6" s="91">
        <v>-57.05097039999952</v>
      </c>
      <c r="D6" s="95">
        <v>-0.008143019039520133</v>
      </c>
      <c r="E6" s="92">
        <v>0</v>
      </c>
      <c r="F6" s="95">
        <v>0</v>
      </c>
      <c r="G6" s="118">
        <v>0</v>
      </c>
    </row>
    <row r="7" spans="1:8" s="29" customFormat="1" ht="15" customHeight="1" thickBot="1">
      <c r="A7" s="191"/>
      <c r="B7" s="191"/>
      <c r="C7" s="191"/>
      <c r="D7" s="191"/>
      <c r="E7" s="191"/>
      <c r="F7" s="191"/>
      <c r="G7" s="191"/>
      <c r="H7" s="7"/>
    </row>
    <row r="8" s="29" customFormat="1" ht="14.25">
      <c r="D8" s="6"/>
    </row>
    <row r="9" s="29" customFormat="1" ht="14.25">
      <c r="D9" s="6"/>
    </row>
    <row r="10" s="29" customFormat="1" ht="14.25">
      <c r="D10" s="6"/>
    </row>
    <row r="11" s="29" customFormat="1" ht="14.25">
      <c r="D11" s="6"/>
    </row>
    <row r="12" s="29" customFormat="1" ht="14.25">
      <c r="D12" s="6"/>
    </row>
    <row r="13" s="29" customFormat="1" ht="14.25">
      <c r="D13" s="6"/>
    </row>
    <row r="14" s="29" customFormat="1" ht="14.25">
      <c r="D14" s="6"/>
    </row>
    <row r="15" s="29" customFormat="1" ht="14.25">
      <c r="D15" s="6"/>
    </row>
    <row r="16" s="29" customFormat="1" ht="14.25">
      <c r="D16" s="6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pans="2:5" s="29" customFormat="1" ht="15" thickBot="1">
      <c r="B28" s="79"/>
      <c r="C28" s="79"/>
      <c r="D28" s="80"/>
      <c r="E28" s="79"/>
    </row>
    <row r="29" s="29" customFormat="1" ht="14.25"/>
    <row r="30" s="29" customFormat="1" ht="14.25"/>
    <row r="31" s="29" customFormat="1" ht="14.25"/>
    <row r="32" s="29" customFormat="1" ht="14.25"/>
    <row r="33" s="29" customFormat="1" ht="14.25"/>
    <row r="34" spans="2:5" s="29" customFormat="1" ht="30.75" thickBot="1">
      <c r="B34" s="47" t="s">
        <v>22</v>
      </c>
      <c r="C34" s="35" t="s">
        <v>51</v>
      </c>
      <c r="D34" s="35" t="s">
        <v>52</v>
      </c>
      <c r="E34" s="36" t="s">
        <v>49</v>
      </c>
    </row>
    <row r="35" spans="2:5" s="29" customFormat="1" ht="14.25">
      <c r="B35" s="37" t="str">
        <f aca="true" t="shared" si="0" ref="B35:D36">B4</f>
        <v>Індекс Української Біржі</v>
      </c>
      <c r="C35" s="38">
        <f t="shared" si="0"/>
        <v>-22.4774299999997</v>
      </c>
      <c r="D35" s="155">
        <f t="shared" si="0"/>
        <v>-0.006114122852827326</v>
      </c>
      <c r="E35" s="40">
        <f>G4</f>
        <v>0</v>
      </c>
    </row>
    <row r="36" spans="2:6" ht="14.25">
      <c r="B36" s="37" t="str">
        <f t="shared" si="0"/>
        <v>КІНТО-Голд</v>
      </c>
      <c r="C36" s="38">
        <f t="shared" si="0"/>
        <v>-34.57354039999982</v>
      </c>
      <c r="D36" s="155">
        <f t="shared" si="0"/>
        <v>-0.010383045980520809</v>
      </c>
      <c r="E36" s="40">
        <f>G5</f>
        <v>0</v>
      </c>
      <c r="F36" s="19"/>
    </row>
    <row r="37" spans="2:6" ht="14.25">
      <c r="B37" s="156"/>
      <c r="C37" s="157"/>
      <c r="D37" s="158"/>
      <c r="E37" s="159"/>
      <c r="F37" s="19"/>
    </row>
    <row r="38" spans="2:6" ht="14.25">
      <c r="B38" s="29"/>
      <c r="C38" s="160"/>
      <c r="D38" s="6"/>
      <c r="F38" s="19"/>
    </row>
    <row r="39" spans="2:6" ht="14.25">
      <c r="B39" s="29"/>
      <c r="C39" s="29"/>
      <c r="D39" s="6"/>
      <c r="F39" s="19"/>
    </row>
    <row r="40" spans="2:6" ht="14.25">
      <c r="B40" s="29"/>
      <c r="C40" s="29"/>
      <c r="D40" s="6"/>
      <c r="F40" s="19"/>
    </row>
    <row r="41" spans="2:6" ht="14.25">
      <c r="B41" s="29"/>
      <c r="C41" s="29"/>
      <c r="D41" s="6"/>
      <c r="F41" s="19"/>
    </row>
    <row r="42" spans="2:6" ht="14.25">
      <c r="B42" s="29"/>
      <c r="C42" s="29"/>
      <c r="D42" s="6"/>
      <c r="F42" s="19"/>
    </row>
    <row r="43" spans="2:6" ht="14.25">
      <c r="B43" s="29"/>
      <c r="C43" s="29"/>
      <c r="D43" s="6"/>
      <c r="F43" s="19"/>
    </row>
    <row r="44" spans="2:6" ht="14.25">
      <c r="B44" s="29"/>
      <c r="C44" s="29"/>
      <c r="D44" s="6"/>
      <c r="F44" s="19"/>
    </row>
    <row r="45" spans="2:4" ht="14.25">
      <c r="B45" s="29"/>
      <c r="C45" s="29"/>
      <c r="D45" s="6"/>
    </row>
    <row r="46" spans="2:4" ht="14.25">
      <c r="B46" s="29"/>
      <c r="C46" s="29"/>
      <c r="D46" s="6"/>
    </row>
    <row r="47" spans="2:4" ht="14.25">
      <c r="B47" s="29"/>
      <c r="C47" s="29"/>
      <c r="D47" s="6"/>
    </row>
    <row r="48" spans="2:4" ht="14.25">
      <c r="B48" s="29"/>
      <c r="C48" s="29"/>
      <c r="D48" s="6"/>
    </row>
    <row r="49" spans="2:4" ht="14.25">
      <c r="B49" s="29"/>
      <c r="C49" s="29"/>
      <c r="D49" s="6"/>
    </row>
    <row r="50" spans="2:4" ht="14.25">
      <c r="B50" s="29"/>
      <c r="C50" s="29"/>
      <c r="D50" s="6"/>
    </row>
    <row r="51" spans="2:4" ht="14.25">
      <c r="B51" s="29"/>
      <c r="C51" s="29"/>
      <c r="D51" s="6"/>
    </row>
    <row r="52" spans="2:4" ht="14.25">
      <c r="B52" s="29"/>
      <c r="C52" s="29"/>
      <c r="D52" s="6"/>
    </row>
    <row r="53" spans="2:4" ht="14.25">
      <c r="B53" s="29"/>
      <c r="C53" s="29"/>
      <c r="D53" s="6"/>
    </row>
    <row r="54" spans="2:4" ht="14.25">
      <c r="B54" s="29"/>
      <c r="C54" s="29"/>
      <c r="D54" s="6"/>
    </row>
    <row r="55" spans="2:4" ht="14.25">
      <c r="B55" s="29"/>
      <c r="C55" s="29"/>
      <c r="D55" s="6"/>
    </row>
    <row r="56" spans="2:4" ht="14.25">
      <c r="B56" s="29"/>
      <c r="C56" s="29"/>
      <c r="D56" s="6"/>
    </row>
    <row r="57" spans="2:4" ht="14.25">
      <c r="B57" s="29"/>
      <c r="C57" s="29"/>
      <c r="D57" s="6"/>
    </row>
    <row r="58" spans="2:4" ht="14.25">
      <c r="B58" s="29"/>
      <c r="C58" s="29"/>
      <c r="D58" s="6"/>
    </row>
    <row r="59" spans="2:4" ht="14.25">
      <c r="B59" s="29"/>
      <c r="C59" s="29"/>
      <c r="D59" s="6"/>
    </row>
    <row r="60" spans="2:4" ht="14.25">
      <c r="B60" s="29"/>
      <c r="C60" s="29"/>
      <c r="D60" s="6"/>
    </row>
    <row r="61" spans="2:4" ht="14.25">
      <c r="B61" s="29"/>
      <c r="C61" s="29"/>
      <c r="D61" s="6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</sheetData>
  <mergeCells count="5">
    <mergeCell ref="A1:G1"/>
    <mergeCell ref="A7:G7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workbookViewId="0" topLeftCell="A1">
      <selection activeCell="A5" sqref="A5:B10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79</v>
      </c>
      <c r="C1" s="10"/>
      <c r="D1" s="10"/>
    </row>
    <row r="2" spans="1:4" ht="14.25">
      <c r="A2" s="27" t="s">
        <v>114</v>
      </c>
      <c r="B2" s="139">
        <v>-0.01038491399748831</v>
      </c>
      <c r="C2" s="10"/>
      <c r="D2" s="10"/>
    </row>
    <row r="3" spans="1:4" ht="14.25">
      <c r="A3" s="27" t="s">
        <v>76</v>
      </c>
      <c r="B3" s="140">
        <v>-0.006118515178978212</v>
      </c>
      <c r="C3" s="10"/>
      <c r="D3" s="10"/>
    </row>
    <row r="4" spans="1:4" ht="14.25">
      <c r="A4" s="27" t="s">
        <v>27</v>
      </c>
      <c r="B4" s="140">
        <v>-0.008251714588233261</v>
      </c>
      <c r="C4" s="10"/>
      <c r="D4" s="10"/>
    </row>
    <row r="5" spans="1:4" ht="14.25">
      <c r="A5" s="27" t="s">
        <v>1</v>
      </c>
      <c r="B5" s="140">
        <v>-0.0498878788609457</v>
      </c>
      <c r="C5" s="10"/>
      <c r="D5" s="10"/>
    </row>
    <row r="6" spans="1:4" ht="14.25">
      <c r="A6" s="27" t="s">
        <v>0</v>
      </c>
      <c r="B6" s="140">
        <v>0</v>
      </c>
      <c r="C6" s="10"/>
      <c r="D6" s="10"/>
    </row>
    <row r="7" spans="1:4" ht="14.25">
      <c r="A7" s="27" t="s">
        <v>28</v>
      </c>
      <c r="B7" s="140">
        <v>-0.011618992681932228</v>
      </c>
      <c r="C7" s="10"/>
      <c r="D7" s="10"/>
    </row>
    <row r="8" spans="1:4" ht="14.25">
      <c r="A8" s="27" t="s">
        <v>29</v>
      </c>
      <c r="B8" s="140">
        <v>8.493150684962814E-06</v>
      </c>
      <c r="C8" s="10"/>
      <c r="D8" s="10"/>
    </row>
    <row r="9" spans="1:4" ht="14.25">
      <c r="A9" s="27" t="s">
        <v>30</v>
      </c>
      <c r="B9" s="140">
        <v>0.013589041095890412</v>
      </c>
      <c r="C9" s="10"/>
      <c r="D9" s="10"/>
    </row>
    <row r="10" spans="1:4" ht="15" thickBot="1">
      <c r="A10" s="75" t="s">
        <v>98</v>
      </c>
      <c r="B10" s="141">
        <v>-0.008938501369885499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workbookViewId="0" topLeftCell="A1">
      <selection activeCell="B3" sqref="B3"/>
    </sheetView>
  </sheetViews>
  <sheetFormatPr defaultColWidth="9.125" defaultRowHeight="12.75"/>
  <cols>
    <col min="1" max="1" width="4.75390625" style="22" customWidth="1"/>
    <col min="2" max="2" width="64.375" style="20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43.1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88" t="s">
        <v>99</v>
      </c>
      <c r="B1" s="188"/>
      <c r="C1" s="188"/>
      <c r="D1" s="188"/>
      <c r="E1" s="188"/>
      <c r="F1" s="188"/>
      <c r="G1" s="188"/>
      <c r="H1" s="188"/>
      <c r="I1" s="13"/>
    </row>
    <row r="2" spans="1:9" ht="30.75" thickBot="1">
      <c r="A2" s="15" t="s">
        <v>37</v>
      </c>
      <c r="B2" s="16" t="s">
        <v>80</v>
      </c>
      <c r="C2" s="17" t="s">
        <v>38</v>
      </c>
      <c r="D2" s="17" t="s">
        <v>39</v>
      </c>
      <c r="E2" s="17" t="s">
        <v>40</v>
      </c>
      <c r="F2" s="17" t="s">
        <v>12</v>
      </c>
      <c r="G2" s="17" t="s">
        <v>13</v>
      </c>
      <c r="H2" s="18" t="s">
        <v>14</v>
      </c>
      <c r="I2" s="19"/>
    </row>
    <row r="3" spans="1:9" ht="14.25">
      <c r="A3" s="21">
        <v>1</v>
      </c>
      <c r="B3" s="81" t="s">
        <v>17</v>
      </c>
      <c r="C3" s="82">
        <v>74229373.04</v>
      </c>
      <c r="D3" s="83">
        <v>11948</v>
      </c>
      <c r="E3" s="82">
        <v>6212.7</v>
      </c>
      <c r="F3" s="83">
        <v>1000</v>
      </c>
      <c r="G3" s="81" t="s">
        <v>18</v>
      </c>
      <c r="H3" s="84" t="s">
        <v>44</v>
      </c>
      <c r="I3" s="19"/>
    </row>
    <row r="4" spans="1:9" ht="14.25">
      <c r="A4" s="21">
        <v>2</v>
      </c>
      <c r="B4" s="81" t="s">
        <v>68</v>
      </c>
      <c r="C4" s="82">
        <v>23394879.38</v>
      </c>
      <c r="D4" s="83">
        <v>44461</v>
      </c>
      <c r="E4" s="82">
        <v>526.1888</v>
      </c>
      <c r="F4" s="83">
        <v>100</v>
      </c>
      <c r="G4" s="81" t="s">
        <v>88</v>
      </c>
      <c r="H4" s="84" t="s">
        <v>69</v>
      </c>
      <c r="I4" s="19"/>
    </row>
    <row r="5" spans="1:9" ht="14.25" customHeight="1">
      <c r="A5" s="21">
        <v>3</v>
      </c>
      <c r="B5" s="81" t="s">
        <v>54</v>
      </c>
      <c r="C5" s="82">
        <v>10429528.2</v>
      </c>
      <c r="D5" s="83">
        <v>7234887</v>
      </c>
      <c r="E5" s="82">
        <v>1.44</v>
      </c>
      <c r="F5" s="83">
        <v>1</v>
      </c>
      <c r="G5" s="81" t="s">
        <v>18</v>
      </c>
      <c r="H5" s="84" t="s">
        <v>44</v>
      </c>
      <c r="I5" s="19"/>
    </row>
    <row r="6" spans="1:9" ht="14.25">
      <c r="A6" s="21">
        <v>4</v>
      </c>
      <c r="B6" s="81" t="s">
        <v>72</v>
      </c>
      <c r="C6" s="82">
        <v>8975117.31</v>
      </c>
      <c r="D6" s="83">
        <v>8445</v>
      </c>
      <c r="E6" s="82">
        <v>1062.7729</v>
      </c>
      <c r="F6" s="83">
        <v>1000</v>
      </c>
      <c r="G6" s="81" t="s">
        <v>16</v>
      </c>
      <c r="H6" s="84" t="s">
        <v>42</v>
      </c>
      <c r="I6" s="19"/>
    </row>
    <row r="7" spans="1:9" ht="14.25" customHeight="1">
      <c r="A7" s="21">
        <v>5</v>
      </c>
      <c r="B7" s="81" t="s">
        <v>73</v>
      </c>
      <c r="C7" s="82">
        <v>6389797.13</v>
      </c>
      <c r="D7" s="83">
        <v>1085</v>
      </c>
      <c r="E7" s="82">
        <v>5889.2139</v>
      </c>
      <c r="F7" s="83">
        <v>1000</v>
      </c>
      <c r="G7" s="81" t="s">
        <v>16</v>
      </c>
      <c r="H7" s="84" t="s">
        <v>42</v>
      </c>
      <c r="I7" s="19"/>
    </row>
    <row r="8" spans="1:9" ht="14.25">
      <c r="A8" s="21">
        <v>6</v>
      </c>
      <c r="B8" s="81" t="s">
        <v>58</v>
      </c>
      <c r="C8" s="82">
        <v>5799193.99</v>
      </c>
      <c r="D8" s="83">
        <v>1256</v>
      </c>
      <c r="E8" s="82">
        <v>4617.19</v>
      </c>
      <c r="F8" s="83">
        <v>1000</v>
      </c>
      <c r="G8" s="81" t="s">
        <v>41</v>
      </c>
      <c r="H8" s="84" t="s">
        <v>57</v>
      </c>
      <c r="I8" s="19"/>
    </row>
    <row r="9" spans="1:9" ht="14.25">
      <c r="A9" s="21">
        <v>7</v>
      </c>
      <c r="B9" s="81" t="s">
        <v>95</v>
      </c>
      <c r="C9" s="82">
        <v>4575331.176</v>
      </c>
      <c r="D9" s="83">
        <v>15253</v>
      </c>
      <c r="E9" s="82">
        <v>299.9627</v>
      </c>
      <c r="F9" s="83">
        <v>100</v>
      </c>
      <c r="G9" s="81" t="s">
        <v>88</v>
      </c>
      <c r="H9" s="84" t="s">
        <v>69</v>
      </c>
      <c r="I9" s="19"/>
    </row>
    <row r="10" spans="1:9" ht="14.25">
      <c r="A10" s="21">
        <v>8</v>
      </c>
      <c r="B10" s="81" t="s">
        <v>56</v>
      </c>
      <c r="C10" s="82">
        <v>4480466.27</v>
      </c>
      <c r="D10" s="83">
        <v>675</v>
      </c>
      <c r="E10" s="82">
        <v>6637.73</v>
      </c>
      <c r="F10" s="83">
        <v>1000</v>
      </c>
      <c r="G10" s="81" t="s">
        <v>15</v>
      </c>
      <c r="H10" s="84" t="s">
        <v>57</v>
      </c>
      <c r="I10" s="19"/>
    </row>
    <row r="11" spans="1:9" ht="14.25">
      <c r="A11" s="21">
        <v>9</v>
      </c>
      <c r="B11" s="81" t="s">
        <v>55</v>
      </c>
      <c r="C11" s="82">
        <v>2732440.01</v>
      </c>
      <c r="D11" s="83">
        <v>2566</v>
      </c>
      <c r="E11" s="82">
        <v>1064.8636</v>
      </c>
      <c r="F11" s="83">
        <v>1000</v>
      </c>
      <c r="G11" s="81" t="s">
        <v>71</v>
      </c>
      <c r="H11" s="84" t="s">
        <v>78</v>
      </c>
      <c r="I11" s="19"/>
    </row>
    <row r="12" spans="1:9" ht="14.25">
      <c r="A12" s="21">
        <v>10</v>
      </c>
      <c r="B12" s="81" t="s">
        <v>74</v>
      </c>
      <c r="C12" s="82">
        <v>1685130.15</v>
      </c>
      <c r="D12" s="83">
        <v>366</v>
      </c>
      <c r="E12" s="82">
        <v>4604.1807</v>
      </c>
      <c r="F12" s="83">
        <v>1000</v>
      </c>
      <c r="G12" s="81" t="s">
        <v>16</v>
      </c>
      <c r="H12" s="84" t="s">
        <v>42</v>
      </c>
      <c r="I12" s="19"/>
    </row>
    <row r="13" spans="1:9" ht="14.25">
      <c r="A13" s="21">
        <v>11</v>
      </c>
      <c r="B13" s="81" t="s">
        <v>75</v>
      </c>
      <c r="C13" s="82">
        <v>1674846.57</v>
      </c>
      <c r="D13" s="83">
        <v>529</v>
      </c>
      <c r="E13" s="82">
        <v>3166.0616</v>
      </c>
      <c r="F13" s="83">
        <v>1000</v>
      </c>
      <c r="G13" s="81" t="s">
        <v>16</v>
      </c>
      <c r="H13" s="84" t="s">
        <v>42</v>
      </c>
      <c r="I13" s="19"/>
    </row>
    <row r="14" spans="1:9" ht="14.25">
      <c r="A14" s="21">
        <v>12</v>
      </c>
      <c r="B14" s="81" t="s">
        <v>65</v>
      </c>
      <c r="C14" s="82">
        <v>1650874.02</v>
      </c>
      <c r="D14" s="83">
        <v>944</v>
      </c>
      <c r="E14" s="82">
        <v>1748.8072</v>
      </c>
      <c r="F14" s="83">
        <v>1000</v>
      </c>
      <c r="G14" s="81" t="s">
        <v>66</v>
      </c>
      <c r="H14" s="84" t="s">
        <v>67</v>
      </c>
      <c r="I14" s="19"/>
    </row>
    <row r="15" spans="1:9" ht="14.25">
      <c r="A15" s="21">
        <v>13</v>
      </c>
      <c r="B15" s="81" t="s">
        <v>70</v>
      </c>
      <c r="C15" s="82">
        <v>1559120.66</v>
      </c>
      <c r="D15" s="83">
        <v>3125</v>
      </c>
      <c r="E15" s="82">
        <v>498.9186</v>
      </c>
      <c r="F15" s="83">
        <v>1000</v>
      </c>
      <c r="G15" s="81" t="s">
        <v>88</v>
      </c>
      <c r="H15" s="84" t="s">
        <v>69</v>
      </c>
      <c r="I15" s="19"/>
    </row>
    <row r="16" spans="1:9" ht="14.25">
      <c r="A16" s="21">
        <v>14</v>
      </c>
      <c r="B16" s="81" t="s">
        <v>108</v>
      </c>
      <c r="C16" s="82">
        <v>1016843.1501</v>
      </c>
      <c r="D16" s="83">
        <v>953</v>
      </c>
      <c r="E16" s="82">
        <v>1066.9918</v>
      </c>
      <c r="F16" s="83">
        <v>1000</v>
      </c>
      <c r="G16" s="81" t="s">
        <v>19</v>
      </c>
      <c r="H16" s="84" t="s">
        <v>31</v>
      </c>
      <c r="I16" s="19"/>
    </row>
    <row r="17" spans="1:9" ht="14.25">
      <c r="A17" s="21">
        <v>15</v>
      </c>
      <c r="B17" s="81" t="s">
        <v>21</v>
      </c>
      <c r="C17" s="82">
        <v>775844.35</v>
      </c>
      <c r="D17" s="83">
        <v>7881</v>
      </c>
      <c r="E17" s="82">
        <v>98.4449</v>
      </c>
      <c r="F17" s="83">
        <v>100</v>
      </c>
      <c r="G17" s="81" t="s">
        <v>43</v>
      </c>
      <c r="H17" s="84" t="s">
        <v>91</v>
      </c>
      <c r="I17" s="19"/>
    </row>
    <row r="18" spans="1:9" ht="14.25">
      <c r="A18" s="21">
        <v>16</v>
      </c>
      <c r="B18" s="81" t="s">
        <v>110</v>
      </c>
      <c r="C18" s="82">
        <v>233759.82</v>
      </c>
      <c r="D18" s="83">
        <v>22167</v>
      </c>
      <c r="E18" s="82">
        <v>10.5454</v>
      </c>
      <c r="F18" s="83">
        <v>100</v>
      </c>
      <c r="G18" s="81" t="s">
        <v>111</v>
      </c>
      <c r="H18" s="84" t="s">
        <v>112</v>
      </c>
      <c r="I18" s="19"/>
    </row>
    <row r="19" spans="1:8" ht="15" customHeight="1" thickBot="1">
      <c r="A19" s="189" t="s">
        <v>45</v>
      </c>
      <c r="B19" s="190"/>
      <c r="C19" s="96">
        <f>SUM(C3:C18)</f>
        <v>149602545.22609997</v>
      </c>
      <c r="D19" s="97">
        <f>SUM(D3:D18)</f>
        <v>7356541</v>
      </c>
      <c r="E19" s="56" t="s">
        <v>46</v>
      </c>
      <c r="F19" s="56" t="s">
        <v>46</v>
      </c>
      <c r="G19" s="56" t="s">
        <v>46</v>
      </c>
      <c r="H19" s="56" t="s">
        <v>46</v>
      </c>
    </row>
    <row r="20" spans="1:8" ht="15" customHeight="1">
      <c r="A20" s="192" t="s">
        <v>89</v>
      </c>
      <c r="B20" s="192"/>
      <c r="C20" s="192"/>
      <c r="D20" s="192"/>
      <c r="E20" s="192"/>
      <c r="F20" s="192"/>
      <c r="G20" s="192"/>
      <c r="H20" s="192"/>
    </row>
    <row r="21" spans="1:8" ht="15" customHeight="1" thickBot="1">
      <c r="A21" s="191"/>
      <c r="B21" s="191"/>
      <c r="C21" s="191"/>
      <c r="D21" s="191"/>
      <c r="E21" s="191"/>
      <c r="F21" s="191"/>
      <c r="G21" s="191"/>
      <c r="H21" s="191"/>
    </row>
    <row r="23" spans="2:4" ht="14.25">
      <c r="B23" s="20" t="s">
        <v>50</v>
      </c>
      <c r="C23" s="23">
        <f>C19-SUM(C3:C12)</f>
        <v>6911288.57009998</v>
      </c>
      <c r="D23" s="129">
        <f>C23/$C$19</f>
        <v>0.04619766702267457</v>
      </c>
    </row>
    <row r="24" spans="2:8" ht="14.25">
      <c r="B24" s="81" t="str">
        <f aca="true" t="shared" si="0" ref="B24:C30">B3</f>
        <v>ОТП Класичний</v>
      </c>
      <c r="C24" s="82">
        <f t="shared" si="0"/>
        <v>74229373.04</v>
      </c>
      <c r="D24" s="129">
        <f>C24/$C$19</f>
        <v>0.49617720693063316</v>
      </c>
      <c r="H24" s="19"/>
    </row>
    <row r="25" spans="2:8" ht="14.25">
      <c r="B25" s="81" t="str">
        <f t="shared" si="0"/>
        <v>КІНТО-Класичний</v>
      </c>
      <c r="C25" s="82">
        <f t="shared" si="0"/>
        <v>23394879.38</v>
      </c>
      <c r="D25" s="129">
        <f aca="true" t="shared" si="1" ref="D25:D33">C25/$C$19</f>
        <v>0.15638022297443158</v>
      </c>
      <c r="H25" s="19"/>
    </row>
    <row r="26" spans="2:8" ht="14.25">
      <c r="B26" s="81" t="str">
        <f t="shared" si="0"/>
        <v>ОТП Фонд Акцій</v>
      </c>
      <c r="C26" s="82">
        <f t="shared" si="0"/>
        <v>10429528.2</v>
      </c>
      <c r="D26" s="129">
        <f t="shared" si="1"/>
        <v>0.06971491149590711</v>
      </c>
      <c r="H26" s="19"/>
    </row>
    <row r="27" spans="2:8" ht="14.25">
      <c r="B27" s="81" t="str">
        <f t="shared" si="0"/>
        <v>УНІВЕР.УА/Ярослав Мудрий: Фонд Акцiй</v>
      </c>
      <c r="C27" s="82">
        <f t="shared" si="0"/>
        <v>8975117.31</v>
      </c>
      <c r="D27" s="129">
        <f t="shared" si="1"/>
        <v>0.0599930789709197</v>
      </c>
      <c r="H27" s="19"/>
    </row>
    <row r="28" spans="2:8" ht="14.25">
      <c r="B28" s="81" t="str">
        <f t="shared" si="0"/>
        <v>УНIВЕР.УА/Михайло Грушевський: Фонд Державних Паперiв</v>
      </c>
      <c r="C28" s="82">
        <f t="shared" si="0"/>
        <v>6389797.13</v>
      </c>
      <c r="D28" s="129">
        <f t="shared" si="1"/>
        <v>0.04271182098100576</v>
      </c>
      <c r="H28" s="19"/>
    </row>
    <row r="29" spans="2:8" ht="14.25">
      <c r="B29" s="81" t="str">
        <f t="shared" si="0"/>
        <v>Альтус-Депозит</v>
      </c>
      <c r="C29" s="82">
        <f t="shared" si="0"/>
        <v>5799193.99</v>
      </c>
      <c r="D29" s="129">
        <f t="shared" si="1"/>
        <v>0.03876400619545249</v>
      </c>
      <c r="H29" s="19"/>
    </row>
    <row r="30" spans="2:8" ht="14.25">
      <c r="B30" s="81" t="str">
        <f t="shared" si="0"/>
        <v>КІНТО-Казначейський</v>
      </c>
      <c r="C30" s="82">
        <f t="shared" si="0"/>
        <v>4575331.176</v>
      </c>
      <c r="D30" s="129">
        <f t="shared" si="1"/>
        <v>0.030583244216100265</v>
      </c>
      <c r="H30" s="19"/>
    </row>
    <row r="31" spans="2:8" ht="14.25">
      <c r="B31" s="81" t="str">
        <f aca="true" t="shared" si="2" ref="B31:C33">B10</f>
        <v>Альтус-Збалансований</v>
      </c>
      <c r="C31" s="82">
        <f t="shared" si="2"/>
        <v>4480466.27</v>
      </c>
      <c r="D31" s="129">
        <f t="shared" si="1"/>
        <v>0.02994913130139933</v>
      </c>
      <c r="H31" s="19"/>
    </row>
    <row r="32" spans="2:4" ht="14.25">
      <c r="B32" s="81" t="str">
        <f t="shared" si="2"/>
        <v>Софіївський</v>
      </c>
      <c r="C32" s="82">
        <f t="shared" si="2"/>
        <v>2732440.01</v>
      </c>
      <c r="D32" s="129">
        <f t="shared" si="1"/>
        <v>0.01826466258224658</v>
      </c>
    </row>
    <row r="33" spans="2:4" ht="14.25">
      <c r="B33" s="81" t="str">
        <f t="shared" si="2"/>
        <v>УНIВЕР.УА/Тарас Шевченко: Фонд Заощаджень</v>
      </c>
      <c r="C33" s="82">
        <f t="shared" si="2"/>
        <v>1685130.15</v>
      </c>
      <c r="D33" s="129">
        <f t="shared" si="1"/>
        <v>0.011264047329229587</v>
      </c>
    </row>
  </sheetData>
  <mergeCells count="4">
    <mergeCell ref="A1:H1"/>
    <mergeCell ref="A19:B19"/>
    <mergeCell ref="A21:H21"/>
    <mergeCell ref="A20:H20"/>
  </mergeCells>
  <printOptions/>
  <pageMargins left="0.75" right="0.75" top="1" bottom="1" header="0.5" footer="0.5"/>
  <pageSetup horizontalDpi="600" verticalDpi="6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6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4" customFormat="1" ht="16.5" thickBot="1">
      <c r="A1" s="194" t="s">
        <v>100</v>
      </c>
      <c r="B1" s="194"/>
      <c r="C1" s="194"/>
      <c r="D1" s="194"/>
      <c r="E1" s="194"/>
      <c r="F1" s="194"/>
      <c r="G1" s="194"/>
      <c r="H1" s="194"/>
      <c r="I1" s="194"/>
      <c r="J1" s="99"/>
    </row>
    <row r="2" spans="1:11" s="20" customFormat="1" ht="15.75" customHeight="1" thickBot="1">
      <c r="A2" s="195" t="s">
        <v>37</v>
      </c>
      <c r="B2" s="100"/>
      <c r="C2" s="101"/>
      <c r="D2" s="102"/>
      <c r="E2" s="197" t="s">
        <v>63</v>
      </c>
      <c r="F2" s="197"/>
      <c r="G2" s="197"/>
      <c r="H2" s="197"/>
      <c r="I2" s="197"/>
      <c r="J2" s="197"/>
      <c r="K2" s="197"/>
    </row>
    <row r="3" spans="1:11" s="22" customFormat="1" ht="60.75" thickBot="1">
      <c r="A3" s="196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s="20" customFormat="1" ht="14.25" collapsed="1">
      <c r="A4" s="21">
        <v>1</v>
      </c>
      <c r="B4" s="147" t="s">
        <v>68</v>
      </c>
      <c r="C4" s="148">
        <v>38118</v>
      </c>
      <c r="D4" s="148">
        <v>38182</v>
      </c>
      <c r="E4" s="149">
        <v>0.012552103187416286</v>
      </c>
      <c r="F4" s="149">
        <v>0.02782391450595223</v>
      </c>
      <c r="G4" s="149">
        <v>0.06550634295497004</v>
      </c>
      <c r="H4" s="149">
        <v>-0.2540559268663358</v>
      </c>
      <c r="I4" s="149">
        <v>0.08245401786778173</v>
      </c>
      <c r="J4" s="150">
        <v>4.261887999998081</v>
      </c>
      <c r="K4" s="122">
        <v>0.09061720937929052</v>
      </c>
    </row>
    <row r="5" spans="1:11" s="20" customFormat="1" ht="14.25" collapsed="1">
      <c r="A5" s="21">
        <v>2</v>
      </c>
      <c r="B5" s="147" t="s">
        <v>56</v>
      </c>
      <c r="C5" s="148">
        <v>38828</v>
      </c>
      <c r="D5" s="148">
        <v>39028</v>
      </c>
      <c r="E5" s="149">
        <v>0.010144466578517086</v>
      </c>
      <c r="F5" s="149">
        <v>0.020256872950034976</v>
      </c>
      <c r="G5" s="149">
        <v>0.04709599664319941</v>
      </c>
      <c r="H5" s="149">
        <v>0.09489594106664301</v>
      </c>
      <c r="I5" s="149" t="s">
        <v>20</v>
      </c>
      <c r="J5" s="150">
        <v>5.637730000000363</v>
      </c>
      <c r="K5" s="123">
        <v>0.11907199517864964</v>
      </c>
    </row>
    <row r="6" spans="1:11" s="20" customFormat="1" ht="14.25" collapsed="1">
      <c r="A6" s="21">
        <v>3</v>
      </c>
      <c r="B6" s="147" t="s">
        <v>75</v>
      </c>
      <c r="C6" s="148">
        <v>38919</v>
      </c>
      <c r="D6" s="148">
        <v>39092</v>
      </c>
      <c r="E6" s="149">
        <v>0.005792406516265558</v>
      </c>
      <c r="F6" s="149">
        <v>0.015645414865995688</v>
      </c>
      <c r="G6" s="149">
        <v>0.036509858315377564</v>
      </c>
      <c r="H6" s="149">
        <v>0.07583147607871288</v>
      </c>
      <c r="I6" s="149">
        <v>0.16321524956505318</v>
      </c>
      <c r="J6" s="150">
        <v>2.166061599999711</v>
      </c>
      <c r="K6" s="123">
        <v>0.07167342048496539</v>
      </c>
    </row>
    <row r="7" spans="1:11" s="20" customFormat="1" ht="14.25" collapsed="1">
      <c r="A7" s="21">
        <v>4</v>
      </c>
      <c r="B7" s="147" t="s">
        <v>72</v>
      </c>
      <c r="C7" s="148">
        <v>38919</v>
      </c>
      <c r="D7" s="148">
        <v>39092</v>
      </c>
      <c r="E7" s="149">
        <v>-0.006612718167736897</v>
      </c>
      <c r="F7" s="149">
        <v>-0.00501595965905699</v>
      </c>
      <c r="G7" s="149">
        <v>0.00046409613928344307</v>
      </c>
      <c r="H7" s="149">
        <v>-0.015371272770965616</v>
      </c>
      <c r="I7" s="149">
        <v>0.003442552865282389</v>
      </c>
      <c r="J7" s="150">
        <v>0.06277290000017421</v>
      </c>
      <c r="K7" s="123">
        <v>0.003663386980869987</v>
      </c>
    </row>
    <row r="8" spans="1:11" s="20" customFormat="1" ht="14.25" collapsed="1">
      <c r="A8" s="21">
        <v>5</v>
      </c>
      <c r="B8" s="147" t="s">
        <v>17</v>
      </c>
      <c r="C8" s="148">
        <v>39413</v>
      </c>
      <c r="D8" s="148">
        <v>39589</v>
      </c>
      <c r="E8" s="149">
        <v>0.01604190618886614</v>
      </c>
      <c r="F8" s="149">
        <v>0.03566403723418232</v>
      </c>
      <c r="G8" s="149">
        <v>0.08369048179792138</v>
      </c>
      <c r="H8" s="149">
        <v>0.17017409369833558</v>
      </c>
      <c r="I8" s="149">
        <v>0.12929025597024846</v>
      </c>
      <c r="J8" s="150">
        <v>5.212700000001295</v>
      </c>
      <c r="K8" s="123">
        <v>0.12691252084062987</v>
      </c>
    </row>
    <row r="9" spans="1:11" s="20" customFormat="1" ht="14.25" collapsed="1">
      <c r="A9" s="21">
        <v>6</v>
      </c>
      <c r="B9" s="147" t="s">
        <v>108</v>
      </c>
      <c r="C9" s="148">
        <v>39429</v>
      </c>
      <c r="D9" s="148">
        <v>39618</v>
      </c>
      <c r="E9" s="149">
        <v>0.005173527539057421</v>
      </c>
      <c r="F9" s="149">
        <v>0.00814582417014309</v>
      </c>
      <c r="G9" s="149">
        <v>0.015619239802711071</v>
      </c>
      <c r="H9" s="149">
        <v>-0.016352278024066802</v>
      </c>
      <c r="I9" s="149">
        <v>-0.01821397302965788</v>
      </c>
      <c r="J9" s="150">
        <v>0.06699179999996963</v>
      </c>
      <c r="K9" s="123">
        <v>0.004272802704548662</v>
      </c>
    </row>
    <row r="10" spans="1:11" s="20" customFormat="1" ht="14.25" collapsed="1">
      <c r="A10" s="21">
        <v>7</v>
      </c>
      <c r="B10" s="147" t="s">
        <v>21</v>
      </c>
      <c r="C10" s="148">
        <v>39560</v>
      </c>
      <c r="D10" s="148">
        <v>39770</v>
      </c>
      <c r="E10" s="149">
        <v>-0.0010178070572225417</v>
      </c>
      <c r="F10" s="149">
        <v>-0.01915071686901837</v>
      </c>
      <c r="G10" s="149">
        <v>-0.04041200575492887</v>
      </c>
      <c r="H10" s="149">
        <v>-0.19231655939375036</v>
      </c>
      <c r="I10" s="149">
        <v>0.08317855932527762</v>
      </c>
      <c r="J10" s="150">
        <v>-0.015550999999979775</v>
      </c>
      <c r="K10" s="123">
        <v>-0.0010590262765460823</v>
      </c>
    </row>
    <row r="11" spans="1:11" s="20" customFormat="1" ht="14.25" collapsed="1">
      <c r="A11" s="21">
        <v>8</v>
      </c>
      <c r="B11" s="147" t="s">
        <v>70</v>
      </c>
      <c r="C11" s="148">
        <v>39884</v>
      </c>
      <c r="D11" s="148">
        <v>40001</v>
      </c>
      <c r="E11" s="149">
        <v>-0.002547417716000533</v>
      </c>
      <c r="F11" s="149">
        <v>0.015559319460211274</v>
      </c>
      <c r="G11" s="149">
        <v>-0.04136521105885138</v>
      </c>
      <c r="H11" s="149">
        <v>-0.6535196308290521</v>
      </c>
      <c r="I11" s="149">
        <v>0.002361257298490349</v>
      </c>
      <c r="J11" s="150">
        <v>-0.501081400000005</v>
      </c>
      <c r="K11" s="123">
        <v>-0.04792148915444572</v>
      </c>
    </row>
    <row r="12" spans="1:11" s="20" customFormat="1" ht="14.25" collapsed="1">
      <c r="A12" s="21">
        <v>9</v>
      </c>
      <c r="B12" s="147" t="s">
        <v>110</v>
      </c>
      <c r="C12" s="148">
        <v>40031</v>
      </c>
      <c r="D12" s="148">
        <v>40129</v>
      </c>
      <c r="E12" s="149">
        <v>0.0003377019571229045</v>
      </c>
      <c r="F12" s="149">
        <v>-0.1502439783028121</v>
      </c>
      <c r="G12" s="149">
        <v>-0.33045440707141827</v>
      </c>
      <c r="H12" s="149">
        <v>-0.828096100822983</v>
      </c>
      <c r="I12" s="149">
        <v>-0.8168473229808297</v>
      </c>
      <c r="J12" s="150">
        <v>-0.8945459999999961</v>
      </c>
      <c r="K12" s="123">
        <v>-0.1503313267921368</v>
      </c>
    </row>
    <row r="13" spans="1:11" s="20" customFormat="1" ht="14.25">
      <c r="A13" s="21">
        <v>10</v>
      </c>
      <c r="B13" s="147" t="s">
        <v>54</v>
      </c>
      <c r="C13" s="148">
        <v>40253</v>
      </c>
      <c r="D13" s="148">
        <v>40366</v>
      </c>
      <c r="E13" s="149">
        <v>-0.006896551724033584</v>
      </c>
      <c r="F13" s="149">
        <v>0.03597122302156963</v>
      </c>
      <c r="G13" s="149">
        <v>0.051094890511049096</v>
      </c>
      <c r="H13" s="149">
        <v>-0.162790697674419</v>
      </c>
      <c r="I13" s="149">
        <v>0.08270676691735801</v>
      </c>
      <c r="J13" s="150">
        <v>0.4400000000000446</v>
      </c>
      <c r="K13" s="123">
        <v>0.02809826488728895</v>
      </c>
    </row>
    <row r="14" spans="1:11" s="20" customFormat="1" ht="14.25">
      <c r="A14" s="21">
        <v>11</v>
      </c>
      <c r="B14" s="147" t="s">
        <v>55</v>
      </c>
      <c r="C14" s="148">
        <v>40114</v>
      </c>
      <c r="D14" s="148">
        <v>40401</v>
      </c>
      <c r="E14" s="149">
        <v>-0.0029775932410806005</v>
      </c>
      <c r="F14" s="149">
        <v>-0.022088478625695296</v>
      </c>
      <c r="G14" s="149">
        <v>-0.05318012625704227</v>
      </c>
      <c r="H14" s="149">
        <v>-0.20966907091641152</v>
      </c>
      <c r="I14" s="149">
        <v>0.11101041760459185</v>
      </c>
      <c r="J14" s="150">
        <v>0.06486359999999602</v>
      </c>
      <c r="K14" s="123">
        <v>0.0048226342821582335</v>
      </c>
    </row>
    <row r="15" spans="1:11" s="20" customFormat="1" ht="14.25">
      <c r="A15" s="21">
        <v>12</v>
      </c>
      <c r="B15" s="147" t="s">
        <v>58</v>
      </c>
      <c r="C15" s="148">
        <v>40226</v>
      </c>
      <c r="D15" s="148">
        <v>40430</v>
      </c>
      <c r="E15" s="149">
        <v>0.007726237998807006</v>
      </c>
      <c r="F15" s="149">
        <v>0.015295879392117184</v>
      </c>
      <c r="G15" s="149">
        <v>0.03719087165823498</v>
      </c>
      <c r="H15" s="149">
        <v>0.07545583289081637</v>
      </c>
      <c r="I15" s="149" t="s">
        <v>20</v>
      </c>
      <c r="J15" s="150">
        <v>3.6171900000000097</v>
      </c>
      <c r="K15" s="123">
        <v>0.12504705007390493</v>
      </c>
    </row>
    <row r="16" spans="1:11" s="20" customFormat="1" ht="14.25">
      <c r="A16" s="21">
        <v>13</v>
      </c>
      <c r="B16" s="147" t="s">
        <v>74</v>
      </c>
      <c r="C16" s="148">
        <v>40427</v>
      </c>
      <c r="D16" s="148">
        <v>40543</v>
      </c>
      <c r="E16" s="149">
        <v>0.021063803826050442</v>
      </c>
      <c r="F16" s="149">
        <v>0.03901110154681331</v>
      </c>
      <c r="G16" s="149">
        <v>0.07304144644074717</v>
      </c>
      <c r="H16" s="149">
        <v>0.10685221852652926</v>
      </c>
      <c r="I16" s="149">
        <v>0.258444716853482</v>
      </c>
      <c r="J16" s="150">
        <v>3.6041806999992723</v>
      </c>
      <c r="K16" s="123">
        <v>0.1280385822218828</v>
      </c>
    </row>
    <row r="17" spans="1:11" s="20" customFormat="1" ht="14.25" collapsed="1">
      <c r="A17" s="21">
        <v>14</v>
      </c>
      <c r="B17" s="147" t="s">
        <v>65</v>
      </c>
      <c r="C17" s="148">
        <v>40444</v>
      </c>
      <c r="D17" s="148">
        <v>40638</v>
      </c>
      <c r="E17" s="149">
        <v>0.006962337414381459</v>
      </c>
      <c r="F17" s="149">
        <v>0.017907247658357495</v>
      </c>
      <c r="G17" s="149">
        <v>0.06455046333748315</v>
      </c>
      <c r="H17" s="149">
        <v>0.051120564559082204</v>
      </c>
      <c r="I17" s="149">
        <v>0.06233476261155624</v>
      </c>
      <c r="J17" s="150">
        <v>0.7488072000000161</v>
      </c>
      <c r="K17" s="123">
        <v>0.04605461551785672</v>
      </c>
    </row>
    <row r="18" spans="1:11" s="20" customFormat="1" ht="14.25" collapsed="1">
      <c r="A18" s="21">
        <v>15</v>
      </c>
      <c r="B18" s="147" t="s">
        <v>73</v>
      </c>
      <c r="C18" s="148">
        <v>40427</v>
      </c>
      <c r="D18" s="148">
        <v>40708</v>
      </c>
      <c r="E18" s="149">
        <v>0.016240587885402835</v>
      </c>
      <c r="F18" s="149">
        <v>0.0382304562597624</v>
      </c>
      <c r="G18" s="149">
        <v>0.08468507923175306</v>
      </c>
      <c r="H18" s="149">
        <v>0.16211799866381882</v>
      </c>
      <c r="I18" s="149">
        <v>0.45794457976828373</v>
      </c>
      <c r="J18" s="150">
        <v>4.889213899999865</v>
      </c>
      <c r="K18" s="123">
        <v>0.15612890614480102</v>
      </c>
    </row>
    <row r="19" spans="1:11" s="20" customFormat="1" ht="14.25" collapsed="1">
      <c r="A19" s="21">
        <v>16</v>
      </c>
      <c r="B19" s="147" t="s">
        <v>95</v>
      </c>
      <c r="C19" s="148">
        <v>41026</v>
      </c>
      <c r="D19" s="148">
        <v>41242</v>
      </c>
      <c r="E19" s="149">
        <v>0.034709864046384764</v>
      </c>
      <c r="F19" s="149">
        <v>0.05446496649373822</v>
      </c>
      <c r="G19" s="149">
        <v>0.06406843236485038</v>
      </c>
      <c r="H19" s="149">
        <v>-0.09968857356732674</v>
      </c>
      <c r="I19" s="149">
        <v>0.09710554882579969</v>
      </c>
      <c r="J19" s="150">
        <v>1.9996269999999328</v>
      </c>
      <c r="K19" s="123">
        <v>0.10749461068784805</v>
      </c>
    </row>
    <row r="20" spans="1:12" s="20" customFormat="1" ht="15.75" thickBot="1">
      <c r="A20" s="146"/>
      <c r="B20" s="151" t="s">
        <v>96</v>
      </c>
      <c r="C20" s="152" t="s">
        <v>46</v>
      </c>
      <c r="D20" s="152" t="s">
        <v>46</v>
      </c>
      <c r="E20" s="153">
        <f>AVERAGE(E4:E19)</f>
        <v>0.007293303452012359</v>
      </c>
      <c r="F20" s="153">
        <f>AVERAGE(F4:F19)</f>
        <v>0.007967320256393441</v>
      </c>
      <c r="G20" s="153">
        <f>AVERAGE(G4:G19)</f>
        <v>0.009881590565958748</v>
      </c>
      <c r="H20" s="153">
        <f>AVERAGE(H4:H19)</f>
        <v>-0.10596324908633581</v>
      </c>
      <c r="I20" s="153">
        <f>AVERAGE(I4:I19)</f>
        <v>0.0498876706759084</v>
      </c>
      <c r="J20" s="152" t="s">
        <v>46</v>
      </c>
      <c r="K20" s="153">
        <f>AVERAGE(K4:K19)</f>
        <v>0.050786509822597886</v>
      </c>
      <c r="L20" s="154"/>
    </row>
    <row r="21" spans="1:11" s="20" customFormat="1" ht="14.25">
      <c r="A21" s="198" t="s">
        <v>85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</row>
    <row r="22" spans="1:11" s="20" customFormat="1" ht="15" collapsed="1" thickBot="1">
      <c r="A22" s="193"/>
      <c r="B22" s="193"/>
      <c r="C22" s="193"/>
      <c r="D22" s="193"/>
      <c r="E22" s="193"/>
      <c r="F22" s="193"/>
      <c r="G22" s="193"/>
      <c r="H22" s="193"/>
      <c r="I22" s="163"/>
      <c r="J22" s="163"/>
      <c r="K22" s="163"/>
    </row>
    <row r="23" spans="5:10" s="20" customFormat="1" ht="14.25" collapsed="1">
      <c r="E23" s="106"/>
      <c r="J23" s="19"/>
    </row>
    <row r="24" spans="5:10" s="20" customFormat="1" ht="14.25" collapsed="1">
      <c r="E24" s="107"/>
      <c r="J24" s="19"/>
    </row>
    <row r="25" spans="5:10" s="20" customFormat="1" ht="14.25">
      <c r="E25" s="106"/>
      <c r="F25" s="106"/>
      <c r="J25" s="19"/>
    </row>
    <row r="26" spans="5:10" s="20" customFormat="1" ht="14.25" collapsed="1">
      <c r="E26" s="107"/>
      <c r="I26" s="107"/>
      <c r="J26" s="19"/>
    </row>
    <row r="27" s="20" customFormat="1" ht="14.25" collapsed="1"/>
    <row r="28" s="20" customFormat="1" ht="14.25" collapsed="1"/>
    <row r="29" s="20" customFormat="1" ht="14.25" collapsed="1"/>
    <row r="30" s="20" customFormat="1" ht="14.25" collapsed="1"/>
    <row r="31" s="20" customFormat="1" ht="14.25" collapsed="1"/>
    <row r="32" s="20" customFormat="1" ht="14.25" collapsed="1"/>
    <row r="33" s="20" customFormat="1" ht="14.25" collapsed="1"/>
    <row r="34" s="20" customFormat="1" ht="14.25" collapsed="1"/>
    <row r="35" s="20" customFormat="1" ht="14.25" collapsed="1"/>
    <row r="36" s="20" customFormat="1" ht="14.25" collapsed="1"/>
    <row r="37" s="20" customFormat="1" ht="14.25" collapsed="1"/>
    <row r="38" s="20" customFormat="1" ht="14.25" collapsed="1"/>
    <row r="39" s="20" customFormat="1" ht="14.25" collapsed="1"/>
    <row r="40" s="20" customFormat="1" ht="14.25"/>
    <row r="41" s="20" customFormat="1" ht="14.25"/>
    <row r="42" spans="3:8" s="29" customFormat="1" ht="14.25">
      <c r="C42" s="30"/>
      <c r="D42" s="30"/>
      <c r="E42" s="31"/>
      <c r="F42" s="31"/>
      <c r="G42" s="31"/>
      <c r="H42" s="31"/>
    </row>
    <row r="43" spans="3:8" s="29" customFormat="1" ht="14.25">
      <c r="C43" s="30"/>
      <c r="D43" s="30"/>
      <c r="E43" s="31"/>
      <c r="F43" s="31"/>
      <c r="G43" s="31"/>
      <c r="H43" s="31"/>
    </row>
    <row r="44" spans="3:8" s="29" customFormat="1" ht="14.25">
      <c r="C44" s="30"/>
      <c r="D44" s="30"/>
      <c r="E44" s="31"/>
      <c r="F44" s="31"/>
      <c r="G44" s="31"/>
      <c r="H44" s="31"/>
    </row>
    <row r="45" spans="3:8" s="29" customFormat="1" ht="14.25">
      <c r="C45" s="30"/>
      <c r="D45" s="30"/>
      <c r="E45" s="31"/>
      <c r="F45" s="31"/>
      <c r="G45" s="31"/>
      <c r="H45" s="31"/>
    </row>
    <row r="46" spans="3:8" s="29" customFormat="1" ht="14.25">
      <c r="C46" s="30"/>
      <c r="D46" s="30"/>
      <c r="E46" s="31"/>
      <c r="F46" s="31"/>
      <c r="G46" s="31"/>
      <c r="H46" s="31"/>
    </row>
    <row r="47" spans="3:8" s="29" customFormat="1" ht="14.25">
      <c r="C47" s="30"/>
      <c r="D47" s="30"/>
      <c r="E47" s="31"/>
      <c r="F47" s="31"/>
      <c r="G47" s="31"/>
      <c r="H47" s="31"/>
    </row>
    <row r="48" spans="3:8" s="29" customFormat="1" ht="14.25">
      <c r="C48" s="30"/>
      <c r="D48" s="30"/>
      <c r="E48" s="31"/>
      <c r="F48" s="31"/>
      <c r="G48" s="31"/>
      <c r="H48" s="31"/>
    </row>
    <row r="49" spans="3:8" s="29" customFormat="1" ht="14.25">
      <c r="C49" s="30"/>
      <c r="D49" s="30"/>
      <c r="E49" s="31"/>
      <c r="F49" s="31"/>
      <c r="G49" s="31"/>
      <c r="H49" s="31"/>
    </row>
    <row r="50" spans="3:8" s="29" customFormat="1" ht="14.25">
      <c r="C50" s="30"/>
      <c r="D50" s="30"/>
      <c r="E50" s="31"/>
      <c r="F50" s="31"/>
      <c r="G50" s="31"/>
      <c r="H50" s="31"/>
    </row>
    <row r="51" spans="3:8" s="29" customFormat="1" ht="14.25">
      <c r="C51" s="30"/>
      <c r="D51" s="30"/>
      <c r="E51" s="31"/>
      <c r="F51" s="31"/>
      <c r="G51" s="31"/>
      <c r="H51" s="31"/>
    </row>
    <row r="52" spans="3:8" s="29" customFormat="1" ht="14.25">
      <c r="C52" s="30"/>
      <c r="D52" s="30"/>
      <c r="E52" s="31"/>
      <c r="F52" s="31"/>
      <c r="G52" s="31"/>
      <c r="H52" s="31"/>
    </row>
    <row r="53" spans="3:8" s="29" customFormat="1" ht="14.25">
      <c r="C53" s="30"/>
      <c r="D53" s="30"/>
      <c r="E53" s="31"/>
      <c r="F53" s="31"/>
      <c r="G53" s="31"/>
      <c r="H53" s="31"/>
    </row>
    <row r="54" spans="3:8" s="29" customFormat="1" ht="14.25">
      <c r="C54" s="30"/>
      <c r="D54" s="30"/>
      <c r="E54" s="31"/>
      <c r="F54" s="31"/>
      <c r="G54" s="31"/>
      <c r="H54" s="31"/>
    </row>
    <row r="55" spans="3:8" s="29" customFormat="1" ht="14.25">
      <c r="C55" s="30"/>
      <c r="D55" s="30"/>
      <c r="E55" s="31"/>
      <c r="F55" s="31"/>
      <c r="G55" s="31"/>
      <c r="H55" s="31"/>
    </row>
    <row r="56" spans="3:8" s="29" customFormat="1" ht="14.25">
      <c r="C56" s="30"/>
      <c r="D56" s="30"/>
      <c r="E56" s="31"/>
      <c r="F56" s="31"/>
      <c r="G56" s="31"/>
      <c r="H56" s="31"/>
    </row>
    <row r="57" spans="3:8" s="29" customFormat="1" ht="14.25">
      <c r="C57" s="30"/>
      <c r="D57" s="30"/>
      <c r="E57" s="31"/>
      <c r="F57" s="31"/>
      <c r="G57" s="31"/>
      <c r="H57" s="31"/>
    </row>
    <row r="58" spans="3:8" s="29" customFormat="1" ht="14.25">
      <c r="C58" s="30"/>
      <c r="D58" s="30"/>
      <c r="E58" s="31"/>
      <c r="F58" s="31"/>
      <c r="G58" s="31"/>
      <c r="H58" s="31"/>
    </row>
    <row r="59" spans="3:8" s="29" customFormat="1" ht="14.25">
      <c r="C59" s="30"/>
      <c r="D59" s="30"/>
      <c r="E59" s="31"/>
      <c r="F59" s="31"/>
      <c r="G59" s="31"/>
      <c r="H59" s="31"/>
    </row>
    <row r="60" spans="3:8" s="29" customFormat="1" ht="14.25">
      <c r="C60" s="30"/>
      <c r="D60" s="30"/>
      <c r="E60" s="31"/>
      <c r="F60" s="31"/>
      <c r="G60" s="31"/>
      <c r="H60" s="31"/>
    </row>
    <row r="61" spans="3:8" s="29" customFormat="1" ht="14.25">
      <c r="C61" s="30"/>
      <c r="D61" s="30"/>
      <c r="E61" s="31"/>
      <c r="F61" s="31"/>
      <c r="G61" s="31"/>
      <c r="H61" s="31"/>
    </row>
  </sheetData>
  <mergeCells count="5">
    <mergeCell ref="A22:H22"/>
    <mergeCell ref="A1:I1"/>
    <mergeCell ref="A2:A3"/>
    <mergeCell ref="E2:K2"/>
    <mergeCell ref="A21:K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3.875" style="29" customWidth="1"/>
    <col min="2" max="2" width="61.8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16384" width="9.125" style="29" customWidth="1"/>
  </cols>
  <sheetData>
    <row r="1" spans="1:7" ht="16.5" thickBot="1">
      <c r="A1" s="200" t="s">
        <v>101</v>
      </c>
      <c r="B1" s="200"/>
      <c r="C1" s="200"/>
      <c r="D1" s="200"/>
      <c r="E1" s="200"/>
      <c r="F1" s="200"/>
      <c r="G1" s="200"/>
    </row>
    <row r="2" spans="1:7" ht="15.75" thickBot="1">
      <c r="A2" s="195" t="s">
        <v>37</v>
      </c>
      <c r="B2" s="88"/>
      <c r="C2" s="201" t="s">
        <v>23</v>
      </c>
      <c r="D2" s="202"/>
      <c r="E2" s="201" t="s">
        <v>24</v>
      </c>
      <c r="F2" s="202"/>
      <c r="G2" s="89"/>
    </row>
    <row r="3" spans="1:7" ht="45.75" thickBot="1">
      <c r="A3" s="196"/>
      <c r="B3" s="42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8" ht="15" customHeight="1">
      <c r="A4" s="21">
        <v>1</v>
      </c>
      <c r="B4" s="37" t="s">
        <v>17</v>
      </c>
      <c r="C4" s="38">
        <v>2615.060920000002</v>
      </c>
      <c r="D4" s="94">
        <v>0.036515898045883545</v>
      </c>
      <c r="E4" s="39">
        <v>236</v>
      </c>
      <c r="F4" s="94">
        <v>0.020150273224043717</v>
      </c>
      <c r="G4" s="40">
        <v>1462.7509235157997</v>
      </c>
      <c r="H4" s="53"/>
    </row>
    <row r="5" spans="1:8" ht="14.25" customHeight="1">
      <c r="A5" s="21">
        <v>2</v>
      </c>
      <c r="B5" s="37" t="s">
        <v>73</v>
      </c>
      <c r="C5" s="38">
        <v>102.11574000000022</v>
      </c>
      <c r="D5" s="94">
        <v>0.01624060343808232</v>
      </c>
      <c r="E5" s="39">
        <v>0</v>
      </c>
      <c r="F5" s="94">
        <v>0</v>
      </c>
      <c r="G5" s="40">
        <v>0</v>
      </c>
      <c r="H5" s="53"/>
    </row>
    <row r="6" spans="1:7" ht="14.25">
      <c r="A6" s="21">
        <v>3</v>
      </c>
      <c r="B6" s="37" t="s">
        <v>56</v>
      </c>
      <c r="C6" s="38">
        <v>44.99214999999944</v>
      </c>
      <c r="D6" s="94">
        <v>0.01014370702719813</v>
      </c>
      <c r="E6" s="39">
        <v>0</v>
      </c>
      <c r="F6" s="94">
        <v>0</v>
      </c>
      <c r="G6" s="40">
        <v>0</v>
      </c>
    </row>
    <row r="7" spans="1:7" ht="14.25">
      <c r="A7" s="21">
        <v>4</v>
      </c>
      <c r="B7" s="37" t="s">
        <v>58</v>
      </c>
      <c r="C7" s="38">
        <v>44.46083000000007</v>
      </c>
      <c r="D7" s="94">
        <v>0.0077259585742460515</v>
      </c>
      <c r="E7" s="39">
        <v>0</v>
      </c>
      <c r="F7" s="94">
        <v>0</v>
      </c>
      <c r="G7" s="40">
        <v>0</v>
      </c>
    </row>
    <row r="8" spans="1:7" ht="14.25">
      <c r="A8" s="21">
        <v>5</v>
      </c>
      <c r="B8" s="37" t="s">
        <v>74</v>
      </c>
      <c r="C8" s="38">
        <v>34.763039999999805</v>
      </c>
      <c r="D8" s="94">
        <v>0.021063822581873802</v>
      </c>
      <c r="E8" s="39">
        <v>0</v>
      </c>
      <c r="F8" s="94">
        <v>0</v>
      </c>
      <c r="G8" s="40">
        <v>0</v>
      </c>
    </row>
    <row r="9" spans="1:7" ht="14.25">
      <c r="A9" s="21">
        <v>6</v>
      </c>
      <c r="B9" s="37" t="s">
        <v>65</v>
      </c>
      <c r="C9" s="38">
        <v>11.414520000000017</v>
      </c>
      <c r="D9" s="94">
        <v>0.00696236778035689</v>
      </c>
      <c r="E9" s="39">
        <v>0</v>
      </c>
      <c r="F9" s="94">
        <v>0</v>
      </c>
      <c r="G9" s="40">
        <v>0</v>
      </c>
    </row>
    <row r="10" spans="1:7" ht="14.25">
      <c r="A10" s="21">
        <v>7</v>
      </c>
      <c r="B10" s="37" t="s">
        <v>75</v>
      </c>
      <c r="C10" s="38">
        <v>9.64553000000003</v>
      </c>
      <c r="D10" s="94">
        <v>0.0057924117078380095</v>
      </c>
      <c r="E10" s="39">
        <v>0</v>
      </c>
      <c r="F10" s="94">
        <v>0</v>
      </c>
      <c r="G10" s="40">
        <v>0</v>
      </c>
    </row>
    <row r="11" spans="1:8" ht="14.25">
      <c r="A11" s="21">
        <v>8</v>
      </c>
      <c r="B11" s="37" t="s">
        <v>108</v>
      </c>
      <c r="C11" s="38">
        <v>5.2335300000000275</v>
      </c>
      <c r="D11" s="94">
        <v>0.005173468001898481</v>
      </c>
      <c r="E11" s="39">
        <v>0</v>
      </c>
      <c r="F11" s="94">
        <v>0</v>
      </c>
      <c r="G11" s="40">
        <v>0</v>
      </c>
      <c r="H11" s="53"/>
    </row>
    <row r="12" spans="1:7" ht="14.25">
      <c r="A12" s="21">
        <v>9</v>
      </c>
      <c r="B12" s="37" t="s">
        <v>21</v>
      </c>
      <c r="C12" s="38">
        <v>-0.7907600000000092</v>
      </c>
      <c r="D12" s="94">
        <v>-0.0010181872926141714</v>
      </c>
      <c r="E12" s="39">
        <v>0</v>
      </c>
      <c r="F12" s="94">
        <v>0</v>
      </c>
      <c r="G12" s="40">
        <v>0</v>
      </c>
    </row>
    <row r="13" spans="1:7" ht="14.25">
      <c r="A13" s="21">
        <v>10</v>
      </c>
      <c r="B13" s="37" t="s">
        <v>55</v>
      </c>
      <c r="C13" s="38">
        <v>-8.160400000000372</v>
      </c>
      <c r="D13" s="94">
        <v>-0.002977595701374201</v>
      </c>
      <c r="E13" s="39">
        <v>0</v>
      </c>
      <c r="F13" s="94">
        <v>0</v>
      </c>
      <c r="G13" s="40">
        <v>0</v>
      </c>
    </row>
    <row r="14" spans="1:7" ht="14.25">
      <c r="A14" s="21">
        <v>11</v>
      </c>
      <c r="B14" s="37" t="s">
        <v>72</v>
      </c>
      <c r="C14" s="38">
        <v>-59.74478999999911</v>
      </c>
      <c r="D14" s="94">
        <v>-0.006612695283971086</v>
      </c>
      <c r="E14" s="39">
        <v>0</v>
      </c>
      <c r="F14" s="94">
        <v>0</v>
      </c>
      <c r="G14" s="40">
        <v>0</v>
      </c>
    </row>
    <row r="15" spans="1:7" ht="14.25">
      <c r="A15" s="21">
        <v>12</v>
      </c>
      <c r="B15" s="37" t="s">
        <v>110</v>
      </c>
      <c r="C15" s="38">
        <v>-0.13204999999998834</v>
      </c>
      <c r="D15" s="94">
        <v>-0.0005645771270287776</v>
      </c>
      <c r="E15" s="39">
        <v>-20</v>
      </c>
      <c r="F15" s="94">
        <v>-0.0009014287645918781</v>
      </c>
      <c r="G15" s="40">
        <v>-0.2107060260512898</v>
      </c>
    </row>
    <row r="16" spans="1:7" ht="14.25">
      <c r="A16" s="21">
        <v>13</v>
      </c>
      <c r="B16" s="37" t="s">
        <v>54</v>
      </c>
      <c r="C16" s="38">
        <v>-118.08316999999992</v>
      </c>
      <c r="D16" s="94">
        <v>-0.011195252257383837</v>
      </c>
      <c r="E16" s="39">
        <v>-15658</v>
      </c>
      <c r="F16" s="94">
        <v>-0.002159561798457909</v>
      </c>
      <c r="G16" s="40">
        <v>-22.699181813959964</v>
      </c>
    </row>
    <row r="17" spans="1:7" ht="14.25">
      <c r="A17" s="21">
        <v>14</v>
      </c>
      <c r="B17" s="37" t="s">
        <v>70</v>
      </c>
      <c r="C17" s="38">
        <v>-68.00664000000013</v>
      </c>
      <c r="D17" s="94">
        <v>-0.04179552515651365</v>
      </c>
      <c r="E17" s="39">
        <v>-128</v>
      </c>
      <c r="F17" s="94">
        <v>-0.03934829388256993</v>
      </c>
      <c r="G17" s="40">
        <v>-63.20274322022266</v>
      </c>
    </row>
    <row r="18" spans="1:7" ht="14.25">
      <c r="A18" s="21">
        <v>15</v>
      </c>
      <c r="B18" s="37" t="s">
        <v>95</v>
      </c>
      <c r="C18" s="38">
        <v>46.79812399999984</v>
      </c>
      <c r="D18" s="94">
        <v>0.010334058173503165</v>
      </c>
      <c r="E18" s="39">
        <v>-368</v>
      </c>
      <c r="F18" s="94">
        <v>-0.02355803085589911</v>
      </c>
      <c r="G18" s="40">
        <v>-106.31767574867811</v>
      </c>
    </row>
    <row r="19" spans="1:7" ht="13.5" customHeight="1">
      <c r="A19" s="21">
        <v>16</v>
      </c>
      <c r="B19" s="37" t="s">
        <v>68</v>
      </c>
      <c r="C19" s="38">
        <v>164.2550399999991</v>
      </c>
      <c r="D19" s="94">
        <v>0.007070625291683362</v>
      </c>
      <c r="E19" s="39">
        <v>-242</v>
      </c>
      <c r="F19" s="94">
        <v>-0.005413506923472698</v>
      </c>
      <c r="G19" s="40">
        <v>-125.96517249972659</v>
      </c>
    </row>
    <row r="20" spans="1:8" ht="15.75" thickBot="1">
      <c r="A20" s="87"/>
      <c r="B20" s="90" t="s">
        <v>45</v>
      </c>
      <c r="C20" s="91">
        <v>2823.8216140000013</v>
      </c>
      <c r="D20" s="95">
        <v>0.01923863039893075</v>
      </c>
      <c r="E20" s="92">
        <v>-16180</v>
      </c>
      <c r="F20" s="95">
        <v>-0.0021945764664090773</v>
      </c>
      <c r="G20" s="93">
        <v>1144.3554442071613</v>
      </c>
      <c r="H20" s="53"/>
    </row>
    <row r="21" spans="1:8" ht="15" customHeight="1" thickBot="1">
      <c r="A21" s="199"/>
      <c r="B21" s="199"/>
      <c r="C21" s="199"/>
      <c r="D21" s="199"/>
      <c r="E21" s="199"/>
      <c r="F21" s="199"/>
      <c r="G21" s="199"/>
      <c r="H21" s="162"/>
    </row>
    <row r="43" spans="2:5" ht="15">
      <c r="B43" s="60"/>
      <c r="C43" s="61"/>
      <c r="D43" s="62"/>
      <c r="E43" s="63"/>
    </row>
    <row r="44" spans="2:5" ht="15">
      <c r="B44" s="60"/>
      <c r="C44" s="61"/>
      <c r="D44" s="62"/>
      <c r="E44" s="63"/>
    </row>
    <row r="45" spans="2:5" ht="15">
      <c r="B45" s="60"/>
      <c r="C45" s="61"/>
      <c r="D45" s="62"/>
      <c r="E45" s="63"/>
    </row>
    <row r="46" spans="2:5" ht="15">
      <c r="B46" s="60"/>
      <c r="C46" s="61"/>
      <c r="D46" s="62"/>
      <c r="E46" s="63"/>
    </row>
    <row r="47" spans="2:5" ht="15">
      <c r="B47" s="60"/>
      <c r="C47" s="61"/>
      <c r="D47" s="62"/>
      <c r="E47" s="63"/>
    </row>
    <row r="48" spans="2:5" ht="15">
      <c r="B48" s="60"/>
      <c r="C48" s="61"/>
      <c r="D48" s="62"/>
      <c r="E48" s="63"/>
    </row>
    <row r="49" spans="2:5" ht="15.75" thickBot="1">
      <c r="B49" s="78"/>
      <c r="C49" s="78"/>
      <c r="D49" s="78"/>
      <c r="E49" s="78"/>
    </row>
    <row r="52" ht="14.25" customHeight="1"/>
    <row r="53" ht="14.25">
      <c r="F53" s="53"/>
    </row>
    <row r="55" ht="14.25">
      <c r="F55"/>
    </row>
    <row r="56" ht="14.25">
      <c r="F56"/>
    </row>
    <row r="57" spans="2:6" ht="30.75" thickBot="1">
      <c r="B57" s="42" t="s">
        <v>22</v>
      </c>
      <c r="C57" s="35" t="s">
        <v>51</v>
      </c>
      <c r="D57" s="35" t="s">
        <v>52</v>
      </c>
      <c r="E57" s="59" t="s">
        <v>49</v>
      </c>
      <c r="F57"/>
    </row>
    <row r="58" spans="2:5" ht="14.25">
      <c r="B58" s="37" t="str">
        <f aca="true" t="shared" si="0" ref="B58:D61">B4</f>
        <v>ОТП Класичний</v>
      </c>
      <c r="C58" s="38">
        <f t="shared" si="0"/>
        <v>2615.060920000002</v>
      </c>
      <c r="D58" s="94">
        <f t="shared" si="0"/>
        <v>0.036515898045883545</v>
      </c>
      <c r="E58" s="40">
        <f>G4</f>
        <v>1462.7509235157997</v>
      </c>
    </row>
    <row r="59" spans="2:5" ht="14.25">
      <c r="B59" s="37" t="str">
        <f t="shared" si="0"/>
        <v>УНIВЕР.УА/Михайло Грушевський: Фонд Державних Паперiв</v>
      </c>
      <c r="C59" s="38">
        <f t="shared" si="0"/>
        <v>102.11574000000022</v>
      </c>
      <c r="D59" s="94">
        <f t="shared" si="0"/>
        <v>0.01624060343808232</v>
      </c>
      <c r="E59" s="40">
        <f>G5</f>
        <v>0</v>
      </c>
    </row>
    <row r="60" spans="2:5" ht="14.25">
      <c r="B60" s="37" t="str">
        <f t="shared" si="0"/>
        <v>Альтус-Збалансований</v>
      </c>
      <c r="C60" s="38">
        <f t="shared" si="0"/>
        <v>44.99214999999944</v>
      </c>
      <c r="D60" s="94">
        <f t="shared" si="0"/>
        <v>0.01014370702719813</v>
      </c>
      <c r="E60" s="40">
        <f>G6</f>
        <v>0</v>
      </c>
    </row>
    <row r="61" spans="2:5" ht="14.25">
      <c r="B61" s="37" t="str">
        <f t="shared" si="0"/>
        <v>Альтус-Депозит</v>
      </c>
      <c r="C61" s="38">
        <f t="shared" si="0"/>
        <v>44.46083000000007</v>
      </c>
      <c r="D61" s="94">
        <f t="shared" si="0"/>
        <v>0.0077259585742460515</v>
      </c>
      <c r="E61" s="40">
        <f>G7</f>
        <v>0</v>
      </c>
    </row>
    <row r="62" spans="2:5" ht="14.25">
      <c r="B62" s="125" t="str">
        <f>B9</f>
        <v>ВСІ</v>
      </c>
      <c r="C62" s="126">
        <f>C9</f>
        <v>11.414520000000017</v>
      </c>
      <c r="D62" s="127">
        <f>D9</f>
        <v>0.00696236778035689</v>
      </c>
      <c r="E62" s="128">
        <f>G9</f>
        <v>0</v>
      </c>
    </row>
    <row r="63" spans="2:5" ht="14.25">
      <c r="B63" s="124" t="str">
        <f aca="true" t="shared" si="1" ref="B63:D66">B15</f>
        <v>Аргентум</v>
      </c>
      <c r="C63" s="38">
        <f t="shared" si="1"/>
        <v>-0.13204999999998834</v>
      </c>
      <c r="D63" s="94">
        <f t="shared" si="1"/>
        <v>-0.0005645771270287776</v>
      </c>
      <c r="E63" s="40">
        <f>G15</f>
        <v>-0.2107060260512898</v>
      </c>
    </row>
    <row r="64" spans="2:5" ht="14.25">
      <c r="B64" s="124" t="str">
        <f t="shared" si="1"/>
        <v>ОТП Фонд Акцій</v>
      </c>
      <c r="C64" s="38">
        <f t="shared" si="1"/>
        <v>-118.08316999999992</v>
      </c>
      <c r="D64" s="94">
        <f t="shared" si="1"/>
        <v>-0.011195252257383837</v>
      </c>
      <c r="E64" s="40">
        <f>G16</f>
        <v>-22.699181813959964</v>
      </c>
    </row>
    <row r="65" spans="2:5" ht="14.25">
      <c r="B65" s="124" t="str">
        <f t="shared" si="1"/>
        <v>КІНТО-Еквіті</v>
      </c>
      <c r="C65" s="38">
        <f t="shared" si="1"/>
        <v>-68.00664000000013</v>
      </c>
      <c r="D65" s="94">
        <f t="shared" si="1"/>
        <v>-0.04179552515651365</v>
      </c>
      <c r="E65" s="40">
        <f>G17</f>
        <v>-63.20274322022266</v>
      </c>
    </row>
    <row r="66" spans="2:5" ht="14.25">
      <c r="B66" s="124" t="str">
        <f t="shared" si="1"/>
        <v>КІНТО-Казначейський</v>
      </c>
      <c r="C66" s="38">
        <f t="shared" si="1"/>
        <v>46.79812399999984</v>
      </c>
      <c r="D66" s="94">
        <f t="shared" si="1"/>
        <v>0.010334058173503165</v>
      </c>
      <c r="E66" s="40">
        <f>G18</f>
        <v>-106.31767574867811</v>
      </c>
    </row>
    <row r="67" spans="2:5" ht="14.25">
      <c r="B67" s="124" t="str">
        <f>B19</f>
        <v>КІНТО-Класичний</v>
      </c>
      <c r="C67" s="38">
        <f>C19</f>
        <v>164.2550399999991</v>
      </c>
      <c r="D67" s="94">
        <f>D19</f>
        <v>0.007070625291683362</v>
      </c>
      <c r="E67" s="40">
        <f>G19</f>
        <v>-125.96517249972659</v>
      </c>
    </row>
    <row r="68" spans="2:5" ht="14.25">
      <c r="B68" s="132" t="s">
        <v>50</v>
      </c>
      <c r="C68" s="133">
        <f>C20-SUM(C58:C67)</f>
        <v>-19.05384999999933</v>
      </c>
      <c r="D68" s="134"/>
      <c r="E68" s="133">
        <f>G20-SUM(E58:E67)</f>
        <v>0</v>
      </c>
    </row>
    <row r="69" spans="2:5" ht="15">
      <c r="B69" s="130" t="s">
        <v>45</v>
      </c>
      <c r="C69" s="131">
        <f>SUM(C58:C68)</f>
        <v>2823.8216140000013</v>
      </c>
      <c r="D69" s="131"/>
      <c r="E69" s="131">
        <f>SUM(E58:E68)</f>
        <v>1144.3554442071613</v>
      </c>
    </row>
  </sheetData>
  <mergeCells count="5">
    <mergeCell ref="A21:G21"/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6"/>
  <sheetViews>
    <sheetView zoomScale="80" zoomScaleNormal="80" workbookViewId="0" topLeftCell="A1">
      <selection activeCell="A22" sqref="A22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6" t="s">
        <v>22</v>
      </c>
      <c r="B1" s="67" t="s">
        <v>79</v>
      </c>
      <c r="C1" s="10"/>
    </row>
    <row r="2" spans="1:3" ht="14.25">
      <c r="A2" s="186" t="s">
        <v>54</v>
      </c>
      <c r="B2" s="187">
        <v>-0.006896551724033584</v>
      </c>
      <c r="C2" s="10"/>
    </row>
    <row r="3" spans="1:3" ht="14.25">
      <c r="A3" s="135" t="s">
        <v>72</v>
      </c>
      <c r="B3" s="142">
        <v>-0.006612718167736897</v>
      </c>
      <c r="C3" s="10"/>
    </row>
    <row r="4" spans="1:3" ht="14.25">
      <c r="A4" s="135" t="s">
        <v>55</v>
      </c>
      <c r="B4" s="142">
        <v>-0.0029775932410806005</v>
      </c>
      <c r="C4" s="10"/>
    </row>
    <row r="5" spans="1:3" ht="14.25">
      <c r="A5" s="135" t="s">
        <v>70</v>
      </c>
      <c r="B5" s="143">
        <v>-0.002547417716000533</v>
      </c>
      <c r="C5" s="10"/>
    </row>
    <row r="6" spans="1:3" ht="14.25">
      <c r="A6" s="135" t="s">
        <v>21</v>
      </c>
      <c r="B6" s="143">
        <v>-0.0010178070572225417</v>
      </c>
      <c r="C6" s="10"/>
    </row>
    <row r="7" spans="1:3" ht="14.25">
      <c r="A7" s="135" t="s">
        <v>110</v>
      </c>
      <c r="B7" s="143">
        <v>0.0003377019571229045</v>
      </c>
      <c r="C7" s="10"/>
    </row>
    <row r="8" spans="1:3" ht="14.25">
      <c r="A8" s="135" t="s">
        <v>108</v>
      </c>
      <c r="B8" s="143">
        <v>0.005173527539057421</v>
      </c>
      <c r="C8" s="10"/>
    </row>
    <row r="9" spans="1:3" ht="14.25">
      <c r="A9" s="136" t="s">
        <v>75</v>
      </c>
      <c r="B9" s="144">
        <v>0.005792406516265558</v>
      </c>
      <c r="C9" s="10"/>
    </row>
    <row r="10" spans="1:3" ht="14.25">
      <c r="A10" s="136" t="s">
        <v>65</v>
      </c>
      <c r="B10" s="144">
        <v>0.006962337414381459</v>
      </c>
      <c r="C10" s="10"/>
    </row>
    <row r="11" spans="1:3" ht="14.25">
      <c r="A11" s="135" t="s">
        <v>58</v>
      </c>
      <c r="B11" s="143">
        <v>0.007726237998807006</v>
      </c>
      <c r="C11" s="10"/>
    </row>
    <row r="12" spans="1:3" ht="14.25">
      <c r="A12" s="135" t="s">
        <v>56</v>
      </c>
      <c r="B12" s="143">
        <v>0.010144466578517086</v>
      </c>
      <c r="C12" s="10"/>
    </row>
    <row r="13" spans="1:3" ht="14.25">
      <c r="A13" s="135" t="s">
        <v>68</v>
      </c>
      <c r="B13" s="143">
        <v>0.012552103187416286</v>
      </c>
      <c r="C13" s="10"/>
    </row>
    <row r="14" spans="1:3" ht="14.25">
      <c r="A14" s="135" t="s">
        <v>17</v>
      </c>
      <c r="B14" s="143">
        <v>0.01604190618886614</v>
      </c>
      <c r="C14" s="10"/>
    </row>
    <row r="15" spans="1:3" ht="14.25">
      <c r="A15" s="135" t="s">
        <v>73</v>
      </c>
      <c r="B15" s="143">
        <v>0.016240587885402835</v>
      </c>
      <c r="C15" s="10"/>
    </row>
    <row r="16" spans="1:3" ht="14.25">
      <c r="A16" s="135" t="s">
        <v>74</v>
      </c>
      <c r="B16" s="143">
        <v>0.021063803826050442</v>
      </c>
      <c r="C16" s="10"/>
    </row>
    <row r="17" spans="1:3" ht="14.25">
      <c r="A17" s="135" t="s">
        <v>95</v>
      </c>
      <c r="B17" s="143">
        <v>0.034709864046384764</v>
      </c>
      <c r="C17" s="10"/>
    </row>
    <row r="18" spans="1:3" ht="14.25">
      <c r="A18" s="137" t="s">
        <v>27</v>
      </c>
      <c r="B18" s="142">
        <v>0.007293303452012359</v>
      </c>
      <c r="C18" s="10"/>
    </row>
    <row r="19" spans="1:3" ht="14.25">
      <c r="A19" s="137" t="s">
        <v>1</v>
      </c>
      <c r="B19" s="142">
        <v>-0.0498878788609457</v>
      </c>
      <c r="C19" s="10"/>
    </row>
    <row r="20" spans="1:3" ht="14.25">
      <c r="A20" s="137" t="s">
        <v>0</v>
      </c>
      <c r="B20" s="142">
        <v>0</v>
      </c>
      <c r="C20" s="57"/>
    </row>
    <row r="21" spans="1:3" ht="14.25">
      <c r="A21" s="137" t="s">
        <v>28</v>
      </c>
      <c r="B21" s="142">
        <v>-0.011618992681932228</v>
      </c>
      <c r="C21" s="9"/>
    </row>
    <row r="22" spans="1:3" ht="14.25">
      <c r="A22" s="137" t="s">
        <v>29</v>
      </c>
      <c r="B22" s="142">
        <v>8.493150684962814E-06</v>
      </c>
      <c r="C22" s="73"/>
    </row>
    <row r="23" spans="1:3" ht="14.25">
      <c r="A23" s="137" t="s">
        <v>30</v>
      </c>
      <c r="B23" s="142">
        <v>0.013589041095890412</v>
      </c>
      <c r="C23" s="10"/>
    </row>
    <row r="24" spans="1:3" ht="15" thickBot="1">
      <c r="A24" s="138" t="s">
        <v>98</v>
      </c>
      <c r="B24" s="145">
        <v>-0.008938501369885499</v>
      </c>
      <c r="C24" s="10"/>
    </row>
    <row r="25" spans="2:3" ht="12.75">
      <c r="B25" s="10"/>
      <c r="C25" s="10"/>
    </row>
    <row r="26" ht="12.75">
      <c r="C26" s="10"/>
    </row>
    <row r="27" spans="2:3" ht="12.75">
      <c r="B27" s="10"/>
      <c r="C27" s="10"/>
    </row>
    <row r="28" ht="12.75">
      <c r="C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5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1" customWidth="1"/>
    <col min="2" max="2" width="48.875" style="29" bestFit="1" customWidth="1"/>
    <col min="3" max="4" width="12.75390625" style="31" customWidth="1"/>
    <col min="5" max="5" width="16.75390625" style="41" customWidth="1"/>
    <col min="6" max="6" width="14.75390625" style="45" customWidth="1"/>
    <col min="7" max="7" width="14.75390625" style="41" customWidth="1"/>
    <col min="8" max="8" width="12.75390625" style="45" customWidth="1"/>
    <col min="9" max="9" width="39.125" style="29" bestFit="1" customWidth="1"/>
    <col min="10" max="10" width="22.875" style="29" bestFit="1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188" t="s">
        <v>102</v>
      </c>
      <c r="B1" s="188"/>
      <c r="C1" s="188"/>
      <c r="D1" s="188"/>
      <c r="E1" s="188"/>
      <c r="F1" s="188"/>
      <c r="G1" s="188"/>
      <c r="H1" s="188"/>
      <c r="I1" s="188"/>
      <c r="J1" s="188"/>
      <c r="K1" s="13"/>
      <c r="L1" s="14"/>
      <c r="M1" s="14"/>
    </row>
    <row r="2" spans="1:10" ht="30.75" thickBot="1">
      <c r="A2" s="15" t="s">
        <v>37</v>
      </c>
      <c r="B2" s="15" t="s">
        <v>22</v>
      </c>
      <c r="C2" s="44" t="s">
        <v>32</v>
      </c>
      <c r="D2" s="44" t="s">
        <v>33</v>
      </c>
      <c r="E2" s="44" t="s">
        <v>38</v>
      </c>
      <c r="F2" s="44" t="s">
        <v>39</v>
      </c>
      <c r="G2" s="44" t="s">
        <v>40</v>
      </c>
      <c r="H2" s="44" t="s">
        <v>12</v>
      </c>
      <c r="I2" s="44" t="s">
        <v>13</v>
      </c>
      <c r="J2" s="25" t="s">
        <v>14</v>
      </c>
    </row>
    <row r="3" spans="1:10" ht="14.25">
      <c r="A3" s="21">
        <v>1</v>
      </c>
      <c r="B3" s="108" t="s">
        <v>113</v>
      </c>
      <c r="C3" s="109" t="s">
        <v>35</v>
      </c>
      <c r="D3" s="110" t="s">
        <v>36</v>
      </c>
      <c r="E3" s="111">
        <v>4963484.29</v>
      </c>
      <c r="F3" s="112">
        <v>4245</v>
      </c>
      <c r="G3" s="111">
        <v>1169.2542</v>
      </c>
      <c r="H3" s="52">
        <v>1000</v>
      </c>
      <c r="I3" s="108" t="s">
        <v>16</v>
      </c>
      <c r="J3" s="113" t="s">
        <v>42</v>
      </c>
    </row>
    <row r="4" spans="1:10" ht="15.75" thickBot="1">
      <c r="A4" s="189" t="s">
        <v>45</v>
      </c>
      <c r="B4" s="190"/>
      <c r="C4" s="114" t="s">
        <v>46</v>
      </c>
      <c r="D4" s="114" t="s">
        <v>46</v>
      </c>
      <c r="E4" s="96">
        <f>SUM(E3:E3)</f>
        <v>4963484.29</v>
      </c>
      <c r="F4" s="97">
        <f>SUM(F3:F3)</f>
        <v>4245</v>
      </c>
      <c r="G4" s="114" t="s">
        <v>46</v>
      </c>
      <c r="H4" s="114" t="s">
        <v>46</v>
      </c>
      <c r="I4" s="114" t="s">
        <v>46</v>
      </c>
      <c r="J4" s="114" t="s">
        <v>46</v>
      </c>
    </row>
    <row r="5" spans="1:8" ht="14.25">
      <c r="A5" s="192"/>
      <c r="B5" s="192"/>
      <c r="C5" s="192"/>
      <c r="D5" s="192"/>
      <c r="E5" s="192"/>
      <c r="F5" s="192"/>
      <c r="G5" s="192"/>
      <c r="H5" s="192"/>
    </row>
  </sheetData>
  <mergeCells count="3">
    <mergeCell ref="A1:J1"/>
    <mergeCell ref="A4:B4"/>
    <mergeCell ref="A5:H5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26"/>
  <sheetViews>
    <sheetView zoomScale="85" zoomScaleNormal="85" workbookViewId="0" topLeftCell="A1">
      <selection activeCell="E4" sqref="E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6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204" t="s">
        <v>103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1" ht="15.75" customHeight="1" thickBot="1">
      <c r="A2" s="195" t="s">
        <v>37</v>
      </c>
      <c r="B2" s="100"/>
      <c r="C2" s="101"/>
      <c r="D2" s="102"/>
      <c r="E2" s="197" t="s">
        <v>63</v>
      </c>
      <c r="F2" s="197"/>
      <c r="G2" s="197"/>
      <c r="H2" s="197"/>
      <c r="I2" s="197"/>
      <c r="J2" s="197"/>
      <c r="K2" s="197"/>
    </row>
    <row r="3" spans="1:11" ht="45.75" thickBot="1">
      <c r="A3" s="196"/>
      <c r="B3" s="103" t="s">
        <v>22</v>
      </c>
      <c r="C3" s="26" t="s">
        <v>10</v>
      </c>
      <c r="D3" s="26" t="s">
        <v>11</v>
      </c>
      <c r="E3" s="17" t="s">
        <v>83</v>
      </c>
      <c r="F3" s="17" t="s">
        <v>92</v>
      </c>
      <c r="G3" s="17" t="s">
        <v>93</v>
      </c>
      <c r="H3" s="17" t="s">
        <v>81</v>
      </c>
      <c r="I3" s="17" t="s">
        <v>94</v>
      </c>
      <c r="J3" s="17" t="s">
        <v>47</v>
      </c>
      <c r="K3" s="18" t="s">
        <v>84</v>
      </c>
    </row>
    <row r="4" spans="1:11" ht="14.25" collapsed="1">
      <c r="A4" s="21">
        <v>1</v>
      </c>
      <c r="B4" s="27" t="s">
        <v>113</v>
      </c>
      <c r="C4" s="104">
        <v>39647</v>
      </c>
      <c r="D4" s="104">
        <v>39861</v>
      </c>
      <c r="E4" s="98">
        <v>-0.007725835441763307</v>
      </c>
      <c r="F4" s="98">
        <v>0.0022420827019773437</v>
      </c>
      <c r="G4" s="98">
        <v>0.03236279071515358</v>
      </c>
      <c r="H4" s="98">
        <v>0.024382717996377812</v>
      </c>
      <c r="I4" s="98">
        <v>0.06566981516287784</v>
      </c>
      <c r="J4" s="105">
        <v>0.16925420000019442</v>
      </c>
      <c r="K4" s="161">
        <v>0.010810394009280966</v>
      </c>
    </row>
    <row r="5" spans="1:11" ht="15.75" thickBot="1">
      <c r="A5" s="146"/>
      <c r="B5" s="151" t="s">
        <v>96</v>
      </c>
      <c r="C5" s="152" t="s">
        <v>46</v>
      </c>
      <c r="D5" s="152" t="s">
        <v>46</v>
      </c>
      <c r="E5" s="153">
        <f>AVERAGE(E4)</f>
        <v>-0.007725835441763307</v>
      </c>
      <c r="F5" s="153">
        <f>AVERAGE(F4)</f>
        <v>0.0022420827019773437</v>
      </c>
      <c r="G5" s="153">
        <f>AVERAGE(G4)</f>
        <v>0.03236279071515358</v>
      </c>
      <c r="H5" s="153">
        <f>AVERAGE(H4)</f>
        <v>0.024382717996377812</v>
      </c>
      <c r="I5" s="153">
        <f>AVERAGE(I4)</f>
        <v>0.06566981516287784</v>
      </c>
      <c r="J5" s="152" t="s">
        <v>46</v>
      </c>
      <c r="K5" s="153">
        <f>AVERAGE(K4)</f>
        <v>0.010810394009280966</v>
      </c>
    </row>
    <row r="6" spans="1:11" ht="14.25">
      <c r="A6" s="205" t="s">
        <v>85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</row>
    <row r="7" spans="1:11" ht="15" thickBot="1">
      <c r="A7" s="203"/>
      <c r="B7" s="203"/>
      <c r="C7" s="203"/>
      <c r="D7" s="203"/>
      <c r="E7" s="203"/>
      <c r="F7" s="203"/>
      <c r="G7" s="203"/>
      <c r="H7" s="203"/>
      <c r="I7" s="203"/>
      <c r="J7" s="203"/>
      <c r="K7" s="203"/>
    </row>
    <row r="8" spans="2:9" ht="14.25">
      <c r="B8" s="29"/>
      <c r="C8" s="30"/>
      <c r="D8" s="30"/>
      <c r="E8" s="29"/>
      <c r="F8" s="29"/>
      <c r="G8" s="29"/>
      <c r="H8" s="29"/>
      <c r="I8" s="29"/>
    </row>
    <row r="9" spans="2:9" ht="14.25">
      <c r="B9" s="29"/>
      <c r="C9" s="30"/>
      <c r="D9" s="30"/>
      <c r="E9" s="119"/>
      <c r="F9" s="29"/>
      <c r="G9" s="29"/>
      <c r="H9" s="29"/>
      <c r="I9" s="29"/>
    </row>
    <row r="10" spans="2:9" ht="14.25">
      <c r="B10" s="29"/>
      <c r="C10" s="30"/>
      <c r="D10" s="30"/>
      <c r="E10" s="29"/>
      <c r="F10" s="29"/>
      <c r="G10" s="29"/>
      <c r="H10" s="29"/>
      <c r="I10" s="29"/>
    </row>
    <row r="11" spans="2:9" ht="14.25">
      <c r="B11" s="29"/>
      <c r="C11" s="30"/>
      <c r="D11" s="30"/>
      <c r="E11" s="29"/>
      <c r="F11" s="29"/>
      <c r="G11" s="29"/>
      <c r="H11" s="29"/>
      <c r="I11" s="29"/>
    </row>
    <row r="12" spans="2:9" ht="14.25">
      <c r="B12" s="29"/>
      <c r="C12" s="30"/>
      <c r="D12" s="30"/>
      <c r="E12" s="29"/>
      <c r="F12" s="29"/>
      <c r="G12" s="29"/>
      <c r="H12" s="29"/>
      <c r="I12" s="29"/>
    </row>
    <row r="13" spans="2:9" ht="14.25">
      <c r="B13" s="29"/>
      <c r="C13" s="30"/>
      <c r="D13" s="30"/>
      <c r="E13" s="29"/>
      <c r="F13" s="29"/>
      <c r="G13" s="29"/>
      <c r="H13" s="29"/>
      <c r="I13" s="29"/>
    </row>
    <row r="14" spans="2:9" ht="14.25">
      <c r="B14" s="29"/>
      <c r="C14" s="30"/>
      <c r="D14" s="30"/>
      <c r="E14" s="29"/>
      <c r="F14" s="29"/>
      <c r="G14" s="29"/>
      <c r="H14" s="29"/>
      <c r="I14" s="29"/>
    </row>
    <row r="15" spans="2:9" ht="14.25">
      <c r="B15" s="29"/>
      <c r="C15" s="30"/>
      <c r="D15" s="30"/>
      <c r="E15" s="29"/>
      <c r="F15" s="29"/>
      <c r="G15" s="29"/>
      <c r="H15" s="29"/>
      <c r="I15" s="29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mergeCells count="5">
    <mergeCell ref="A7:K7"/>
    <mergeCell ref="A2:A3"/>
    <mergeCell ref="A1:J1"/>
    <mergeCell ref="E2:K2"/>
    <mergeCell ref="A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5" zoomScaleNormal="85" workbookViewId="0" topLeftCell="A1">
      <selection activeCell="A10" sqref="A10"/>
    </sheetView>
  </sheetViews>
  <sheetFormatPr defaultColWidth="9.00390625" defaultRowHeight="12.75"/>
  <cols>
    <col min="1" max="1" width="4.125" style="22" customWidth="1"/>
    <col min="2" max="2" width="50.75390625" style="22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00" t="s">
        <v>104</v>
      </c>
      <c r="B1" s="200"/>
      <c r="C1" s="200"/>
      <c r="D1" s="200"/>
      <c r="E1" s="200"/>
      <c r="F1" s="200"/>
      <c r="G1" s="200"/>
    </row>
    <row r="2" spans="1:7" s="31" customFormat="1" ht="15.75" customHeight="1" thickBot="1">
      <c r="A2" s="195" t="s">
        <v>37</v>
      </c>
      <c r="B2" s="88"/>
      <c r="C2" s="201" t="s">
        <v>23</v>
      </c>
      <c r="D2" s="202"/>
      <c r="E2" s="201" t="s">
        <v>24</v>
      </c>
      <c r="F2" s="202"/>
      <c r="G2" s="89"/>
    </row>
    <row r="3" spans="1:7" s="31" customFormat="1" ht="45.75" thickBot="1">
      <c r="A3" s="196"/>
      <c r="B3" s="35" t="s">
        <v>22</v>
      </c>
      <c r="C3" s="35" t="s">
        <v>48</v>
      </c>
      <c r="D3" s="35" t="s">
        <v>25</v>
      </c>
      <c r="E3" s="35" t="s">
        <v>26</v>
      </c>
      <c r="F3" s="35" t="s">
        <v>25</v>
      </c>
      <c r="G3" s="36" t="s">
        <v>90</v>
      </c>
    </row>
    <row r="4" spans="1:7" s="31" customFormat="1" ht="14.25">
      <c r="A4" s="21">
        <v>1</v>
      </c>
      <c r="B4" s="214" t="s">
        <v>113</v>
      </c>
      <c r="C4" s="38" t="s">
        <v>20</v>
      </c>
      <c r="D4" s="98" t="s">
        <v>20</v>
      </c>
      <c r="E4" s="39" t="s">
        <v>20</v>
      </c>
      <c r="F4" s="98" t="s">
        <v>20</v>
      </c>
      <c r="G4" s="40" t="s">
        <v>123</v>
      </c>
    </row>
    <row r="5" spans="1:7" s="31" customFormat="1" ht="15.75" thickBot="1">
      <c r="A5" s="115"/>
      <c r="B5" s="90" t="s">
        <v>45</v>
      </c>
      <c r="C5" s="116" t="s">
        <v>20</v>
      </c>
      <c r="D5" s="95" t="s">
        <v>20</v>
      </c>
      <c r="E5" s="92" t="s">
        <v>20</v>
      </c>
      <c r="F5" s="95" t="s">
        <v>20</v>
      </c>
      <c r="G5" s="93" t="s">
        <v>20</v>
      </c>
    </row>
    <row r="6" spans="1:11" s="31" customFormat="1" ht="15" customHeight="1" thickBot="1">
      <c r="A6" s="203"/>
      <c r="B6" s="203"/>
      <c r="C6" s="203"/>
      <c r="D6" s="203"/>
      <c r="E6" s="203"/>
      <c r="F6" s="203"/>
      <c r="G6" s="203"/>
      <c r="H6" s="7"/>
      <c r="I6" s="7"/>
      <c r="J6" s="7"/>
      <c r="K6" s="7"/>
    </row>
    <row r="7" s="31" customFormat="1" ht="14.25">
      <c r="D7" s="41"/>
    </row>
    <row r="8" spans="1:4" s="31" customFormat="1" ht="14.25">
      <c r="A8" s="29" t="s">
        <v>122</v>
      </c>
      <c r="D8" s="41"/>
    </row>
    <row r="9" spans="1:4" s="31" customFormat="1" ht="14.25">
      <c r="A9" s="29" t="s">
        <v>124</v>
      </c>
      <c r="D9" s="41"/>
    </row>
    <row r="10" s="31" customFormat="1" ht="14.25">
      <c r="D10" s="41"/>
    </row>
    <row r="11" s="31" customFormat="1" ht="14.25">
      <c r="D11" s="41"/>
    </row>
    <row r="12" s="31" customFormat="1" ht="14.25">
      <c r="D12" s="41"/>
    </row>
    <row r="13" s="31" customFormat="1" ht="14.25">
      <c r="D13" s="41"/>
    </row>
    <row r="14" s="31" customFormat="1" ht="14.25">
      <c r="D14" s="41"/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/>
    <row r="30" s="31" customFormat="1" ht="14.25"/>
    <row r="31" spans="8:9" s="31" customFormat="1" ht="14.25">
      <c r="H31" s="22"/>
      <c r="I31" s="22"/>
    </row>
    <row r="34" spans="2:5" ht="30.75" thickBot="1">
      <c r="B34" s="42" t="s">
        <v>22</v>
      </c>
      <c r="C34" s="35" t="s">
        <v>51</v>
      </c>
      <c r="D34" s="35" t="s">
        <v>52</v>
      </c>
      <c r="E34" s="36" t="s">
        <v>49</v>
      </c>
    </row>
    <row r="35" spans="1:5" ht="14.25">
      <c r="A35" s="22">
        <v>1</v>
      </c>
      <c r="B35" s="37" t="str">
        <f>B4</f>
        <v>УНІВЕР.УА/Отаман: Фонд Перспективних Акцій</v>
      </c>
      <c r="C35" s="120" t="str">
        <f>C4</f>
        <v>н.д.</v>
      </c>
      <c r="D35" s="98" t="str">
        <f>D4</f>
        <v>н.д.</v>
      </c>
      <c r="E35" s="121" t="str">
        <f>G4</f>
        <v>н.д.*</v>
      </c>
    </row>
  </sheetData>
  <mergeCells count="5">
    <mergeCell ref="A6:G6"/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workbookViewId="0" topLeftCell="A1">
      <selection activeCell="B2" sqref="B2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6" t="s">
        <v>22</v>
      </c>
      <c r="B1" s="67" t="s">
        <v>79</v>
      </c>
      <c r="C1" s="10"/>
      <c r="D1" s="10"/>
    </row>
    <row r="2" spans="1:4" ht="14.25">
      <c r="A2" s="27" t="s">
        <v>113</v>
      </c>
      <c r="B2" s="139">
        <v>-0.007725835441763307</v>
      </c>
      <c r="C2" s="10"/>
      <c r="D2" s="10"/>
    </row>
    <row r="3" spans="1:4" ht="14.25">
      <c r="A3" s="27" t="s">
        <v>27</v>
      </c>
      <c r="B3" s="140">
        <v>-0.00772583544176331</v>
      </c>
      <c r="C3" s="10"/>
      <c r="D3" s="10"/>
    </row>
    <row r="4" spans="1:4" ht="14.25">
      <c r="A4" s="27" t="s">
        <v>1</v>
      </c>
      <c r="B4" s="140">
        <v>-0.0498878788609457</v>
      </c>
      <c r="C4" s="10"/>
      <c r="D4" s="10"/>
    </row>
    <row r="5" spans="1:4" ht="14.25">
      <c r="A5" s="27" t="s">
        <v>0</v>
      </c>
      <c r="B5" s="140">
        <v>0</v>
      </c>
      <c r="C5" s="10"/>
      <c r="D5" s="10"/>
    </row>
    <row r="6" spans="1:4" ht="14.25">
      <c r="A6" s="27" t="s">
        <v>28</v>
      </c>
      <c r="B6" s="140">
        <v>-0.011618992681932228</v>
      </c>
      <c r="C6" s="10"/>
      <c r="D6" s="10"/>
    </row>
    <row r="7" spans="1:4" ht="14.25">
      <c r="A7" s="27" t="s">
        <v>29</v>
      </c>
      <c r="B7" s="140">
        <v>8.493150684962814E-06</v>
      </c>
      <c r="C7" s="10"/>
      <c r="D7" s="10"/>
    </row>
    <row r="8" spans="1:4" ht="14.25">
      <c r="A8" s="27" t="s">
        <v>30</v>
      </c>
      <c r="B8" s="140">
        <v>0.013589041095890412</v>
      </c>
      <c r="C8" s="10"/>
      <c r="D8" s="10"/>
    </row>
    <row r="9" spans="1:4" ht="15" thickBot="1">
      <c r="A9" s="75" t="s">
        <v>98</v>
      </c>
      <c r="B9" s="141">
        <v>-0.008938501369885499</v>
      </c>
      <c r="C9" s="10"/>
      <c r="D9" s="10"/>
    </row>
    <row r="10" spans="2:4" ht="12.75">
      <c r="B10" s="10"/>
      <c r="C10" s="10"/>
      <c r="D10" s="10"/>
    </row>
    <row r="11" spans="1:4" ht="14.25">
      <c r="A11" s="54"/>
      <c r="B11" s="55"/>
      <c r="C11" s="10"/>
      <c r="D11" s="10"/>
    </row>
    <row r="12" spans="1:4" ht="14.25">
      <c r="A12" s="54"/>
      <c r="B12" s="55"/>
      <c r="C12" s="10"/>
      <c r="D12" s="10"/>
    </row>
    <row r="13" spans="1:4" ht="14.25">
      <c r="A13" s="54"/>
      <c r="B13" s="55"/>
      <c r="C13" s="10"/>
      <c r="D13" s="10"/>
    </row>
    <row r="14" spans="1:4" ht="14.25">
      <c r="A14" s="54"/>
      <c r="B14" s="55"/>
      <c r="C14" s="10"/>
      <c r="D14" s="10"/>
    </row>
    <row r="15" spans="1:4" ht="14.25">
      <c r="A15" s="54"/>
      <c r="B15" s="5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2023-09-11T07:53:29Z</dcterms:modified>
  <cp:category/>
  <cp:version/>
  <cp:contentType/>
  <cp:contentStatus/>
</cp:coreProperties>
</file>