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<sst xmlns="http://schemas.openxmlformats.org/spreadsheetml/2006/main" count="337" uniqueCount="120">
  <si>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</si>
  <si>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</si>
  <si>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</si>
  <si>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</si>
  <si>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</si>
  <si>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</si>
  <si>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</si>
  <si>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</si>
  <si>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</si>
  <si>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</si>
  <si>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</si>
  <si>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</si>
  <si>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</si>
  <si>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</si>
  <si>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</si>
  <si>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</si>
  <si>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</si>
  <si>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ТАСК Ресурс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</si>
  <si>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</si>
  <si>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</si>
  <si>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</si>
  <si>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</si>
  <si>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</si>
  <si>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</si>
  <si>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</si>
  <si>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</si>
  <si>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</si>
  <si>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</si>
  <si>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</si>
  <si>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</si>
  <si>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</si>
  <si>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</si>
  <si>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</si>
  <si>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</si>
  <si>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</si>
  <si>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</si>
  <si>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</si>
  <si>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</si>
  <si>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</si>
  <si>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</si>
  <si>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</si>
  <si>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</si>
  <si>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</si>
  <si>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</si>
  <si>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</si>
  <si>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</si>
  <si>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</si>
  <si>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</si>
  <si>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</si>
  <si>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</si>
  <si>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</si>
  <si>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</si>
  <si>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</si>
  <si>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</si>
  <si>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</si>
  <si>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</si>
  <si>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</si>
  <si>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</si>
  <si>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</si>
  <si>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КІНТО-Класичний</t>
  </si>
  <si>
    <t>http://www.kinto.com/</t>
  </si>
  <si>
    <t>КІНТО-Еквіті</t>
  </si>
  <si>
    <t>Індекс Української Біржі</t>
  </si>
  <si>
    <t>Індекс</t>
  </si>
  <si>
    <t>"Золотий" депозит (за офіційним курсом золота)</t>
  </si>
  <si>
    <t>1 місяць*</t>
  </si>
  <si>
    <t>Назва фонду*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</si>
  <si>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</si>
  <si>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</si>
  <si>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</si>
  <si>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</si>
  <si>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</si>
  <si>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</si>
  <si>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</si>
  <si>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</si>
  <si>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</si>
  <si>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</si>
  <si>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</si>
  <si>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</si>
  <si>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</si>
  <si>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</si>
  <si>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</si>
  <si>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</si>
  <si>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</si>
  <si>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</si>
  <si>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</si>
  <si>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Середнє значення</t>
  </si>
  <si>
    <t>КІНТО-Казначейський</t>
  </si>
  <si>
    <t>1 рік</t>
  </si>
  <si>
    <t>1 місяць (з початку року)</t>
  </si>
  <si>
    <t>ТАСК Український Капітал</t>
  </si>
  <si>
    <t>WIG20 (Польща)</t>
  </si>
  <si>
    <t>спец.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</si>
  <si>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</si>
  <si>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</si>
  <si>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</si>
  <si>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</si>
  <si>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Софіївський</t>
  </si>
  <si>
    <t>ТОВ КУА "ІВЕКС ЕССЕТ МЕНЕДЖМЕНТ"</t>
  </si>
  <si>
    <t>http://www.am.eavex.com.ua/</t>
  </si>
  <si>
    <t>УНІВЕР.УА/Володимир Великий: Фонд Збалансований</t>
  </si>
  <si>
    <t>УНІВЕР.УА/Ярослав Мудрий: Фонд Акцiй</t>
  </si>
  <si>
    <t>ОТП Класичний</t>
  </si>
  <si>
    <t>ТОВ КУА "ОТП Капітал"</t>
  </si>
  <si>
    <t>http://otpcapital.com.ua/</t>
  </si>
  <si>
    <t>ОТП Фонд Акцій</t>
  </si>
  <si>
    <t>Аргентум</t>
  </si>
  <si>
    <t>ТОВ КУА "ОЗОН"</t>
  </si>
  <si>
    <t>http://ozoncap.com/</t>
  </si>
  <si>
    <t>КІНТО-Голд</t>
  </si>
  <si>
    <t>спец. банк. мет.</t>
  </si>
  <si>
    <t>ПрАТ "КІНТО"</t>
  </si>
  <si>
    <t>з початку року</t>
  </si>
  <si>
    <t>DJI (США)</t>
  </si>
  <si>
    <t>SHANGHAI SE COMPOSITE (Китай)</t>
  </si>
  <si>
    <t>грудень '23</t>
  </si>
  <si>
    <t>січень '24</t>
  </si>
  <si>
    <t>ВСІ</t>
  </si>
  <si>
    <t>ТОВ КУА "Всесвіт"</t>
  </si>
  <si>
    <t>http://www.vseswit.com.ua/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</si>
</sst>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i/>
      <sz val="11.5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i/>
      <sz val="12"/>
      <color indexed="8"/>
      <name val="Arial Cyr"/>
      <family val="0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sz val="8.75"/>
      <color indexed="8"/>
      <name val="Arial Cyr"/>
      <family val="0"/>
    </font>
    <font>
      <sz val="9.5"/>
      <color indexed="55"/>
      <name val="Arial Cyr"/>
      <family val="0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1.95"/>
      <color indexed="8"/>
      <name val="Arial"/>
      <family val="2"/>
    </font>
    <font>
      <b/>
      <sz val="10.1"/>
      <color indexed="8"/>
      <name val="Arial"/>
      <family val="2"/>
    </font>
    <font>
      <b/>
      <sz val="10"/>
      <color indexed="6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1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33" fillId="7" borderId="1" applyNumberFormat="0" applyAlignment="0" applyProtection="0"/>
    <xf numFmtId="0" fontId="34" fillId="14" borderId="2" applyNumberFormat="0" applyAlignment="0" applyProtection="0"/>
    <xf numFmtId="0" fontId="35" fillId="1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15" borderId="7" applyNumberFormat="0" applyAlignment="0" applyProtection="0"/>
    <xf numFmtId="0" fontId="2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63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shrinkToFit="1"/>
    </xf>
    <xf numFmtId="4" fontId="9" fillId="0" borderId="20" xfId="0" applyNumberFormat="1" applyFont="1" applyFill="1" applyBorder="1" applyAlignment="1">
      <alignment horizontal="right" vertical="center" indent="1"/>
    </xf>
    <xf numFmtId="3" fontId="9" fillId="0" borderId="20" xfId="0" applyNumberFormat="1" applyFont="1" applyFill="1" applyBorder="1" applyAlignment="1">
      <alignment horizontal="right" vertical="center" indent="1"/>
    </xf>
    <xf numFmtId="4" fontId="9" fillId="0" borderId="2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0" xfId="42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6" fillId="0" borderId="0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center" vertical="center" wrapText="1"/>
      <protection/>
    </xf>
    <xf numFmtId="4" fontId="22" fillId="0" borderId="2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6" fillId="0" borderId="29" xfId="56" applyNumberFormat="1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" fontId="22" fillId="0" borderId="0" xfId="0" applyNumberFormat="1" applyFont="1" applyFill="1" applyBorder="1" applyAlignment="1">
      <alignment horizontal="right" vertical="center" indent="1"/>
    </xf>
    <xf numFmtId="1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182" fontId="2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6" fillId="0" borderId="30" xfId="55" applyFont="1" applyFill="1" applyBorder="1" applyAlignment="1">
      <alignment vertical="center" wrapText="1"/>
      <protection/>
    </xf>
    <xf numFmtId="10" fontId="16" fillId="0" borderId="31" xfId="56" applyNumberFormat="1" applyFont="1" applyFill="1" applyBorder="1" applyAlignment="1">
      <alignment horizontal="center" vertical="center" wrapText="1"/>
      <protection/>
    </xf>
    <xf numFmtId="10" fontId="16" fillId="0" borderId="32" xfId="56" applyNumberFormat="1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vertical="center" wrapText="1"/>
      <protection/>
    </xf>
    <xf numFmtId="4" fontId="16" fillId="0" borderId="17" xfId="54" applyNumberFormat="1" applyFont="1" applyFill="1" applyBorder="1" applyAlignment="1">
      <alignment horizontal="right" vertical="center" wrapText="1" indent="1"/>
      <protection/>
    </xf>
    <xf numFmtId="3" fontId="16" fillId="0" borderId="17" xfId="54" applyNumberFormat="1" applyFont="1" applyFill="1" applyBorder="1" applyAlignment="1">
      <alignment horizontal="right" vertical="center" wrapText="1" indent="1"/>
      <protection/>
    </xf>
    <xf numFmtId="0" fontId="17" fillId="0" borderId="29" xfId="42" applyFont="1" applyFill="1" applyBorder="1" applyAlignment="1" applyProtection="1">
      <alignment vertical="center" wrapText="1"/>
      <protection/>
    </xf>
    <xf numFmtId="0" fontId="16" fillId="0" borderId="33" xfId="55" applyFont="1" applyFill="1" applyBorder="1" applyAlignment="1">
      <alignment vertical="center" wrapText="1"/>
      <protection/>
    </xf>
    <xf numFmtId="10" fontId="16" fillId="0" borderId="34" xfId="56" applyNumberFormat="1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37" xfId="0" applyBorder="1" applyAlignment="1">
      <alignment/>
    </xf>
    <xf numFmtId="0" fontId="10" fillId="0" borderId="38" xfId="0" applyFont="1" applyFill="1" applyBorder="1" applyAlignment="1">
      <alignment horizontal="center" vertical="center" wrapText="1" shrinkToFit="1"/>
    </xf>
    <xf numFmtId="4" fontId="10" fillId="0" borderId="39" xfId="0" applyNumberFormat="1" applyFont="1" applyFill="1" applyBorder="1" applyAlignment="1">
      <alignment horizontal="right" vertical="center" indent="1"/>
    </xf>
    <xf numFmtId="3" fontId="10" fillId="0" borderId="40" xfId="0" applyNumberFormat="1" applyFont="1" applyFill="1" applyBorder="1" applyAlignment="1">
      <alignment horizontal="right" vertical="center" indent="1"/>
    </xf>
    <xf numFmtId="4" fontId="10" fillId="0" borderId="41" xfId="0" applyNumberFormat="1" applyFont="1" applyFill="1" applyBorder="1" applyAlignment="1">
      <alignment horizontal="right" vertical="center" indent="1"/>
    </xf>
    <xf numFmtId="10" fontId="9" fillId="0" borderId="20" xfId="64" applyNumberFormat="1" applyFont="1" applyFill="1" applyBorder="1" applyAlignment="1">
      <alignment horizontal="right" vertical="center" indent="1"/>
    </xf>
    <xf numFmtId="10" fontId="10" fillId="0" borderId="25" xfId="0" applyNumberFormat="1" applyFont="1" applyFill="1" applyBorder="1" applyAlignment="1">
      <alignment horizontal="right" vertical="center" indent="1"/>
    </xf>
    <xf numFmtId="4" fontId="24" fillId="0" borderId="25" xfId="57" applyNumberFormat="1" applyFont="1" applyFill="1" applyBorder="1" applyAlignment="1">
      <alignment horizontal="right" vertical="center" wrapText="1" indent="1"/>
      <protection/>
    </xf>
    <xf numFmtId="3" fontId="24" fillId="0" borderId="25" xfId="57" applyNumberFormat="1" applyFont="1" applyFill="1" applyBorder="1" applyAlignment="1">
      <alignment horizontal="right" vertical="center" wrapText="1" indent="1"/>
      <protection/>
    </xf>
    <xf numFmtId="10" fontId="16" fillId="0" borderId="17" xfId="56" applyNumberFormat="1" applyFont="1" applyFill="1" applyBorder="1" applyAlignment="1">
      <alignment horizontal="right" vertical="center" wrapText="1" indent="1"/>
      <protection/>
    </xf>
    <xf numFmtId="0" fontId="5" fillId="0" borderId="0" xfId="0" applyFont="1" applyBorder="1" applyAlignment="1">
      <alignment horizontal="left" vertical="center"/>
    </xf>
    <xf numFmtId="0" fontId="9" fillId="0" borderId="42" xfId="0" applyFont="1" applyBorder="1" applyAlignment="1">
      <alignment vertical="center"/>
    </xf>
    <xf numFmtId="14" fontId="9" fillId="0" borderId="42" xfId="0" applyNumberFormat="1" applyFont="1" applyBorder="1" applyAlignment="1">
      <alignment horizontal="center" vertical="center"/>
    </xf>
    <xf numFmtId="14" fontId="9" fillId="0" borderId="4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4" fontId="16" fillId="0" borderId="17" xfId="55" applyNumberFormat="1" applyFont="1" applyFill="1" applyBorder="1" applyAlignment="1">
      <alignment horizontal="center" vertical="center" wrapText="1"/>
      <protection/>
    </xf>
    <xf numFmtId="10" fontId="16" fillId="0" borderId="44" xfId="58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4" fontId="16" fillId="0" borderId="17" xfId="54" applyNumberFormat="1" applyFont="1" applyFill="1" applyBorder="1" applyAlignment="1">
      <alignment horizontal="center" vertical="center" wrapText="1"/>
      <protection/>
    </xf>
    <xf numFmtId="3" fontId="16" fillId="0" borderId="17" xfId="54" applyNumberFormat="1" applyFont="1" applyFill="1" applyBorder="1" applyAlignment="1">
      <alignment horizontal="center" vertical="center" wrapText="1"/>
      <protection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10" fontId="9" fillId="0" borderId="47" xfId="0" applyNumberFormat="1" applyFont="1" applyBorder="1" applyAlignment="1">
      <alignment horizontal="right" vertical="center" indent="1"/>
    </xf>
    <xf numFmtId="10" fontId="9" fillId="0" borderId="29" xfId="0" applyNumberFormat="1" applyFont="1" applyBorder="1" applyAlignment="1">
      <alignment horizontal="right" vertical="center" indent="1"/>
    </xf>
    <xf numFmtId="10" fontId="0" fillId="0" borderId="47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6" fillId="0" borderId="19" xfId="55" applyFont="1" applyFill="1" applyBorder="1" applyAlignment="1">
      <alignment horizontal="left" vertical="center" wrapText="1"/>
      <protection/>
    </xf>
    <xf numFmtId="0" fontId="14" fillId="0" borderId="19" xfId="0" applyFont="1" applyBorder="1" applyAlignment="1">
      <alignment horizontal="left" vertical="center" wrapText="1"/>
    </xf>
    <xf numFmtId="0" fontId="16" fillId="0" borderId="19" xfId="55" applyFont="1" applyFill="1" applyBorder="1" applyAlignment="1">
      <alignment vertical="center" wrapText="1"/>
      <protection/>
    </xf>
    <xf numFmtId="0" fontId="16" fillId="0" borderId="48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right" vertical="center" indent="1"/>
      <protection/>
    </xf>
    <xf numFmtId="10" fontId="16" fillId="0" borderId="29" xfId="56" applyNumberFormat="1" applyFont="1" applyFill="1" applyBorder="1" applyAlignment="1">
      <alignment horizontal="right" vertical="center" indent="1"/>
      <protection/>
    </xf>
    <xf numFmtId="10" fontId="16" fillId="0" borderId="32" xfId="56" applyNumberFormat="1" applyFont="1" applyFill="1" applyBorder="1" applyAlignment="1">
      <alignment horizontal="right" vertical="center" indent="1"/>
      <protection/>
    </xf>
    <xf numFmtId="10" fontId="16" fillId="0" borderId="21" xfId="56" applyNumberFormat="1" applyFont="1" applyFill="1" applyBorder="1" applyAlignment="1">
      <alignment horizontal="right" vertical="center" indent="1"/>
      <protection/>
    </xf>
    <xf numFmtId="10" fontId="16" fillId="0" borderId="49" xfId="56" applyNumberFormat="1" applyFont="1" applyFill="1" applyBorder="1" applyAlignment="1">
      <alignment horizontal="right" vertical="center" indent="1"/>
      <protection/>
    </xf>
    <xf numFmtId="10" fontId="16" fillId="0" borderId="41" xfId="56" applyNumberFormat="1" applyFont="1" applyFill="1" applyBorder="1" applyAlignment="1">
      <alignment horizontal="right" vertical="center" indent="1"/>
      <protection/>
    </xf>
    <xf numFmtId="0" fontId="24" fillId="0" borderId="14" xfId="55" applyFont="1" applyFill="1" applyBorder="1" applyAlignment="1">
      <alignment vertical="center" wrapText="1"/>
      <protection/>
    </xf>
    <xf numFmtId="14" fontId="24" fillId="0" borderId="17" xfId="55" applyNumberFormat="1" applyFont="1" applyFill="1" applyBorder="1" applyAlignment="1">
      <alignment horizontal="center" vertical="center" wrapText="1"/>
      <protection/>
    </xf>
    <xf numFmtId="10" fontId="24" fillId="0" borderId="17" xfId="56" applyNumberFormat="1" applyFont="1" applyFill="1" applyBorder="1" applyAlignment="1">
      <alignment horizontal="right" vertical="center" wrapText="1" indent="1"/>
      <protection/>
    </xf>
    <xf numFmtId="0" fontId="16" fillId="0" borderId="50" xfId="55" applyFont="1" applyFill="1" applyBorder="1" applyAlignment="1">
      <alignment horizontal="left" vertical="center" wrapText="1"/>
      <protection/>
    </xf>
    <xf numFmtId="10" fontId="16" fillId="0" borderId="51" xfId="56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24" fillId="0" borderId="17" xfId="56" applyNumberFormat="1" applyFont="1" applyFill="1" applyBorder="1" applyAlignment="1">
      <alignment horizontal="center" vertical="center" wrapText="1"/>
      <protection/>
    </xf>
    <xf numFmtId="0" fontId="16" fillId="0" borderId="52" xfId="54" applyFont="1" applyFill="1" applyBorder="1" applyAlignment="1">
      <alignment vertical="center" wrapText="1"/>
      <protection/>
    </xf>
    <xf numFmtId="4" fontId="16" fillId="0" borderId="52" xfId="54" applyNumberFormat="1" applyFont="1" applyFill="1" applyBorder="1" applyAlignment="1">
      <alignment horizontal="right" vertical="center" wrapText="1" indent="1"/>
      <protection/>
    </xf>
    <xf numFmtId="0" fontId="9" fillId="0" borderId="53" xfId="0" applyFont="1" applyBorder="1" applyAlignment="1">
      <alignment vertical="center"/>
    </xf>
    <xf numFmtId="4" fontId="9" fillId="0" borderId="53" xfId="0" applyNumberFormat="1" applyFont="1" applyBorder="1" applyAlignment="1">
      <alignment horizontal="right" vertical="center" indent="1"/>
    </xf>
    <xf numFmtId="10" fontId="9" fillId="0" borderId="53" xfId="0" applyNumberFormat="1" applyFont="1" applyBorder="1" applyAlignment="1">
      <alignment horizontal="right" vertical="center" indent="1"/>
    </xf>
    <xf numFmtId="0" fontId="16" fillId="0" borderId="54" xfId="55" applyFont="1" applyFill="1" applyBorder="1" applyAlignment="1">
      <alignment vertical="center" wrapText="1"/>
      <protection/>
    </xf>
    <xf numFmtId="10" fontId="9" fillId="0" borderId="55" xfId="0" applyNumberFormat="1" applyFont="1" applyBorder="1" applyAlignment="1">
      <alignment horizontal="right" vertical="center" indent="1"/>
    </xf>
    <xf numFmtId="0" fontId="9" fillId="0" borderId="56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16" fillId="0" borderId="57" xfId="56" applyNumberFormat="1" applyFont="1" applyFill="1" applyBorder="1" applyAlignment="1">
      <alignment horizontal="right" vertical="center" wrapText="1" indent="1"/>
      <protection/>
    </xf>
    <xf numFmtId="4" fontId="9" fillId="0" borderId="43" xfId="0" applyNumberFormat="1" applyFont="1" applyFill="1" applyBorder="1" applyAlignment="1">
      <alignment horizontal="right" vertical="center" indent="1"/>
    </xf>
    <xf numFmtId="0" fontId="9" fillId="0" borderId="26" xfId="0" applyFont="1" applyFill="1" applyBorder="1" applyAlignment="1">
      <alignment horizontal="left" vertical="center" wrapText="1" shrinkToFit="1"/>
    </xf>
    <xf numFmtId="4" fontId="9" fillId="0" borderId="27" xfId="0" applyNumberFormat="1" applyFont="1" applyFill="1" applyBorder="1" applyAlignment="1">
      <alignment horizontal="right" vertical="center" indent="1"/>
    </xf>
    <xf numFmtId="10" fontId="16" fillId="0" borderId="58" xfId="56" applyNumberFormat="1" applyFont="1" applyFill="1" applyBorder="1" applyAlignment="1">
      <alignment horizontal="right" vertical="center" wrapText="1" indent="1"/>
      <protection/>
    </xf>
    <xf numFmtId="4" fontId="9" fillId="0" borderId="28" xfId="0" applyNumberFormat="1" applyFont="1" applyFill="1" applyBorder="1" applyAlignment="1">
      <alignment horizontal="right" vertical="center" indent="1"/>
    </xf>
    <xf numFmtId="14" fontId="0" fillId="0" borderId="0" xfId="0" applyNumberFormat="1" applyAlignment="1">
      <alignment/>
    </xf>
    <xf numFmtId="0" fontId="16" fillId="0" borderId="59" xfId="54" applyFont="1" applyFill="1" applyBorder="1" applyAlignment="1">
      <alignment vertical="center" wrapText="1"/>
      <protection/>
    </xf>
    <xf numFmtId="4" fontId="16" fillId="0" borderId="59" xfId="54" applyNumberFormat="1" applyFont="1" applyFill="1" applyBorder="1" applyAlignment="1">
      <alignment horizontal="right" vertical="center" wrapText="1" indent="1"/>
      <protection/>
    </xf>
    <xf numFmtId="0" fontId="9" fillId="0" borderId="60" xfId="0" applyFont="1" applyFill="1" applyBorder="1" applyAlignment="1">
      <alignment horizontal="left" vertical="center" wrapText="1" shrinkToFit="1"/>
    </xf>
    <xf numFmtId="4" fontId="9" fillId="0" borderId="61" xfId="0" applyNumberFormat="1" applyFont="1" applyFill="1" applyBorder="1" applyAlignment="1">
      <alignment horizontal="right" vertical="center" indent="1"/>
    </xf>
    <xf numFmtId="10" fontId="9" fillId="0" borderId="61" xfId="64" applyNumberFormat="1" applyFont="1" applyFill="1" applyBorder="1" applyAlignment="1">
      <alignment horizontal="right" vertical="center" indent="1"/>
    </xf>
    <xf numFmtId="4" fontId="9" fillId="0" borderId="62" xfId="0" applyNumberFormat="1" applyFont="1" applyFill="1" applyBorder="1" applyAlignment="1">
      <alignment horizontal="right" vertical="center" indent="1"/>
    </xf>
    <xf numFmtId="0" fontId="9" fillId="0" borderId="63" xfId="0" applyFont="1" applyFill="1" applyBorder="1" applyAlignment="1">
      <alignment horizontal="left" vertical="center" wrapText="1" shrinkToFit="1"/>
    </xf>
    <xf numFmtId="4" fontId="9" fillId="0" borderId="64" xfId="0" applyNumberFormat="1" applyFont="1" applyFill="1" applyBorder="1" applyAlignment="1">
      <alignment horizontal="right" vertical="center" indent="1"/>
    </xf>
    <xf numFmtId="10" fontId="9" fillId="0" borderId="64" xfId="64" applyNumberFormat="1" applyFont="1" applyFill="1" applyBorder="1" applyAlignment="1">
      <alignment horizontal="right" vertical="center" indent="1"/>
    </xf>
    <xf numFmtId="10" fontId="14" fillId="0" borderId="49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5" fillId="0" borderId="65" xfId="0" applyFont="1" applyBorder="1" applyAlignment="1">
      <alignment horizontal="left" vertical="center"/>
    </xf>
    <xf numFmtId="0" fontId="24" fillId="0" borderId="65" xfId="57" applyFont="1" applyFill="1" applyBorder="1" applyAlignment="1">
      <alignment horizontal="center" vertical="center" wrapText="1"/>
      <protection/>
    </xf>
    <xf numFmtId="0" fontId="24" fillId="0" borderId="66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8" fillId="0" borderId="6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4" fontId="9" fillId="0" borderId="72" xfId="0" applyNumberFormat="1" applyFont="1" applyFill="1" applyBorder="1" applyAlignment="1">
      <alignment horizontal="right" vertical="center" inden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5"/>
          <c:w val="0.9795"/>
          <c:h val="0.4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9363585"/>
        <c:axId val="17163402"/>
      </c:barChart>
      <c:catAx>
        <c:axId val="93635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3402"/>
        <c:crosses val="autoZero"/>
        <c:auto val="1"/>
        <c:lblOffset val="0"/>
        <c:tickLblSkip val="1"/>
        <c:noMultiLvlLbl val="0"/>
      </c:catAx>
      <c:valAx>
        <c:axId val="17163402"/>
        <c:scaling>
          <c:orientation val="minMax"/>
          <c:max val="0.1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86375"/>
          <c:w val="0.47025"/>
          <c:h val="0.1032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1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0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20252891"/>
        <c:axId val="48058292"/>
      </c:barChart>
      <c:catAx>
        <c:axId val="20252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58292"/>
        <c:crosses val="autoZero"/>
        <c:auto val="0"/>
        <c:lblOffset val="100"/>
        <c:tickLblSkip val="1"/>
        <c:noMultiLvlLbl val="0"/>
      </c:catAx>
      <c:valAx>
        <c:axId val="48058292"/>
        <c:scaling>
          <c:orientation val="minMax"/>
          <c:max val="0.1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2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5"/>
          <c:y val="0.85975"/>
          <c:w val="0.5467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3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895"/>
          <c:y val="0.261"/>
          <c:w val="0.3807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27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"/>
          <c:w val="0.9675"/>
          <c:h val="0.4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ВЧА'!$C$54:$C$63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ВЧА'!$E$54:$E$63</c:f>
              <c:numCache/>
            </c:numRef>
          </c:val>
        </c:ser>
        <c:overlap val="-30"/>
        <c:axId val="29871445"/>
        <c:axId val="407550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ВЧА'!$B$54:$B$62</c:f>
              <c:strCache/>
            </c:strRef>
          </c:cat>
          <c:val>
            <c:numRef>
              <c:f>'В_динаміка ВЧА'!$D$54:$D$62</c:f>
              <c:numCache/>
            </c:numRef>
          </c:val>
          <c:smooth val="0"/>
        </c:ser>
        <c:axId val="3667951"/>
        <c:axId val="33011560"/>
      </c:lineChart>
      <c:catAx>
        <c:axId val="29871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50"/>
        <c:crosses val="autoZero"/>
        <c:auto val="0"/>
        <c:lblOffset val="40"/>
        <c:tickLblSkip val="2"/>
        <c:noMultiLvlLbl val="0"/>
      </c:catAx>
      <c:valAx>
        <c:axId val="407550"/>
        <c:scaling>
          <c:orientation val="minMax"/>
          <c:max val="250"/>
          <c:min val="-5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71445"/>
        <c:crossesAt val="1"/>
        <c:crossBetween val="between"/>
        <c:dispUnits/>
      </c:valAx>
      <c:catAx>
        <c:axId val="3667951"/>
        <c:scaling>
          <c:orientation val="minMax"/>
        </c:scaling>
        <c:axPos val="b"/>
        <c:delete val="1"/>
        <c:majorTickMark val="out"/>
        <c:minorTickMark val="none"/>
        <c:tickLblPos val="nextTo"/>
        <c:crossAx val="33011560"/>
        <c:crosses val="autoZero"/>
        <c:auto val="0"/>
        <c:lblOffset val="100"/>
        <c:tickLblSkip val="1"/>
        <c:noMultiLvlLbl val="0"/>
      </c:catAx>
      <c:valAx>
        <c:axId val="3301156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79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75"/>
          <c:y val="0.8495"/>
          <c:w val="0.456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28668585"/>
        <c:axId val="56690674"/>
      </c:barChart>
      <c:catAx>
        <c:axId val="28668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0674"/>
        <c:crosses val="autoZero"/>
        <c:auto val="0"/>
        <c:lblOffset val="0"/>
        <c:tickLblSkip val="1"/>
        <c:noMultiLvlLbl val="0"/>
      </c:catAx>
      <c:valAx>
        <c:axId val="56690674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68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2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425"/>
          <c:w val="1"/>
          <c:h val="0.5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'І_динаміка ВЧА'!$B$37:$B$37</c:f>
              <c:numCache/>
            </c:numRef>
          </c:cat>
          <c:val>
            <c:numRef>
              <c:f>'І_динаміка ВЧА'!$C$37:$C$37</c:f>
              <c:numCache/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'І_динаміка ВЧА'!$B$37:$B$37</c:f>
              <c:numCache/>
            </c:numRef>
          </c:cat>
          <c:val>
            <c:numRef>
              <c:f>'І_динаміка ВЧА'!$E$37:$E$37</c:f>
              <c:numCache/>
            </c:numRef>
          </c:val>
        </c:ser>
        <c:overlap val="-20"/>
        <c:axId val="40454019"/>
        <c:axId val="28541852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ВЧА'!$D$37:$D$37</c:f>
              <c:numCache/>
            </c:numRef>
          </c:val>
          <c:smooth val="0"/>
        </c:ser>
        <c:axId val="55550077"/>
        <c:axId val="30188646"/>
      </c:lineChart>
      <c:catAx>
        <c:axId val="404540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41852"/>
        <c:crosses val="autoZero"/>
        <c:auto val="0"/>
        <c:lblOffset val="100"/>
        <c:tickLblSkip val="1"/>
        <c:noMultiLvlLbl val="0"/>
      </c:catAx>
      <c:valAx>
        <c:axId val="28541852"/>
        <c:scaling>
          <c:orientation val="minMax"/>
          <c:max val="1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54019"/>
        <c:crossesAt val="1"/>
        <c:crossBetween val="between"/>
        <c:dispUnits/>
        <c:minorUnit val="1"/>
      </c:valAx>
      <c:catAx>
        <c:axId val="55550077"/>
        <c:scaling>
          <c:orientation val="minMax"/>
        </c:scaling>
        <c:axPos val="b"/>
        <c:delete val="1"/>
        <c:majorTickMark val="out"/>
        <c:minorTickMark val="none"/>
        <c:tickLblPos val="nextTo"/>
        <c:crossAx val="30188646"/>
        <c:crosses val="autoZero"/>
        <c:auto val="0"/>
        <c:lblOffset val="100"/>
        <c:tickLblSkip val="1"/>
        <c:noMultiLvlLbl val="0"/>
      </c:catAx>
      <c:valAx>
        <c:axId val="30188646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50077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25"/>
          <c:y val="0.75775"/>
          <c:w val="0.4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-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425"/>
          <c:w val="0.9592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3262359"/>
        <c:axId val="29361232"/>
      </c:barChart>
      <c:catAx>
        <c:axId val="326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61232"/>
        <c:crosses val="autoZero"/>
        <c:auto val="0"/>
        <c:lblOffset val="100"/>
        <c:tickLblSkip val="1"/>
        <c:noMultiLvlLbl val="0"/>
      </c:catAx>
      <c:valAx>
        <c:axId val="29361232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2359"/>
        <c:crossesAt val="1"/>
        <c:crossBetween val="between"/>
        <c:dispUnits/>
        <c:majorUnit val="0.0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6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5"/>
          <c:w val="1"/>
          <c:h val="0.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62924497"/>
        <c:axId val="29449562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63719467"/>
        <c:axId val="36604292"/>
      </c:lineChart>
      <c:catAx>
        <c:axId val="629244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29449562"/>
        <c:crosses val="autoZero"/>
        <c:auto val="0"/>
        <c:lblOffset val="100"/>
        <c:tickLblSkip val="1"/>
        <c:noMultiLvlLbl val="0"/>
      </c:catAx>
      <c:valAx>
        <c:axId val="29449562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24497"/>
        <c:crossesAt val="1"/>
        <c:crossBetween val="between"/>
        <c:dispUnits/>
      </c:valAx>
      <c:catAx>
        <c:axId val="63719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292"/>
        <c:crosses val="autoZero"/>
        <c:auto val="0"/>
        <c:lblOffset val="100"/>
        <c:tickLblSkip val="1"/>
        <c:noMultiLvlLbl val="0"/>
      </c:catAx>
      <c:valAx>
        <c:axId val="3660429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7194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325"/>
          <c:y val="0.8345"/>
          <c:w val="0.499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61003173"/>
        <c:axId val="12157646"/>
      </c:barChart>
      <c:catAx>
        <c:axId val="61003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7646"/>
        <c:crosses val="autoZero"/>
        <c:auto val="0"/>
        <c:lblOffset val="100"/>
        <c:tickLblSkip val="1"/>
        <c:noMultiLvlLbl val="0"/>
      </c:catAx>
      <c:valAx>
        <c:axId val="12157646"/>
        <c:scaling>
          <c:orientation val="minMax"/>
          <c:max val="0.05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3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Диаграмма 7"/>
        <xdr:cNvGraphicFramePr/>
      </xdr:nvGraphicFramePr>
      <xdr:xfrm>
        <a:off x="9525" y="1152525"/>
        <a:ext cx="12763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21</xdr:row>
      <xdr:rowOff>19050</xdr:rowOff>
    </xdr:from>
    <xdr:to>
      <xdr:col>11</xdr:col>
      <xdr:colOff>628650</xdr:colOff>
      <xdr:row>40</xdr:row>
      <xdr:rowOff>104775</xdr:rowOff>
    </xdr:to>
    <xdr:graphicFrame>
      <xdr:nvGraphicFramePr>
        <xdr:cNvPr id="2" name="Диаграмма 9"/>
        <xdr:cNvGraphicFramePr/>
      </xdr:nvGraphicFramePr>
      <xdr:xfrm>
        <a:off x="5543550" y="3886200"/>
        <a:ext cx="71913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35</xdr:row>
      <xdr:rowOff>133350</xdr:rowOff>
    </xdr:from>
    <xdr:to>
      <xdr:col>4</xdr:col>
      <xdr:colOff>628650</xdr:colOff>
      <xdr:row>59</xdr:row>
      <xdr:rowOff>133350</xdr:rowOff>
    </xdr:to>
    <xdr:graphicFrame>
      <xdr:nvGraphicFramePr>
        <xdr:cNvPr id="1" name="Диаграмма 2"/>
        <xdr:cNvGraphicFramePr/>
      </xdr:nvGraphicFramePr>
      <xdr:xfrm>
        <a:off x="333375" y="6667500"/>
        <a:ext cx="8115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8</xdr:col>
      <xdr:colOff>28575</xdr:colOff>
      <xdr:row>49</xdr:row>
      <xdr:rowOff>66675</xdr:rowOff>
    </xdr:to>
    <xdr:graphicFrame>
      <xdr:nvGraphicFramePr>
        <xdr:cNvPr id="1" name="Диаграмма 7"/>
        <xdr:cNvGraphicFramePr/>
      </xdr:nvGraphicFramePr>
      <xdr:xfrm>
        <a:off x="0" y="4791075"/>
        <a:ext cx="15354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17</xdr:col>
      <xdr:colOff>676275</xdr:colOff>
      <xdr:row>49</xdr:row>
      <xdr:rowOff>28575</xdr:rowOff>
    </xdr:to>
    <xdr:graphicFrame>
      <xdr:nvGraphicFramePr>
        <xdr:cNvPr id="1" name="Диаграмма 1"/>
        <xdr:cNvGraphicFramePr/>
      </xdr:nvGraphicFramePr>
      <xdr:xfrm>
        <a:off x="6115050" y="76200"/>
        <a:ext cx="10248900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19050</xdr:rowOff>
    </xdr:from>
    <xdr:to>
      <xdr:col>9</xdr:col>
      <xdr:colOff>666750</xdr:colOff>
      <xdr:row>29</xdr:row>
      <xdr:rowOff>152400</xdr:rowOff>
    </xdr:to>
    <xdr:graphicFrame>
      <xdr:nvGraphicFramePr>
        <xdr:cNvPr id="1" name="Диаграмма 8"/>
        <xdr:cNvGraphicFramePr/>
      </xdr:nvGraphicFramePr>
      <xdr:xfrm>
        <a:off x="85725" y="23336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16</xdr:col>
      <xdr:colOff>438150</xdr:colOff>
      <xdr:row>34</xdr:row>
      <xdr:rowOff>76200</xdr:rowOff>
    </xdr:to>
    <xdr:graphicFrame>
      <xdr:nvGraphicFramePr>
        <xdr:cNvPr id="1" name="Диаграмма 1"/>
        <xdr:cNvGraphicFramePr/>
      </xdr:nvGraphicFramePr>
      <xdr:xfrm>
        <a:off x="4914900" y="19050"/>
        <a:ext cx="93821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9525</xdr:rowOff>
    </xdr:from>
    <xdr:to>
      <xdr:col>7</xdr:col>
      <xdr:colOff>19050</xdr:colOff>
      <xdr:row>27</xdr:row>
      <xdr:rowOff>152400</xdr:rowOff>
    </xdr:to>
    <xdr:graphicFrame>
      <xdr:nvGraphicFramePr>
        <xdr:cNvPr id="1" name="Диаграмма 8"/>
        <xdr:cNvGraphicFramePr/>
      </xdr:nvGraphicFramePr>
      <xdr:xfrm>
        <a:off x="57150" y="2314575"/>
        <a:ext cx="1356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40</xdr:row>
      <xdr:rowOff>28575</xdr:rowOff>
    </xdr:to>
    <xdr:graphicFrame>
      <xdr:nvGraphicFramePr>
        <xdr:cNvPr id="1" name="Диаграмма 1"/>
        <xdr:cNvGraphicFramePr/>
      </xdr:nvGraphicFramePr>
      <xdr:xfrm>
        <a:off x="5305425" y="190500"/>
        <a:ext cx="8858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0.125" style="3" customWidth="1"/>
    <col min="2" max="6" width="16.75390625" style="0" customWidth="1"/>
  </cols>
  <sheetData>
    <row r="1" spans="1:6" ht="16.5" thickBot="1">
      <c r="A1" s="75" t="s">
        <v>76</v>
      </c>
      <c r="B1" s="75"/>
      <c r="C1" s="75"/>
      <c r="D1" s="76"/>
      <c r="E1" s="76"/>
      <c r="F1" s="76"/>
    </row>
    <row r="2" spans="1:9" ht="15.75" thickBot="1">
      <c r="A2" s="25" t="s">
        <v>49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115</v>
      </c>
      <c r="B3" s="87">
        <v>0</v>
      </c>
      <c r="C3" s="87">
        <v>-0.02332008482137682</v>
      </c>
      <c r="D3" s="87">
        <v>0.01455565581536135</v>
      </c>
      <c r="E3" s="87" t="s">
        <v>19</v>
      </c>
      <c r="F3" s="87">
        <v>0.07124137824868826</v>
      </c>
      <c r="G3" s="58"/>
      <c r="H3" s="58"/>
      <c r="I3" s="2"/>
      <c r="J3" s="2"/>
      <c r="K3" s="2"/>
      <c r="L3" s="2"/>
    </row>
    <row r="4" spans="1:12" ht="14.25">
      <c r="A4" s="86" t="s">
        <v>116</v>
      </c>
      <c r="B4" s="87">
        <v>0</v>
      </c>
      <c r="C4" s="87">
        <v>-0.07440100134659766</v>
      </c>
      <c r="D4" s="87">
        <v>0.0039756551078708865</v>
      </c>
      <c r="E4" s="87" t="s">
        <v>19</v>
      </c>
      <c r="F4" s="87">
        <v>0.011895876698211683</v>
      </c>
      <c r="G4" s="58"/>
      <c r="H4" s="58"/>
      <c r="I4" s="2"/>
      <c r="J4" s="2"/>
      <c r="K4" s="2"/>
      <c r="L4" s="2"/>
    </row>
    <row r="5" spans="1:12" ht="15" thickBot="1">
      <c r="A5" s="79" t="s">
        <v>112</v>
      </c>
      <c r="B5" s="81">
        <v>0</v>
      </c>
      <c r="C5" s="81">
        <v>-0.07440100134659766</v>
      </c>
      <c r="D5" s="81">
        <v>0.0039756551078708865</v>
      </c>
      <c r="E5" s="81" t="s">
        <v>19</v>
      </c>
      <c r="F5" s="81">
        <v>0.011895876698211683</v>
      </c>
      <c r="G5" s="58"/>
      <c r="H5" s="58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63</v>
      </c>
      <c r="B22" s="18" t="s">
        <v>67</v>
      </c>
      <c r="C22" s="18" t="s">
        <v>58</v>
      </c>
      <c r="D22" s="78"/>
      <c r="E22" s="74"/>
      <c r="F22" s="74"/>
    </row>
    <row r="23" spans="1:6" ht="14.25">
      <c r="A23" s="27" t="s">
        <v>7</v>
      </c>
      <c r="B23" s="28">
        <v>-0.09164570060284882</v>
      </c>
      <c r="C23" s="65">
        <v>-0.09164570060284882</v>
      </c>
      <c r="D23" s="78"/>
      <c r="E23" s="74"/>
      <c r="F23" s="74"/>
    </row>
    <row r="24" spans="1:6" ht="14.25">
      <c r="A24" s="27" t="s">
        <v>1</v>
      </c>
      <c r="B24" s="28">
        <v>-0.07440100134659766</v>
      </c>
      <c r="C24" s="65">
        <v>-0.07440100134659766</v>
      </c>
      <c r="D24" s="78"/>
      <c r="E24" s="74"/>
      <c r="F24" s="74"/>
    </row>
    <row r="25" spans="1:6" ht="28.5">
      <c r="A25" s="27" t="s">
        <v>114</v>
      </c>
      <c r="B25" s="28">
        <v>-0.06265021361847156</v>
      </c>
      <c r="C25" s="65">
        <v>-0.06265021361847156</v>
      </c>
      <c r="D25" s="78"/>
      <c r="E25" s="74"/>
      <c r="F25" s="74"/>
    </row>
    <row r="26" spans="1:6" ht="14.25">
      <c r="A26" s="27" t="s">
        <v>91</v>
      </c>
      <c r="B26" s="28">
        <v>-0.026944203773810238</v>
      </c>
      <c r="C26" s="65">
        <v>-0.026944203773810238</v>
      </c>
      <c r="D26" s="78"/>
      <c r="E26" s="74"/>
      <c r="F26" s="74"/>
    </row>
    <row r="27" spans="1:6" ht="14.25">
      <c r="A27" s="27" t="s">
        <v>6</v>
      </c>
      <c r="B27" s="28">
        <v>-0.013276453336505845</v>
      </c>
      <c r="C27" s="65">
        <v>-0.013276453336505845</v>
      </c>
      <c r="D27" s="78"/>
      <c r="E27" s="74"/>
      <c r="F27" s="74"/>
    </row>
    <row r="28" spans="1:6" ht="14.25">
      <c r="A28" s="27" t="s">
        <v>0</v>
      </c>
      <c r="B28" s="28">
        <v>0</v>
      </c>
      <c r="C28" s="65">
        <v>0</v>
      </c>
      <c r="D28" s="78"/>
      <c r="E28" s="74"/>
      <c r="F28" s="74"/>
    </row>
    <row r="29" spans="1:6" ht="14.25">
      <c r="A29" s="27" t="s">
        <v>9</v>
      </c>
      <c r="B29" s="28">
        <v>0.009080901929602092</v>
      </c>
      <c r="C29" s="65">
        <v>0.009080901929602092</v>
      </c>
      <c r="D29" s="78"/>
      <c r="E29" s="74"/>
      <c r="F29" s="74"/>
    </row>
    <row r="30" spans="1:6" ht="14.25">
      <c r="A30" s="27" t="s">
        <v>113</v>
      </c>
      <c r="B30" s="28">
        <v>0.012225142572713787</v>
      </c>
      <c r="C30" s="65">
        <v>0.012225142572713787</v>
      </c>
      <c r="D30" s="78"/>
      <c r="E30" s="74"/>
      <c r="F30" s="74"/>
    </row>
    <row r="31" spans="1:6" ht="14.25">
      <c r="A31" s="27" t="s">
        <v>5</v>
      </c>
      <c r="B31" s="28">
        <v>0.01505598434612443</v>
      </c>
      <c r="C31" s="65">
        <v>0.01505598434612443</v>
      </c>
      <c r="D31" s="78"/>
      <c r="E31" s="74"/>
      <c r="F31" s="74"/>
    </row>
    <row r="32" spans="1:6" ht="14.25">
      <c r="A32" s="27" t="s">
        <v>10</v>
      </c>
      <c r="B32" s="28">
        <v>0.015895744712075555</v>
      </c>
      <c r="C32" s="65">
        <v>0.015895744712075555</v>
      </c>
      <c r="D32" s="78"/>
      <c r="E32" s="74"/>
      <c r="F32" s="74"/>
    </row>
    <row r="33" spans="1:6" ht="15" thickBot="1">
      <c r="A33" s="149" t="s">
        <v>8</v>
      </c>
      <c r="B33" s="80">
        <v>0.0843451369031416</v>
      </c>
      <c r="C33" s="81">
        <v>0.0843451369031416</v>
      </c>
      <c r="D33" s="78"/>
      <c r="E33" s="74"/>
      <c r="F33" s="74"/>
    </row>
    <row r="34" spans="1:6" ht="14.25">
      <c r="A34" s="73"/>
      <c r="B34" s="74"/>
      <c r="C34" s="74"/>
      <c r="D34" s="78"/>
      <c r="E34" s="74"/>
      <c r="F34" s="74"/>
    </row>
    <row r="35" ht="12.75">
      <c r="A35" s="159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84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35</v>
      </c>
      <c r="B2" s="48" t="s">
        <v>21</v>
      </c>
      <c r="C2" s="18" t="s">
        <v>31</v>
      </c>
      <c r="D2" s="18" t="s">
        <v>32</v>
      </c>
      <c r="E2" s="17" t="s">
        <v>36</v>
      </c>
      <c r="F2" s="17" t="s">
        <v>53</v>
      </c>
      <c r="G2" s="17" t="s">
        <v>54</v>
      </c>
      <c r="H2" s="18" t="s">
        <v>55</v>
      </c>
      <c r="I2" s="18" t="s">
        <v>14</v>
      </c>
      <c r="J2" s="18" t="s">
        <v>15</v>
      </c>
    </row>
    <row r="3" spans="1:11" ht="14.25" customHeight="1">
      <c r="A3" s="21">
        <v>1</v>
      </c>
      <c r="B3" s="82" t="s">
        <v>62</v>
      </c>
      <c r="C3" s="108" t="s">
        <v>34</v>
      </c>
      <c r="D3" s="109" t="s">
        <v>33</v>
      </c>
      <c r="E3" s="83">
        <v>3729312.64</v>
      </c>
      <c r="F3" s="84">
        <v>152637</v>
      </c>
      <c r="G3" s="83">
        <v>24.4326</v>
      </c>
      <c r="H3" s="52">
        <v>100</v>
      </c>
      <c r="I3" s="82" t="s">
        <v>77</v>
      </c>
      <c r="J3" s="85" t="s">
        <v>60</v>
      </c>
      <c r="K3" s="49"/>
    </row>
    <row r="4" spans="1:11" ht="14.25" customHeight="1">
      <c r="A4" s="21">
        <v>2</v>
      </c>
      <c r="B4" s="82" t="s">
        <v>109</v>
      </c>
      <c r="C4" s="108" t="s">
        <v>34</v>
      </c>
      <c r="D4" s="109" t="s">
        <v>110</v>
      </c>
      <c r="E4" s="83">
        <v>3576764.5</v>
      </c>
      <c r="F4" s="84">
        <v>173506</v>
      </c>
      <c r="G4" s="83">
        <v>20.6146</v>
      </c>
      <c r="H4" s="52">
        <v>10</v>
      </c>
      <c r="I4" s="82" t="s">
        <v>111</v>
      </c>
      <c r="J4" s="85" t="s">
        <v>60</v>
      </c>
      <c r="K4" s="49"/>
    </row>
    <row r="5" spans="1:10" ht="15.75" thickBot="1">
      <c r="A5" s="174" t="s">
        <v>41</v>
      </c>
      <c r="B5" s="175"/>
      <c r="C5" s="110" t="s">
        <v>42</v>
      </c>
      <c r="D5" s="110" t="s">
        <v>42</v>
      </c>
      <c r="E5" s="97">
        <f>SUM(E3:E4)</f>
        <v>7306077.140000001</v>
      </c>
      <c r="F5" s="98">
        <f>SUM(F3:F4)</f>
        <v>326143</v>
      </c>
      <c r="G5" s="110" t="s">
        <v>42</v>
      </c>
      <c r="H5" s="110" t="s">
        <v>42</v>
      </c>
      <c r="I5" s="110" t="s">
        <v>42</v>
      </c>
      <c r="J5" s="111" t="s">
        <v>42</v>
      </c>
    </row>
  </sheetData>
  <sheetProtection/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9.125" style="31" customWidth="1"/>
    <col min="10" max="10" width="21.375" style="31" bestFit="1" customWidth="1"/>
    <col min="11" max="16384" width="9.125" style="31" customWidth="1"/>
  </cols>
  <sheetData>
    <row r="1" spans="1:9" s="50" customFormat="1" ht="16.5" thickBot="1">
      <c r="A1" s="185" t="s">
        <v>75</v>
      </c>
      <c r="B1" s="185"/>
      <c r="C1" s="185"/>
      <c r="D1" s="185"/>
      <c r="E1" s="185"/>
      <c r="F1" s="185"/>
      <c r="G1" s="185"/>
      <c r="H1" s="185"/>
      <c r="I1" s="185"/>
    </row>
    <row r="2" spans="1:10" s="22" customFormat="1" ht="15.75" customHeight="1" thickBot="1">
      <c r="A2" s="178" t="s">
        <v>35</v>
      </c>
      <c r="B2" s="101"/>
      <c r="C2" s="102"/>
      <c r="D2" s="103"/>
      <c r="E2" s="180" t="s">
        <v>57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s="22" customFormat="1" ht="14.25" collapsed="1">
      <c r="A4" s="21">
        <v>1</v>
      </c>
      <c r="B4" s="27" t="s">
        <v>62</v>
      </c>
      <c r="C4" s="105">
        <v>40555</v>
      </c>
      <c r="D4" s="105">
        <v>40626</v>
      </c>
      <c r="E4" s="99">
        <v>0.04779099587446711</v>
      </c>
      <c r="F4" s="99">
        <v>0.13045852033498373</v>
      </c>
      <c r="G4" s="99">
        <v>0.12399424031503448</v>
      </c>
      <c r="H4" s="99">
        <v>0.1905100668524764</v>
      </c>
      <c r="I4" s="106">
        <v>-0.755674</v>
      </c>
      <c r="J4" s="118">
        <v>-0.10374931492480477</v>
      </c>
    </row>
    <row r="5" spans="1:10" s="22" customFormat="1" ht="14.25">
      <c r="A5" s="21">
        <v>2</v>
      </c>
      <c r="B5" s="27" t="s">
        <v>109</v>
      </c>
      <c r="C5" s="105">
        <v>41848</v>
      </c>
      <c r="D5" s="105">
        <v>42032</v>
      </c>
      <c r="E5" s="99">
        <v>-0.023999242478043747</v>
      </c>
      <c r="F5" s="99">
        <v>0.06074374424336604</v>
      </c>
      <c r="G5" s="99">
        <v>0.07416381381146664</v>
      </c>
      <c r="H5" s="99">
        <v>0.07681217711984356</v>
      </c>
      <c r="I5" s="106">
        <v>1.0614599999999998</v>
      </c>
      <c r="J5" s="150">
        <v>0.0835657557088263</v>
      </c>
    </row>
    <row r="6" spans="1:10" s="22" customFormat="1" ht="15.75" collapsed="1" thickBot="1">
      <c r="A6" s="21"/>
      <c r="B6" s="137" t="s">
        <v>86</v>
      </c>
      <c r="C6" s="138"/>
      <c r="D6" s="138"/>
      <c r="E6" s="139">
        <f>AVERAGE(E4:E5)</f>
        <v>0.011895876698211683</v>
      </c>
      <c r="F6" s="139">
        <f>AVERAGE(F4:F5)</f>
        <v>0.09560113228917488</v>
      </c>
      <c r="G6" s="139">
        <f>AVERAGE(G4:G5)</f>
        <v>0.09907902706325056</v>
      </c>
      <c r="H6" s="139">
        <f>AVERAGE(H4:H5)</f>
        <v>0.13366112198615998</v>
      </c>
      <c r="I6" s="143" t="s">
        <v>42</v>
      </c>
      <c r="J6" s="139">
        <f>AVERAGE(J4:J5)</f>
        <v>-0.010091779607989237</v>
      </c>
    </row>
    <row r="7" spans="1:10" s="22" customFormat="1" ht="14.25">
      <c r="A7" s="187" t="s">
        <v>73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3:4" s="22" customFormat="1" ht="15.75" customHeight="1">
      <c r="C8" s="64"/>
      <c r="D8" s="64"/>
    </row>
    <row r="9" spans="2:8" ht="14.25">
      <c r="B9" s="29"/>
      <c r="C9" s="107"/>
      <c r="E9" s="107"/>
      <c r="F9" s="107"/>
      <c r="G9" s="107"/>
      <c r="H9" s="107"/>
    </row>
    <row r="10" spans="2:5" ht="14.25">
      <c r="B10" s="29"/>
      <c r="C10" s="107"/>
      <c r="E10" s="107"/>
    </row>
    <row r="11" spans="5:6" ht="14.25">
      <c r="E11" s="107"/>
      <c r="F11" s="107"/>
    </row>
  </sheetData>
  <sheetProtection/>
  <mergeCells count="4">
    <mergeCell ref="A1:I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70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35</v>
      </c>
      <c r="B2" s="89"/>
      <c r="C2" s="183" t="s">
        <v>22</v>
      </c>
      <c r="D2" s="188"/>
      <c r="E2" s="189" t="s">
        <v>56</v>
      </c>
      <c r="F2" s="190"/>
      <c r="G2" s="90"/>
    </row>
    <row r="3" spans="1:7" s="29" customFormat="1" ht="45.75" thickBot="1">
      <c r="A3" s="179"/>
      <c r="B3" s="35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7" s="29" customFormat="1" ht="14.25">
      <c r="A4" s="21">
        <v>1</v>
      </c>
      <c r="B4" s="37" t="s">
        <v>62</v>
      </c>
      <c r="C4" s="38">
        <v>170.09031000000007</v>
      </c>
      <c r="D4" s="99">
        <v>0.04778861622842203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109</v>
      </c>
      <c r="C5" s="38">
        <v>-87.94224299999978</v>
      </c>
      <c r="D5" s="99">
        <v>-0.02399707511876068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4"/>
      <c r="B6" s="91" t="s">
        <v>41</v>
      </c>
      <c r="C6" s="92">
        <v>82.1480670000003</v>
      </c>
      <c r="D6" s="96">
        <v>0.01137166023778322</v>
      </c>
      <c r="E6" s="93">
        <v>0</v>
      </c>
      <c r="F6" s="96">
        <v>0</v>
      </c>
      <c r="G6" s="115">
        <v>0</v>
      </c>
    </row>
    <row r="7" spans="2:7" s="29" customFormat="1" ht="15">
      <c r="B7" s="170"/>
      <c r="C7" s="126"/>
      <c r="D7" s="171"/>
      <c r="E7" s="172"/>
      <c r="F7" s="171"/>
      <c r="G7" s="126"/>
    </row>
    <row r="8" spans="2:7" s="29" customFormat="1" ht="15">
      <c r="B8" s="170"/>
      <c r="C8" s="126"/>
      <c r="D8" s="171"/>
      <c r="E8" s="172"/>
      <c r="F8" s="171"/>
      <c r="G8" s="126"/>
    </row>
    <row r="9" spans="2:7" s="29" customFormat="1" ht="15">
      <c r="B9" s="170"/>
      <c r="C9" s="126"/>
      <c r="D9" s="171"/>
      <c r="E9" s="172"/>
      <c r="F9" s="171"/>
      <c r="G9" s="12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21</v>
      </c>
      <c r="C35" s="35" t="s">
        <v>47</v>
      </c>
      <c r="D35" s="35" t="s">
        <v>48</v>
      </c>
      <c r="E35" s="36" t="s">
        <v>45</v>
      </c>
    </row>
    <row r="36" spans="2:5" s="29" customFormat="1" ht="14.25">
      <c r="B36" s="151" t="str">
        <f aca="true" t="shared" si="0" ref="B36:D37">B4</f>
        <v>Індекс Української Біржі</v>
      </c>
      <c r="C36" s="152">
        <f t="shared" si="0"/>
        <v>170.09031000000007</v>
      </c>
      <c r="D36" s="153">
        <f t="shared" si="0"/>
        <v>0.04778861622842203</v>
      </c>
      <c r="E36" s="154">
        <f>G4</f>
        <v>0</v>
      </c>
    </row>
    <row r="37" spans="2:6" ht="14.25">
      <c r="B37" s="155" t="str">
        <f t="shared" si="0"/>
        <v>КІНТО-Голд</v>
      </c>
      <c r="C37" s="156">
        <f t="shared" si="0"/>
        <v>-87.94224299999978</v>
      </c>
      <c r="D37" s="157">
        <f t="shared" si="0"/>
        <v>-0.02399707511876068</v>
      </c>
      <c r="E37" s="158">
        <f>G5</f>
        <v>0</v>
      </c>
      <c r="F37" s="19"/>
    </row>
    <row r="38" spans="2:6" ht="14.25">
      <c r="B38" s="29"/>
      <c r="C38" s="122"/>
      <c r="D38" s="123"/>
      <c r="E38" s="124"/>
      <c r="F38" s="19"/>
    </row>
    <row r="39" spans="2:6" ht="14.25">
      <c r="B39" s="29"/>
      <c r="C39" s="122"/>
      <c r="D39" s="123"/>
      <c r="E39" s="124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sheetProtection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zoomScalePageLayoutView="0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21</v>
      </c>
      <c r="B1" s="67" t="s">
        <v>65</v>
      </c>
      <c r="C1" s="10"/>
      <c r="D1" s="10"/>
    </row>
    <row r="2" spans="1:4" ht="14.25">
      <c r="A2" s="27" t="s">
        <v>109</v>
      </c>
      <c r="B2" s="131">
        <v>-0.023999242478043747</v>
      </c>
      <c r="C2" s="10"/>
      <c r="D2" s="10"/>
    </row>
    <row r="3" spans="1:4" ht="14.25">
      <c r="A3" s="27" t="s">
        <v>62</v>
      </c>
      <c r="B3" s="131">
        <v>0.04779099587446711</v>
      </c>
      <c r="C3" s="10"/>
      <c r="D3" s="10"/>
    </row>
    <row r="4" spans="1:4" ht="14.25">
      <c r="A4" s="27" t="s">
        <v>26</v>
      </c>
      <c r="B4" s="132">
        <v>0.011895876698211683</v>
      </c>
      <c r="C4" s="10"/>
      <c r="D4" s="10"/>
    </row>
    <row r="5" spans="1:4" ht="14.25">
      <c r="A5" s="27" t="s">
        <v>1</v>
      </c>
      <c r="B5" s="132">
        <v>-0.07440100134659766</v>
      </c>
      <c r="C5" s="10"/>
      <c r="D5" s="10"/>
    </row>
    <row r="6" spans="1:4" ht="14.25">
      <c r="A6" s="27" t="s">
        <v>0</v>
      </c>
      <c r="B6" s="132">
        <v>0</v>
      </c>
      <c r="C6" s="10"/>
      <c r="D6" s="10"/>
    </row>
    <row r="7" spans="1:4" ht="14.25">
      <c r="A7" s="27" t="s">
        <v>27</v>
      </c>
      <c r="B7" s="132">
        <v>-0.026607070029446955</v>
      </c>
      <c r="C7" s="10"/>
      <c r="D7" s="10"/>
    </row>
    <row r="8" spans="1:4" ht="14.25">
      <c r="A8" s="27" t="s">
        <v>28</v>
      </c>
      <c r="B8" s="132">
        <v>-0.0028291411840638547</v>
      </c>
      <c r="C8" s="10"/>
      <c r="D8" s="10"/>
    </row>
    <row r="9" spans="1:4" ht="14.25">
      <c r="A9" s="27" t="s">
        <v>29</v>
      </c>
      <c r="B9" s="132">
        <v>0.013561643835616437</v>
      </c>
      <c r="C9" s="10"/>
      <c r="D9" s="10"/>
    </row>
    <row r="10" spans="1:4" ht="15" thickBot="1">
      <c r="A10" s="79" t="s">
        <v>64</v>
      </c>
      <c r="B10" s="133">
        <v>-0.022180938372007963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82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35</v>
      </c>
      <c r="B2" s="16" t="s">
        <v>66</v>
      </c>
      <c r="C2" s="17" t="s">
        <v>36</v>
      </c>
      <c r="D2" s="17" t="s">
        <v>37</v>
      </c>
      <c r="E2" s="17" t="s">
        <v>38</v>
      </c>
      <c r="F2" s="17" t="s">
        <v>13</v>
      </c>
      <c r="G2" s="17" t="s">
        <v>14</v>
      </c>
      <c r="H2" s="18" t="s">
        <v>15</v>
      </c>
      <c r="I2" s="19"/>
    </row>
    <row r="3" spans="1:9" ht="14.25">
      <c r="A3" s="21">
        <v>1</v>
      </c>
      <c r="B3" s="82" t="s">
        <v>102</v>
      </c>
      <c r="C3" s="83">
        <v>69789694.17</v>
      </c>
      <c r="D3" s="84">
        <v>10503</v>
      </c>
      <c r="E3" s="83">
        <v>6644.74</v>
      </c>
      <c r="F3" s="84">
        <v>1000</v>
      </c>
      <c r="G3" s="82" t="s">
        <v>103</v>
      </c>
      <c r="H3" s="85" t="s">
        <v>104</v>
      </c>
      <c r="I3" s="19"/>
    </row>
    <row r="4" spans="1:9" ht="14.25">
      <c r="A4" s="21">
        <v>2</v>
      </c>
      <c r="B4" s="82" t="s">
        <v>59</v>
      </c>
      <c r="C4" s="83">
        <v>24618732.35</v>
      </c>
      <c r="D4" s="84">
        <v>44417</v>
      </c>
      <c r="E4" s="83">
        <v>554.2637</v>
      </c>
      <c r="F4" s="84">
        <v>100</v>
      </c>
      <c r="G4" s="82" t="s">
        <v>77</v>
      </c>
      <c r="H4" s="85" t="s">
        <v>60</v>
      </c>
      <c r="I4" s="19"/>
    </row>
    <row r="5" spans="1:9" ht="14.25" customHeight="1">
      <c r="A5" s="21">
        <v>3</v>
      </c>
      <c r="B5" s="82" t="s">
        <v>105</v>
      </c>
      <c r="C5" s="83">
        <v>9664214.72</v>
      </c>
      <c r="D5" s="84">
        <v>6586580</v>
      </c>
      <c r="E5" s="83">
        <v>1.47</v>
      </c>
      <c r="F5" s="84">
        <v>1</v>
      </c>
      <c r="G5" s="82" t="s">
        <v>103</v>
      </c>
      <c r="H5" s="85" t="s">
        <v>104</v>
      </c>
      <c r="I5" s="19"/>
    </row>
    <row r="6" spans="1:9" ht="14.25">
      <c r="A6" s="21">
        <v>4</v>
      </c>
      <c r="B6" s="82" t="s">
        <v>101</v>
      </c>
      <c r="C6" s="83">
        <v>9234413.83</v>
      </c>
      <c r="D6" s="84">
        <v>8445</v>
      </c>
      <c r="E6" s="83">
        <v>1093.4771</v>
      </c>
      <c r="F6" s="84">
        <v>1000</v>
      </c>
      <c r="G6" s="82" t="s">
        <v>94</v>
      </c>
      <c r="H6" s="85" t="s">
        <v>95</v>
      </c>
      <c r="I6" s="19"/>
    </row>
    <row r="7" spans="1:9" ht="14.25" customHeight="1">
      <c r="A7" s="21">
        <v>5</v>
      </c>
      <c r="B7" s="82" t="s">
        <v>93</v>
      </c>
      <c r="C7" s="83">
        <v>6897215.01</v>
      </c>
      <c r="D7" s="84">
        <v>1085</v>
      </c>
      <c r="E7" s="83">
        <v>6356.8802</v>
      </c>
      <c r="F7" s="84">
        <v>1000</v>
      </c>
      <c r="G7" s="82" t="s">
        <v>94</v>
      </c>
      <c r="H7" s="85" t="s">
        <v>95</v>
      </c>
      <c r="I7" s="19"/>
    </row>
    <row r="8" spans="1:9" ht="14.25">
      <c r="A8" s="21">
        <v>6</v>
      </c>
      <c r="B8" s="82" t="s">
        <v>52</v>
      </c>
      <c r="C8" s="83">
        <v>6044808.1</v>
      </c>
      <c r="D8" s="84">
        <v>1256</v>
      </c>
      <c r="E8" s="83">
        <v>4812.75</v>
      </c>
      <c r="F8" s="84">
        <v>1000</v>
      </c>
      <c r="G8" s="82" t="s">
        <v>39</v>
      </c>
      <c r="H8" s="85" t="s">
        <v>51</v>
      </c>
      <c r="I8" s="19"/>
    </row>
    <row r="9" spans="1:9" ht="14.25">
      <c r="A9" s="21">
        <v>7</v>
      </c>
      <c r="B9" s="82" t="s">
        <v>50</v>
      </c>
      <c r="C9" s="83">
        <v>4686359.64</v>
      </c>
      <c r="D9" s="84">
        <v>675</v>
      </c>
      <c r="E9" s="83">
        <v>6942.76</v>
      </c>
      <c r="F9" s="84">
        <v>1000</v>
      </c>
      <c r="G9" s="82" t="s">
        <v>16</v>
      </c>
      <c r="H9" s="85" t="s">
        <v>51</v>
      </c>
      <c r="I9" s="19"/>
    </row>
    <row r="10" spans="1:9" ht="14.25">
      <c r="A10" s="21">
        <v>8</v>
      </c>
      <c r="B10" s="82" t="s">
        <v>87</v>
      </c>
      <c r="C10" s="83">
        <v>4026204.1</v>
      </c>
      <c r="D10" s="84">
        <v>12772</v>
      </c>
      <c r="E10" s="83">
        <v>315.2368</v>
      </c>
      <c r="F10" s="84">
        <v>100</v>
      </c>
      <c r="G10" s="82" t="s">
        <v>77</v>
      </c>
      <c r="H10" s="85" t="s">
        <v>60</v>
      </c>
      <c r="I10" s="19"/>
    </row>
    <row r="11" spans="1:9" ht="14.25">
      <c r="A11" s="21">
        <v>9</v>
      </c>
      <c r="B11" s="82" t="s">
        <v>97</v>
      </c>
      <c r="C11" s="83">
        <v>2785142.78</v>
      </c>
      <c r="D11" s="84">
        <v>2566</v>
      </c>
      <c r="E11" s="83">
        <v>1085.4025</v>
      </c>
      <c r="F11" s="84">
        <v>1000</v>
      </c>
      <c r="G11" s="82" t="s">
        <v>98</v>
      </c>
      <c r="H11" s="85" t="s">
        <v>99</v>
      </c>
      <c r="I11" s="19"/>
    </row>
    <row r="12" spans="1:9" ht="14.25">
      <c r="A12" s="21">
        <v>10</v>
      </c>
      <c r="B12" s="82" t="s">
        <v>117</v>
      </c>
      <c r="C12" s="83">
        <v>2602269.65</v>
      </c>
      <c r="D12" s="84">
        <v>1432</v>
      </c>
      <c r="E12" s="83">
        <v>1817.2274</v>
      </c>
      <c r="F12" s="84">
        <v>1000</v>
      </c>
      <c r="G12" s="82" t="s">
        <v>118</v>
      </c>
      <c r="H12" s="85" t="s">
        <v>119</v>
      </c>
      <c r="I12" s="19"/>
    </row>
    <row r="13" spans="1:9" ht="14.25">
      <c r="A13" s="21">
        <v>11</v>
      </c>
      <c r="B13" s="82" t="s">
        <v>96</v>
      </c>
      <c r="C13" s="83">
        <v>1814968.13</v>
      </c>
      <c r="D13" s="84">
        <v>366</v>
      </c>
      <c r="E13" s="83">
        <v>4958.9293</v>
      </c>
      <c r="F13" s="84">
        <v>1000</v>
      </c>
      <c r="G13" s="82" t="s">
        <v>94</v>
      </c>
      <c r="H13" s="85" t="s">
        <v>95</v>
      </c>
      <c r="I13" s="19"/>
    </row>
    <row r="14" spans="1:9" ht="14.25">
      <c r="A14" s="21">
        <v>12</v>
      </c>
      <c r="B14" s="82" t="s">
        <v>100</v>
      </c>
      <c r="C14" s="83">
        <v>1520736.71</v>
      </c>
      <c r="D14" s="84">
        <v>529</v>
      </c>
      <c r="E14" s="83">
        <v>2874.7386</v>
      </c>
      <c r="F14" s="84">
        <v>1000</v>
      </c>
      <c r="G14" s="82" t="s">
        <v>94</v>
      </c>
      <c r="H14" s="85" t="s">
        <v>95</v>
      </c>
      <c r="I14" s="19"/>
    </row>
    <row r="15" spans="1:9" ht="14.25">
      <c r="A15" s="21">
        <v>13</v>
      </c>
      <c r="B15" s="82" t="s">
        <v>61</v>
      </c>
      <c r="C15" s="83">
        <v>1504661.47</v>
      </c>
      <c r="D15" s="84">
        <v>3115</v>
      </c>
      <c r="E15" s="83">
        <v>483.0374</v>
      </c>
      <c r="F15" s="84">
        <v>1000</v>
      </c>
      <c r="G15" s="82" t="s">
        <v>77</v>
      </c>
      <c r="H15" s="85" t="s">
        <v>60</v>
      </c>
      <c r="I15" s="19"/>
    </row>
    <row r="16" spans="1:9" ht="14.25">
      <c r="A16" s="21">
        <v>14</v>
      </c>
      <c r="B16" s="82" t="s">
        <v>17</v>
      </c>
      <c r="C16" s="83">
        <v>1036400.8201</v>
      </c>
      <c r="D16" s="84">
        <v>953</v>
      </c>
      <c r="E16" s="83">
        <v>1087.514</v>
      </c>
      <c r="F16" s="84">
        <v>1000</v>
      </c>
      <c r="G16" s="82" t="s">
        <v>18</v>
      </c>
      <c r="H16" s="85" t="s">
        <v>30</v>
      </c>
      <c r="I16" s="19"/>
    </row>
    <row r="17" spans="1:9" ht="14.25">
      <c r="A17" s="21">
        <v>15</v>
      </c>
      <c r="B17" s="82" t="s">
        <v>20</v>
      </c>
      <c r="C17" s="83">
        <v>736799.77</v>
      </c>
      <c r="D17" s="84">
        <v>7881</v>
      </c>
      <c r="E17" s="83">
        <v>93.4906</v>
      </c>
      <c r="F17" s="84">
        <v>100</v>
      </c>
      <c r="G17" s="82" t="s">
        <v>40</v>
      </c>
      <c r="H17" s="85" t="s">
        <v>80</v>
      </c>
      <c r="I17" s="19"/>
    </row>
    <row r="18" spans="1:9" ht="14.25">
      <c r="A18" s="21">
        <v>16</v>
      </c>
      <c r="B18" s="82" t="s">
        <v>106</v>
      </c>
      <c r="C18" s="83">
        <v>228924.34</v>
      </c>
      <c r="D18" s="84">
        <v>22167</v>
      </c>
      <c r="E18" s="83">
        <v>10.32726</v>
      </c>
      <c r="F18" s="84">
        <v>100</v>
      </c>
      <c r="G18" s="82" t="s">
        <v>107</v>
      </c>
      <c r="H18" s="85" t="s">
        <v>108</v>
      </c>
      <c r="I18" s="19"/>
    </row>
    <row r="19" spans="1:8" ht="15" customHeight="1" thickBot="1">
      <c r="A19" s="174" t="s">
        <v>41</v>
      </c>
      <c r="B19" s="175"/>
      <c r="C19" s="97">
        <f>SUM(C3:C18)</f>
        <v>147191545.59010005</v>
      </c>
      <c r="D19" s="98">
        <f>SUM(D3:D18)</f>
        <v>6704742</v>
      </c>
      <c r="E19" s="56" t="s">
        <v>42</v>
      </c>
      <c r="F19" s="56" t="s">
        <v>42</v>
      </c>
      <c r="G19" s="56" t="s">
        <v>42</v>
      </c>
      <c r="H19" s="111" t="s">
        <v>42</v>
      </c>
    </row>
    <row r="20" spans="1:8" ht="15" customHeight="1" thickBot="1">
      <c r="A20" s="176" t="s">
        <v>78</v>
      </c>
      <c r="B20" s="176"/>
      <c r="C20" s="176"/>
      <c r="D20" s="176"/>
      <c r="E20" s="176"/>
      <c r="F20" s="176"/>
      <c r="G20" s="176"/>
      <c r="H20" s="176"/>
    </row>
    <row r="22" spans="3:4" ht="14.25">
      <c r="C22" s="20"/>
      <c r="D22" s="20"/>
    </row>
    <row r="23" spans="2:8" ht="14.25">
      <c r="B23" s="144" t="str">
        <f>B3</f>
        <v>ОТП Класичний</v>
      </c>
      <c r="C23" s="145">
        <f>C3</f>
        <v>69789694.17</v>
      </c>
      <c r="D23" s="121">
        <f>C23/$C$19</f>
        <v>0.47414200245135535</v>
      </c>
      <c r="H23" s="19"/>
    </row>
    <row r="24" spans="2:8" ht="14.25">
      <c r="B24" s="82" t="str">
        <f>B4</f>
        <v>КІНТО-Класичний</v>
      </c>
      <c r="C24" s="83">
        <f>C4</f>
        <v>24618732.35</v>
      </c>
      <c r="D24" s="121">
        <f aca="true" t="shared" si="0" ref="D24:D32">C24/$C$19</f>
        <v>0.16725642937780139</v>
      </c>
      <c r="H24" s="19"/>
    </row>
    <row r="25" spans="2:8" ht="14.25">
      <c r="B25" s="82" t="str">
        <f>B5</f>
        <v>ОТП Фонд Акцій</v>
      </c>
      <c r="C25" s="83">
        <f>C5</f>
        <v>9664214.72</v>
      </c>
      <c r="D25" s="121">
        <f t="shared" si="0"/>
        <v>0.0656574036318157</v>
      </c>
      <c r="H25" s="19"/>
    </row>
    <row r="26" spans="2:8" ht="14.25">
      <c r="B26" s="82" t="str">
        <f>B6</f>
        <v>УНІВЕР.УА/Ярослав Мудрий: Фонд Акцiй</v>
      </c>
      <c r="C26" s="83">
        <f>C6</f>
        <v>9234413.83</v>
      </c>
      <c r="D26" s="121">
        <f t="shared" si="0"/>
        <v>0.0627373929187214</v>
      </c>
      <c r="H26" s="19"/>
    </row>
    <row r="27" spans="2:8" ht="14.25">
      <c r="B27" s="82" t="str">
        <f>B7</f>
        <v>УНIВЕР.УА/Михайло Грушевський: Фонд Державних Паперiв</v>
      </c>
      <c r="C27" s="83">
        <f>C7</f>
        <v>6897215.01</v>
      </c>
      <c r="D27" s="121">
        <f t="shared" si="0"/>
        <v>0.046858771557487466</v>
      </c>
      <c r="H27" s="19"/>
    </row>
    <row r="28" spans="2:8" ht="14.25">
      <c r="B28" s="82" t="str">
        <f>B8</f>
        <v>Альтус-Депозит</v>
      </c>
      <c r="C28" s="83">
        <f>C8</f>
        <v>6044808.1</v>
      </c>
      <c r="D28" s="121">
        <f t="shared" si="0"/>
        <v>0.04106763113170657</v>
      </c>
      <c r="H28" s="19"/>
    </row>
    <row r="29" spans="2:8" ht="14.25">
      <c r="B29" s="82" t="str">
        <f>B9</f>
        <v>Альтус-Збалансований</v>
      </c>
      <c r="C29" s="83">
        <f>C9</f>
        <v>4686359.64</v>
      </c>
      <c r="D29" s="121">
        <f t="shared" si="0"/>
        <v>0.031838510977054375</v>
      </c>
      <c r="H29" s="19"/>
    </row>
    <row r="30" spans="2:8" ht="14.25">
      <c r="B30" s="82" t="str">
        <f aca="true" t="shared" si="1" ref="B30:C32">B11</f>
        <v>Софіївський</v>
      </c>
      <c r="C30" s="83">
        <f t="shared" si="1"/>
        <v>2785142.78</v>
      </c>
      <c r="D30" s="121">
        <f t="shared" si="0"/>
        <v>0.018921893705471936</v>
      </c>
      <c r="H30" s="19"/>
    </row>
    <row r="31" spans="2:4" ht="14.25">
      <c r="B31" s="82" t="str">
        <f t="shared" si="1"/>
        <v>ВСІ</v>
      </c>
      <c r="C31" s="83">
        <f t="shared" si="1"/>
        <v>2602269.65</v>
      </c>
      <c r="D31" s="121">
        <f t="shared" si="0"/>
        <v>0.017679477714343843</v>
      </c>
    </row>
    <row r="32" spans="2:4" ht="14.25">
      <c r="B32" s="160" t="str">
        <f t="shared" si="1"/>
        <v>УНIВЕР.УА/Тарас Шевченко: Фонд Заощаджень</v>
      </c>
      <c r="C32" s="161">
        <f t="shared" si="1"/>
        <v>1814968.13</v>
      </c>
      <c r="D32" s="148">
        <f t="shared" si="0"/>
        <v>0.012330654744630066</v>
      </c>
    </row>
    <row r="33" spans="2:4" ht="14.25">
      <c r="B33" s="146" t="s">
        <v>46</v>
      </c>
      <c r="C33" s="147">
        <f>C19-SUM(C3:C13)</f>
        <v>5027523.110100031</v>
      </c>
      <c r="D33" s="148">
        <f>C33/$C$19</f>
        <v>0.0341563307182106</v>
      </c>
    </row>
  </sheetData>
  <sheetProtection/>
  <mergeCells count="3">
    <mergeCell ref="A1:H1"/>
    <mergeCell ref="A19:B19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8.625" style="32" customWidth="1"/>
    <col min="10" max="10" width="20.75390625" style="32" customWidth="1"/>
    <col min="11" max="16384" width="9.125" style="32" customWidth="1"/>
  </cols>
  <sheetData>
    <row r="1" spans="1:9" s="14" customFormat="1" ht="16.5" thickBot="1">
      <c r="A1" s="177" t="s">
        <v>71</v>
      </c>
      <c r="B1" s="177"/>
      <c r="C1" s="177"/>
      <c r="D1" s="177"/>
      <c r="E1" s="177"/>
      <c r="F1" s="177"/>
      <c r="G1" s="177"/>
      <c r="H1" s="177"/>
      <c r="I1" s="100"/>
    </row>
    <row r="2" spans="1:10" s="20" customFormat="1" ht="15.75" customHeight="1" thickBot="1">
      <c r="A2" s="178" t="s">
        <v>35</v>
      </c>
      <c r="B2" s="101"/>
      <c r="C2" s="102"/>
      <c r="D2" s="103"/>
      <c r="E2" s="180" t="s">
        <v>57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s="20" customFormat="1" ht="14.25" collapsed="1">
      <c r="A4" s="21">
        <v>1</v>
      </c>
      <c r="B4" s="27" t="s">
        <v>59</v>
      </c>
      <c r="C4" s="105">
        <v>38118</v>
      </c>
      <c r="D4" s="105">
        <v>38182</v>
      </c>
      <c r="E4" s="99">
        <v>0.01303543790934647</v>
      </c>
      <c r="F4" s="99">
        <v>0.0337203650837985</v>
      </c>
      <c r="G4" s="99">
        <v>0.0665770064957385</v>
      </c>
      <c r="H4" s="99">
        <v>0.11633639636015802</v>
      </c>
      <c r="I4" s="106">
        <v>4.542637000000101</v>
      </c>
      <c r="J4" s="118">
        <v>0.09148838249199387</v>
      </c>
    </row>
    <row r="5" spans="1:10" s="20" customFormat="1" ht="14.25" collapsed="1">
      <c r="A5" s="21">
        <v>2</v>
      </c>
      <c r="B5" s="27" t="s">
        <v>50</v>
      </c>
      <c r="C5" s="105">
        <v>38828</v>
      </c>
      <c r="D5" s="105">
        <v>39028</v>
      </c>
      <c r="E5" s="99">
        <v>0.009214506560935698</v>
      </c>
      <c r="F5" s="99">
        <v>0.027646618255148914</v>
      </c>
      <c r="G5" s="99">
        <v>0.056564608199205724</v>
      </c>
      <c r="H5" s="99">
        <v>0.10667871733675072</v>
      </c>
      <c r="I5" s="106">
        <v>5.94275999999981</v>
      </c>
      <c r="J5" s="119">
        <v>0.11892740872171959</v>
      </c>
    </row>
    <row r="6" spans="1:10" s="20" customFormat="1" ht="14.25" collapsed="1">
      <c r="A6" s="21">
        <v>3</v>
      </c>
      <c r="B6" s="27" t="s">
        <v>100</v>
      </c>
      <c r="C6" s="105">
        <v>38919</v>
      </c>
      <c r="D6" s="105">
        <v>39092</v>
      </c>
      <c r="E6" s="99">
        <v>0.008574540225588123</v>
      </c>
      <c r="F6" s="99">
        <v>-0.09935906443122267</v>
      </c>
      <c r="G6" s="99">
        <v>-0.08675489617746346</v>
      </c>
      <c r="H6" s="99">
        <v>0.07122721297230505</v>
      </c>
      <c r="I6" s="106">
        <v>1.8747386000003585</v>
      </c>
      <c r="J6" s="119">
        <v>0.06381992986258145</v>
      </c>
    </row>
    <row r="7" spans="1:10" s="20" customFormat="1" ht="14.25" collapsed="1">
      <c r="A7" s="21">
        <v>4</v>
      </c>
      <c r="B7" s="27" t="s">
        <v>101</v>
      </c>
      <c r="C7" s="105">
        <v>38919</v>
      </c>
      <c r="D7" s="105">
        <v>39092</v>
      </c>
      <c r="E7" s="99">
        <v>-0.005745339271450489</v>
      </c>
      <c r="F7" s="99">
        <v>0.056167048462846036</v>
      </c>
      <c r="G7" s="99">
        <v>0.022086886214835788</v>
      </c>
      <c r="H7" s="99">
        <v>0.026421207779566025</v>
      </c>
      <c r="I7" s="106">
        <v>0.0934770999998511</v>
      </c>
      <c r="J7" s="119">
        <v>0.005249259987080368</v>
      </c>
    </row>
    <row r="8" spans="1:10" s="20" customFormat="1" ht="14.25" collapsed="1">
      <c r="A8" s="21">
        <v>5</v>
      </c>
      <c r="B8" s="27" t="s">
        <v>102</v>
      </c>
      <c r="C8" s="105">
        <v>39413</v>
      </c>
      <c r="D8" s="105">
        <v>39589</v>
      </c>
      <c r="E8" s="99">
        <v>0.011217419491285963</v>
      </c>
      <c r="F8" s="99">
        <v>0.0407921921083072</v>
      </c>
      <c r="G8" s="99">
        <v>0.08669890638997901</v>
      </c>
      <c r="H8" s="99">
        <v>0.18950260913127304</v>
      </c>
      <c r="I8" s="106">
        <v>5.644740000000639</v>
      </c>
      <c r="J8" s="119">
        <v>0.12814335253904874</v>
      </c>
    </row>
    <row r="9" spans="1:10" s="20" customFormat="1" ht="14.25" collapsed="1">
      <c r="A9" s="21">
        <v>6</v>
      </c>
      <c r="B9" s="27" t="s">
        <v>17</v>
      </c>
      <c r="C9" s="105">
        <v>39429</v>
      </c>
      <c r="D9" s="105">
        <v>39618</v>
      </c>
      <c r="E9" s="99">
        <v>0.004210241519828184</v>
      </c>
      <c r="F9" s="99">
        <v>0.014259985389131202</v>
      </c>
      <c r="G9" s="99">
        <v>0.024506733442652306</v>
      </c>
      <c r="H9" s="99">
        <v>-0.0022776217834951096</v>
      </c>
      <c r="I9" s="106">
        <v>0.08751399999997811</v>
      </c>
      <c r="J9" s="119">
        <v>0.005382850992107446</v>
      </c>
    </row>
    <row r="10" spans="1:10" s="20" customFormat="1" ht="14.25" collapsed="1">
      <c r="A10" s="21">
        <v>7</v>
      </c>
      <c r="B10" s="27" t="s">
        <v>20</v>
      </c>
      <c r="C10" s="105">
        <v>39560</v>
      </c>
      <c r="D10" s="105">
        <v>39770</v>
      </c>
      <c r="E10" s="99">
        <v>-0.01095360006775803</v>
      </c>
      <c r="F10" s="99">
        <v>-0.04812007721704259</v>
      </c>
      <c r="G10" s="99">
        <v>-0.05129219890983616</v>
      </c>
      <c r="H10" s="99">
        <v>-0.08531673236399384</v>
      </c>
      <c r="I10" s="106">
        <v>-0.06509399999997256</v>
      </c>
      <c r="J10" s="119">
        <v>-0.004415276235192778</v>
      </c>
    </row>
    <row r="11" spans="1:10" s="20" customFormat="1" ht="14.25">
      <c r="A11" s="21">
        <v>8</v>
      </c>
      <c r="B11" s="27" t="s">
        <v>61</v>
      </c>
      <c r="C11" s="105">
        <v>39884</v>
      </c>
      <c r="D11" s="105">
        <v>40001</v>
      </c>
      <c r="E11" s="99">
        <v>0.015170047782851359</v>
      </c>
      <c r="F11" s="99">
        <v>0.03332658763816321</v>
      </c>
      <c r="G11" s="99">
        <v>-0.03429757485550855</v>
      </c>
      <c r="H11" s="99">
        <v>-0.06276686277841093</v>
      </c>
      <c r="I11" s="106">
        <v>-0.5169626000000797</v>
      </c>
      <c r="J11" s="119">
        <v>-0.04868947108989907</v>
      </c>
    </row>
    <row r="12" spans="1:10" s="20" customFormat="1" ht="14.25" collapsed="1">
      <c r="A12" s="21">
        <v>9</v>
      </c>
      <c r="B12" s="27" t="s">
        <v>106</v>
      </c>
      <c r="C12" s="105">
        <v>40031</v>
      </c>
      <c r="D12" s="105">
        <v>40129</v>
      </c>
      <c r="E12" s="99" t="s">
        <v>19</v>
      </c>
      <c r="F12" s="99">
        <v>-0.33548291615724724</v>
      </c>
      <c r="G12" s="99">
        <v>-0.020355080327560615</v>
      </c>
      <c r="H12" s="99">
        <v>-0.3491605535809027</v>
      </c>
      <c r="I12" s="106">
        <v>-0.8967273999999998</v>
      </c>
      <c r="J12" s="119">
        <v>-0.14749674527388879</v>
      </c>
    </row>
    <row r="13" spans="1:10" s="20" customFormat="1" ht="14.25">
      <c r="A13" s="21">
        <v>10</v>
      </c>
      <c r="B13" s="27" t="s">
        <v>105</v>
      </c>
      <c r="C13" s="105">
        <v>40253</v>
      </c>
      <c r="D13" s="105">
        <v>40366</v>
      </c>
      <c r="E13" s="99">
        <v>-0.006756756756791216</v>
      </c>
      <c r="F13" s="99">
        <v>-0.051612903225894624</v>
      </c>
      <c r="G13" s="99">
        <v>0.013793103448322741</v>
      </c>
      <c r="H13" s="99">
        <v>0.16666666666652685</v>
      </c>
      <c r="I13" s="106">
        <v>0.4699999999999649</v>
      </c>
      <c r="J13" s="119">
        <v>0.028780216976625805</v>
      </c>
    </row>
    <row r="14" spans="1:10" s="20" customFormat="1" ht="14.25">
      <c r="A14" s="21">
        <v>11</v>
      </c>
      <c r="B14" s="27" t="s">
        <v>97</v>
      </c>
      <c r="C14" s="105">
        <v>40114</v>
      </c>
      <c r="D14" s="105">
        <v>40401</v>
      </c>
      <c r="E14" s="99">
        <v>-0.006568312823865496</v>
      </c>
      <c r="F14" s="99">
        <v>0.024346819969218503</v>
      </c>
      <c r="G14" s="99">
        <v>0.016252797872139402</v>
      </c>
      <c r="H14" s="99">
        <v>-0.026627077784054376</v>
      </c>
      <c r="I14" s="106">
        <v>0.08540250000003313</v>
      </c>
      <c r="J14" s="119">
        <v>0.006096965541707577</v>
      </c>
    </row>
    <row r="15" spans="1:10" s="20" customFormat="1" ht="14.25">
      <c r="A15" s="21">
        <v>12</v>
      </c>
      <c r="B15" s="27" t="s">
        <v>52</v>
      </c>
      <c r="C15" s="105">
        <v>40226</v>
      </c>
      <c r="D15" s="105">
        <v>40430</v>
      </c>
      <c r="E15" s="99">
        <v>0.006504031035296176</v>
      </c>
      <c r="F15" s="99">
        <v>0.029515890621419683</v>
      </c>
      <c r="G15" s="99">
        <v>0.05040824655871412</v>
      </c>
      <c r="H15" s="99">
        <v>0.09080462635792297</v>
      </c>
      <c r="I15" s="106">
        <v>3.8127500000000003</v>
      </c>
      <c r="J15" s="119">
        <v>0.12438349914650226</v>
      </c>
    </row>
    <row r="16" spans="1:10" s="20" customFormat="1" ht="14.25">
      <c r="A16" s="21">
        <v>13</v>
      </c>
      <c r="B16" s="27" t="s">
        <v>96</v>
      </c>
      <c r="C16" s="105">
        <v>40427</v>
      </c>
      <c r="D16" s="105">
        <v>40543</v>
      </c>
      <c r="E16" s="99">
        <v>0.016938282675680982</v>
      </c>
      <c r="F16" s="99">
        <v>0.046911818388261306</v>
      </c>
      <c r="G16" s="99">
        <v>0.09973598863377764</v>
      </c>
      <c r="H16" s="99">
        <v>0.35232847886179</v>
      </c>
      <c r="I16" s="106">
        <v>3.9589292999998262</v>
      </c>
      <c r="J16" s="119">
        <v>0.13008423380821665</v>
      </c>
    </row>
    <row r="17" spans="1:10" s="20" customFormat="1" ht="14.25">
      <c r="A17" s="21">
        <v>14</v>
      </c>
      <c r="B17" s="27" t="s">
        <v>117</v>
      </c>
      <c r="C17" s="105">
        <v>40444</v>
      </c>
      <c r="D17" s="105">
        <v>40638</v>
      </c>
      <c r="E17" s="99">
        <v>-0.005745165582634937</v>
      </c>
      <c r="F17" s="99">
        <v>0.02819737289687585</v>
      </c>
      <c r="G17" s="99">
        <v>0.04635865538375339</v>
      </c>
      <c r="H17" s="99">
        <v>0.1023901948687218</v>
      </c>
      <c r="I17" s="106">
        <v>0.8172273999999844</v>
      </c>
      <c r="J17" s="119">
        <v>0.04764568626336829</v>
      </c>
    </row>
    <row r="18" spans="1:10" s="20" customFormat="1" ht="14.25">
      <c r="A18" s="21">
        <v>15</v>
      </c>
      <c r="B18" s="27" t="s">
        <v>93</v>
      </c>
      <c r="C18" s="105">
        <v>40427</v>
      </c>
      <c r="D18" s="105">
        <v>40708</v>
      </c>
      <c r="E18" s="99">
        <v>0.01581545974964338</v>
      </c>
      <c r="F18" s="99">
        <v>0.04825936031434552</v>
      </c>
      <c r="G18" s="99">
        <v>0.09694091287257978</v>
      </c>
      <c r="H18" s="99">
        <v>0.5544588145133369</v>
      </c>
      <c r="I18" s="106">
        <v>5.356880199999328</v>
      </c>
      <c r="J18" s="119">
        <v>0.15755671273847738</v>
      </c>
    </row>
    <row r="19" spans="1:10" s="20" customFormat="1" ht="14.25">
      <c r="A19" s="21">
        <v>16</v>
      </c>
      <c r="B19" s="27" t="s">
        <v>87</v>
      </c>
      <c r="C19" s="105">
        <v>41026</v>
      </c>
      <c r="D19" s="105">
        <v>41242</v>
      </c>
      <c r="E19" s="99">
        <v>-0.00527596582989287</v>
      </c>
      <c r="F19" s="99">
        <v>0.03291135922410593</v>
      </c>
      <c r="G19" s="99">
        <v>0.08739728796423285</v>
      </c>
      <c r="H19" s="99">
        <v>0.1269775217111606</v>
      </c>
      <c r="I19" s="106">
        <v>2.1523680000000707</v>
      </c>
      <c r="J19" s="119">
        <v>0.10817525686023055</v>
      </c>
    </row>
    <row r="20" spans="1:10" s="20" customFormat="1" ht="15.75" thickBot="1">
      <c r="A20" s="21"/>
      <c r="B20" s="137" t="s">
        <v>86</v>
      </c>
      <c r="C20" s="138"/>
      <c r="D20" s="138"/>
      <c r="E20" s="139">
        <f>AVERAGE(E4:E19)</f>
        <v>0.0039756551078708865</v>
      </c>
      <c r="F20" s="139">
        <f>AVERAGE(F4:F19)</f>
        <v>-0.007407471417486579</v>
      </c>
      <c r="G20" s="139">
        <f>AVERAGE(G4:G19)</f>
        <v>0.029663836450347654</v>
      </c>
      <c r="H20" s="139">
        <f>AVERAGE(H4:H19)</f>
        <v>0.08610272489179094</v>
      </c>
      <c r="I20" s="143" t="s">
        <v>42</v>
      </c>
      <c r="J20" s="139">
        <f>AVERAGE(J4:J19)</f>
        <v>0.05094576645816746</v>
      </c>
    </row>
    <row r="21" spans="1:10" s="20" customFormat="1" ht="14.25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  <c r="J21" s="181"/>
    </row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/>
    <row r="36" s="20" customFormat="1" ht="14.25"/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</sheetData>
  <sheetProtection/>
  <mergeCells count="4">
    <mergeCell ref="A1:H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0" zoomScaleNormal="80" zoomScalePageLayoutView="0" workbookViewId="0" topLeftCell="A1">
      <selection activeCell="C53" sqref="C53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68</v>
      </c>
      <c r="B1" s="182"/>
      <c r="C1" s="182"/>
      <c r="D1" s="182"/>
      <c r="E1" s="182"/>
      <c r="F1" s="182"/>
      <c r="G1" s="182"/>
    </row>
    <row r="2" spans="1:7" ht="15.75" thickBot="1">
      <c r="A2" s="178" t="s">
        <v>35</v>
      </c>
      <c r="B2" s="89"/>
      <c r="C2" s="183" t="s">
        <v>22</v>
      </c>
      <c r="D2" s="184"/>
      <c r="E2" s="183" t="s">
        <v>23</v>
      </c>
      <c r="F2" s="184"/>
      <c r="G2" s="90"/>
    </row>
    <row r="3" spans="1:7" ht="45.75" thickBot="1">
      <c r="A3" s="179"/>
      <c r="B3" s="42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8" ht="15" customHeight="1">
      <c r="A4" s="21">
        <v>1</v>
      </c>
      <c r="B4" s="37" t="s">
        <v>93</v>
      </c>
      <c r="C4" s="38">
        <v>107.38431999999936</v>
      </c>
      <c r="D4" s="95">
        <v>0.015815463581169115</v>
      </c>
      <c r="E4" s="39">
        <v>0</v>
      </c>
      <c r="F4" s="95">
        <v>0</v>
      </c>
      <c r="G4" s="40">
        <v>0</v>
      </c>
      <c r="H4" s="53"/>
    </row>
    <row r="5" spans="1:8" ht="14.25" customHeight="1">
      <c r="A5" s="21">
        <v>2</v>
      </c>
      <c r="B5" s="37" t="s">
        <v>50</v>
      </c>
      <c r="C5" s="38">
        <v>42.78470999999996</v>
      </c>
      <c r="D5" s="95">
        <v>0.009213743860056538</v>
      </c>
      <c r="E5" s="39">
        <v>0</v>
      </c>
      <c r="F5" s="95">
        <v>0</v>
      </c>
      <c r="G5" s="40">
        <v>0</v>
      </c>
      <c r="H5" s="53"/>
    </row>
    <row r="6" spans="1:7" ht="14.25">
      <c r="A6" s="21">
        <v>3</v>
      </c>
      <c r="B6" s="37" t="s">
        <v>52</v>
      </c>
      <c r="C6" s="38">
        <v>39.05612999999988</v>
      </c>
      <c r="D6" s="95">
        <v>0.006503120707464029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96</v>
      </c>
      <c r="C7" s="38">
        <v>30.230399999999907</v>
      </c>
      <c r="D7" s="95">
        <v>0.016938287061371144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100</v>
      </c>
      <c r="C8" s="38">
        <v>12.92876000000001</v>
      </c>
      <c r="D8" s="95">
        <v>0.008574540278819999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17</v>
      </c>
      <c r="C9" s="38">
        <v>4.345180000000052</v>
      </c>
      <c r="D9" s="95">
        <v>0.004210218743224958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20</v>
      </c>
      <c r="C10" s="38">
        <v>-8.159839999999967</v>
      </c>
      <c r="D10" s="95">
        <v>-0.010953399205092432</v>
      </c>
      <c r="E10" s="39">
        <v>0</v>
      </c>
      <c r="F10" s="95">
        <v>0</v>
      </c>
      <c r="G10" s="40">
        <v>0</v>
      </c>
    </row>
    <row r="11" spans="1:7" ht="14.25">
      <c r="A11" s="21">
        <v>8</v>
      </c>
      <c r="B11" s="37" t="s">
        <v>117</v>
      </c>
      <c r="C11" s="38">
        <v>-15.036859999999868</v>
      </c>
      <c r="D11" s="95">
        <v>-0.0057451658575517275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97</v>
      </c>
      <c r="C12" s="38">
        <v>-18.41464000000013</v>
      </c>
      <c r="D12" s="95">
        <v>-0.006568312055474195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101</v>
      </c>
      <c r="C13" s="38">
        <v>-53.361279999999326</v>
      </c>
      <c r="D13" s="95">
        <v>-0.005745324296509514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61</v>
      </c>
      <c r="C14" s="38">
        <v>19.15386999999988</v>
      </c>
      <c r="D14" s="95">
        <v>0.012893821613568236</v>
      </c>
      <c r="E14" s="39">
        <v>-7</v>
      </c>
      <c r="F14" s="95">
        <v>-0.002242152466367713</v>
      </c>
      <c r="G14" s="40">
        <v>-3.3243973094170496</v>
      </c>
    </row>
    <row r="15" spans="1:7" ht="14.25">
      <c r="A15" s="21">
        <v>12</v>
      </c>
      <c r="B15" s="37" t="s">
        <v>59</v>
      </c>
      <c r="C15" s="38">
        <v>281.22645000000296</v>
      </c>
      <c r="D15" s="95">
        <v>0.011555269925995293</v>
      </c>
      <c r="E15" s="39">
        <v>-65</v>
      </c>
      <c r="F15" s="95">
        <v>-0.0014612652308799066</v>
      </c>
      <c r="G15" s="40">
        <v>-35.68088860637408</v>
      </c>
    </row>
    <row r="16" spans="1:8" ht="14.25">
      <c r="A16" s="21">
        <v>13</v>
      </c>
      <c r="B16" s="37" t="s">
        <v>105</v>
      </c>
      <c r="C16" s="38">
        <v>-158.48645999999903</v>
      </c>
      <c r="D16" s="95">
        <v>-0.01613471254960838</v>
      </c>
      <c r="E16" s="39">
        <v>-44332</v>
      </c>
      <c r="F16" s="95">
        <v>-0.006685656513010578</v>
      </c>
      <c r="G16" s="40">
        <v>-65.91793258164773</v>
      </c>
      <c r="H16" s="53"/>
    </row>
    <row r="17" spans="1:7" ht="14.25">
      <c r="A17" s="21">
        <v>14</v>
      </c>
      <c r="B17" s="37" t="s">
        <v>87</v>
      </c>
      <c r="C17" s="38">
        <v>-647.5665273999996</v>
      </c>
      <c r="D17" s="95">
        <v>-0.13855333926822128</v>
      </c>
      <c r="E17" s="39">
        <v>-1976</v>
      </c>
      <c r="F17" s="95">
        <v>-0.13398426905343097</v>
      </c>
      <c r="G17" s="40">
        <v>-624.3868903742149</v>
      </c>
    </row>
    <row r="18" spans="1:7" ht="14.25">
      <c r="A18" s="21">
        <v>15</v>
      </c>
      <c r="B18" s="37" t="s">
        <v>102</v>
      </c>
      <c r="C18" s="38">
        <v>-4371.003420000002</v>
      </c>
      <c r="D18" s="95">
        <v>-0.058939621147649474</v>
      </c>
      <c r="E18" s="39">
        <v>-783</v>
      </c>
      <c r="F18" s="95">
        <v>-0.06937799043062201</v>
      </c>
      <c r="G18" s="40">
        <v>-5192.83661481846</v>
      </c>
    </row>
    <row r="19" spans="1:7" ht="14.25">
      <c r="A19" s="21">
        <v>16</v>
      </c>
      <c r="B19" s="37" t="s">
        <v>106</v>
      </c>
      <c r="C19" s="38" t="s">
        <v>19</v>
      </c>
      <c r="D19" s="95" t="s">
        <v>19</v>
      </c>
      <c r="E19" s="39" t="s">
        <v>19</v>
      </c>
      <c r="F19" s="95" t="s">
        <v>19</v>
      </c>
      <c r="G19" s="40" t="s">
        <v>19</v>
      </c>
    </row>
    <row r="20" spans="1:8" ht="15.75" thickBot="1">
      <c r="A20" s="88"/>
      <c r="B20" s="91" t="s">
        <v>41</v>
      </c>
      <c r="C20" s="92">
        <v>-4734.9192073999975</v>
      </c>
      <c r="D20" s="96">
        <v>-0.031212893716800548</v>
      </c>
      <c r="E20" s="93">
        <v>-47163</v>
      </c>
      <c r="F20" s="96">
        <v>-0.007008148014083163</v>
      </c>
      <c r="G20" s="94">
        <v>-5922.1467236901135</v>
      </c>
      <c r="H20" s="53"/>
    </row>
    <row r="21" spans="2:8" ht="14.25">
      <c r="B21" s="68"/>
      <c r="C21" s="69"/>
      <c r="D21" s="70"/>
      <c r="E21" s="71"/>
      <c r="F21" s="70"/>
      <c r="G21" s="69"/>
      <c r="H21" s="5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2"/>
      <c r="C45" s="62"/>
      <c r="D45" s="62"/>
      <c r="E45" s="62"/>
    </row>
    <row r="48" ht="14.25" customHeight="1"/>
    <row r="49" ht="14.25">
      <c r="F49" s="53"/>
    </row>
    <row r="51" ht="14.25">
      <c r="F51"/>
    </row>
    <row r="52" ht="14.25">
      <c r="F52"/>
    </row>
    <row r="53" spans="2:6" ht="30.75" thickBot="1">
      <c r="B53" s="42" t="s">
        <v>21</v>
      </c>
      <c r="C53" s="35" t="s">
        <v>47</v>
      </c>
      <c r="D53" s="35" t="s">
        <v>48</v>
      </c>
      <c r="E53" s="59" t="s">
        <v>45</v>
      </c>
      <c r="F53"/>
    </row>
    <row r="54" spans="2:5" ht="14.25">
      <c r="B54" s="37" t="str">
        <f aca="true" t="shared" si="0" ref="B54:D55">B4</f>
        <v>УНIВЕР.УА/Михайло Грушевський: Фонд Державних Паперiв</v>
      </c>
      <c r="C54" s="38">
        <f t="shared" si="0"/>
        <v>107.38431999999936</v>
      </c>
      <c r="D54" s="95">
        <f t="shared" si="0"/>
        <v>0.015815463581169115</v>
      </c>
      <c r="E54" s="40">
        <f>G4</f>
        <v>0</v>
      </c>
    </row>
    <row r="55" spans="2:5" ht="14.25">
      <c r="B55" s="37" t="str">
        <f t="shared" si="0"/>
        <v>Альтус-Збалансований</v>
      </c>
      <c r="C55" s="38">
        <f t="shared" si="0"/>
        <v>42.78470999999996</v>
      </c>
      <c r="D55" s="95">
        <f t="shared" si="0"/>
        <v>0.009213743860056538</v>
      </c>
      <c r="E55" s="40">
        <f>G5</f>
        <v>0</v>
      </c>
    </row>
    <row r="56" spans="2:5" ht="14.25">
      <c r="B56" s="37" t="str">
        <f aca="true" t="shared" si="1" ref="B56:D58">B6</f>
        <v>Альтус-Депозит</v>
      </c>
      <c r="C56" s="38">
        <f t="shared" si="1"/>
        <v>39.05612999999988</v>
      </c>
      <c r="D56" s="95">
        <f t="shared" si="1"/>
        <v>0.006503120707464029</v>
      </c>
      <c r="E56" s="40">
        <f>G6</f>
        <v>0</v>
      </c>
    </row>
    <row r="57" spans="2:5" ht="14.25">
      <c r="B57" s="37" t="str">
        <f t="shared" si="1"/>
        <v>УНIВЕР.УА/Тарас Шевченко: Фонд Заощаджень</v>
      </c>
      <c r="C57" s="38">
        <f t="shared" si="1"/>
        <v>30.230399999999907</v>
      </c>
      <c r="D57" s="95">
        <f t="shared" si="1"/>
        <v>0.016938287061371144</v>
      </c>
      <c r="E57" s="40">
        <f>G7</f>
        <v>0</v>
      </c>
    </row>
    <row r="58" spans="2:5" ht="14.25">
      <c r="B58" s="166" t="str">
        <f t="shared" si="1"/>
        <v>УНІВЕР.УА/Володимир Великий: Фонд Збалансований</v>
      </c>
      <c r="C58" s="167">
        <f t="shared" si="1"/>
        <v>12.92876000000001</v>
      </c>
      <c r="D58" s="168">
        <f t="shared" si="1"/>
        <v>0.008574540278819999</v>
      </c>
      <c r="E58" s="192">
        <f>G8</f>
        <v>0</v>
      </c>
    </row>
    <row r="59" spans="2:5" ht="14.25">
      <c r="B59" s="162" t="str">
        <f>B14</f>
        <v>КІНТО-Еквіті</v>
      </c>
      <c r="C59" s="163">
        <f>C14</f>
        <v>19.15386999999988</v>
      </c>
      <c r="D59" s="164">
        <f>D14</f>
        <v>0.012893821613568236</v>
      </c>
      <c r="E59" s="165">
        <f>G14</f>
        <v>-3.3243973094170496</v>
      </c>
    </row>
    <row r="60" spans="2:5" ht="14.25">
      <c r="B60" s="37" t="str">
        <f aca="true" t="shared" si="2" ref="B60:D63">B15</f>
        <v>КІНТО-Класичний</v>
      </c>
      <c r="C60" s="38">
        <f t="shared" si="2"/>
        <v>281.22645000000296</v>
      </c>
      <c r="D60" s="95">
        <f t="shared" si="2"/>
        <v>0.011555269925995293</v>
      </c>
      <c r="E60" s="40">
        <f>G15</f>
        <v>-35.68088860637408</v>
      </c>
    </row>
    <row r="61" spans="2:5" ht="14.25">
      <c r="B61" s="37" t="str">
        <f t="shared" si="2"/>
        <v>ОТП Фонд Акцій</v>
      </c>
      <c r="C61" s="38">
        <f t="shared" si="2"/>
        <v>-158.48645999999903</v>
      </c>
      <c r="D61" s="95">
        <f t="shared" si="2"/>
        <v>-0.01613471254960838</v>
      </c>
      <c r="E61" s="40">
        <f>G16</f>
        <v>-65.91793258164773</v>
      </c>
    </row>
    <row r="62" spans="2:5" ht="14.25">
      <c r="B62" s="37" t="str">
        <f t="shared" si="2"/>
        <v>КІНТО-Казначейський</v>
      </c>
      <c r="C62" s="38">
        <f t="shared" si="2"/>
        <v>-647.5665273999996</v>
      </c>
      <c r="D62" s="95">
        <f t="shared" si="2"/>
        <v>-0.13855333926822128</v>
      </c>
      <c r="E62" s="40">
        <f>G17</f>
        <v>-624.3868903742149</v>
      </c>
    </row>
    <row r="63" spans="2:5" ht="14.25">
      <c r="B63" s="162" t="str">
        <f t="shared" si="2"/>
        <v>ОТП Класичний</v>
      </c>
      <c r="C63" s="163">
        <f t="shared" si="2"/>
        <v>-4371.003420000002</v>
      </c>
      <c r="D63" s="164">
        <f t="shared" si="2"/>
        <v>-0.058939621147649474</v>
      </c>
      <c r="E63" s="165">
        <f>G18</f>
        <v>-5192.83661481846</v>
      </c>
    </row>
    <row r="64" spans="2:5" ht="14.25">
      <c r="B64" s="166" t="s">
        <v>46</v>
      </c>
      <c r="C64" s="167">
        <f>C20-SUM(C54:C63)</f>
        <v>-90.6274399999993</v>
      </c>
      <c r="D64" s="168"/>
      <c r="E64" s="167">
        <f>G20-SUM(E54:E63)</f>
        <v>0</v>
      </c>
    </row>
    <row r="65" spans="2:5" ht="15">
      <c r="B65" s="125" t="s">
        <v>41</v>
      </c>
      <c r="C65" s="126">
        <f>SUM(C54:C64)</f>
        <v>-4734.9192073999975</v>
      </c>
      <c r="D65" s="126"/>
      <c r="E65" s="126">
        <f>SUM(E54:E63)</f>
        <v>-5922.1467236901135</v>
      </c>
    </row>
  </sheetData>
  <sheetProtection/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21</v>
      </c>
      <c r="B1" s="67" t="s">
        <v>65</v>
      </c>
      <c r="C1" s="10"/>
    </row>
    <row r="2" spans="1:3" ht="14.25">
      <c r="A2" s="140" t="s">
        <v>20</v>
      </c>
      <c r="B2" s="141">
        <v>-0.01095360006775803</v>
      </c>
      <c r="C2" s="10"/>
    </row>
    <row r="3" spans="1:3" ht="14.25">
      <c r="A3" s="127" t="s">
        <v>105</v>
      </c>
      <c r="B3" s="134">
        <v>-0.006756756756791216</v>
      </c>
      <c r="C3" s="10"/>
    </row>
    <row r="4" spans="1:3" ht="14.25">
      <c r="A4" s="127" t="s">
        <v>97</v>
      </c>
      <c r="B4" s="134">
        <v>-0.006568312823865496</v>
      </c>
      <c r="C4" s="10"/>
    </row>
    <row r="5" spans="1:3" ht="14.25">
      <c r="A5" s="127" t="s">
        <v>101</v>
      </c>
      <c r="B5" s="135">
        <v>-0.005745339271450489</v>
      </c>
      <c r="C5" s="10"/>
    </row>
    <row r="6" spans="1:3" ht="14.25">
      <c r="A6" s="127" t="s">
        <v>117</v>
      </c>
      <c r="B6" s="135">
        <v>-0.005745165582634937</v>
      </c>
      <c r="C6" s="10"/>
    </row>
    <row r="7" spans="1:3" ht="14.25">
      <c r="A7" s="128" t="s">
        <v>87</v>
      </c>
      <c r="B7" s="169">
        <v>-0.00527596582989287</v>
      </c>
      <c r="C7" s="10"/>
    </row>
    <row r="8" spans="1:3" ht="14.25">
      <c r="A8" s="127" t="s">
        <v>17</v>
      </c>
      <c r="B8" s="135">
        <v>0.004210241519828184</v>
      </c>
      <c r="C8" s="10"/>
    </row>
    <row r="9" spans="1:3" ht="14.25">
      <c r="A9" s="127" t="s">
        <v>52</v>
      </c>
      <c r="B9" s="135">
        <v>0.006504031035296176</v>
      </c>
      <c r="C9" s="10"/>
    </row>
    <row r="10" spans="1:3" ht="14.25">
      <c r="A10" s="127" t="s">
        <v>100</v>
      </c>
      <c r="B10" s="135">
        <v>0.008574540225588123</v>
      </c>
      <c r="C10" s="10"/>
    </row>
    <row r="11" spans="1:3" ht="14.25">
      <c r="A11" s="127" t="s">
        <v>50</v>
      </c>
      <c r="B11" s="135">
        <v>0.009214506560935698</v>
      </c>
      <c r="C11" s="10"/>
    </row>
    <row r="12" spans="1:3" ht="14.25">
      <c r="A12" s="127" t="s">
        <v>102</v>
      </c>
      <c r="B12" s="135">
        <v>0.011217419491285963</v>
      </c>
      <c r="C12" s="10"/>
    </row>
    <row r="13" spans="1:3" ht="14.25">
      <c r="A13" s="127" t="s">
        <v>59</v>
      </c>
      <c r="B13" s="135">
        <v>0.01303543790934647</v>
      </c>
      <c r="C13" s="10"/>
    </row>
    <row r="14" spans="1:3" ht="14.25">
      <c r="A14" s="127" t="s">
        <v>61</v>
      </c>
      <c r="B14" s="135">
        <v>0.015170047782851359</v>
      </c>
      <c r="C14" s="10"/>
    </row>
    <row r="15" spans="1:3" ht="14.25">
      <c r="A15" s="127" t="s">
        <v>93</v>
      </c>
      <c r="B15" s="135">
        <v>0.01581545974964338</v>
      </c>
      <c r="C15" s="10"/>
    </row>
    <row r="16" spans="1:3" ht="14.25">
      <c r="A16" s="127" t="s">
        <v>96</v>
      </c>
      <c r="B16" s="135">
        <v>0.016938282675680982</v>
      </c>
      <c r="C16" s="10"/>
    </row>
    <row r="17" spans="1:3" ht="14.25">
      <c r="A17" s="129" t="s">
        <v>26</v>
      </c>
      <c r="B17" s="134">
        <v>0.0039756551078708865</v>
      </c>
      <c r="C17" s="10"/>
    </row>
    <row r="18" spans="1:3" ht="14.25">
      <c r="A18" s="129" t="s">
        <v>1</v>
      </c>
      <c r="B18" s="134">
        <v>-0.07440100134659766</v>
      </c>
      <c r="C18" s="10"/>
    </row>
    <row r="19" spans="1:3" ht="14.25">
      <c r="A19" s="129" t="s">
        <v>0</v>
      </c>
      <c r="B19" s="134">
        <v>0</v>
      </c>
      <c r="C19" s="57"/>
    </row>
    <row r="20" spans="1:3" ht="14.25">
      <c r="A20" s="129" t="s">
        <v>27</v>
      </c>
      <c r="B20" s="134">
        <v>-0.026607070029446955</v>
      </c>
      <c r="C20" s="9"/>
    </row>
    <row r="21" spans="1:3" ht="14.25">
      <c r="A21" s="129" t="s">
        <v>28</v>
      </c>
      <c r="B21" s="134">
        <v>-0.00282914118406385</v>
      </c>
      <c r="C21" s="77"/>
    </row>
    <row r="22" spans="1:3" ht="14.25">
      <c r="A22" s="129" t="s">
        <v>29</v>
      </c>
      <c r="B22" s="134">
        <v>0.013561643835616437</v>
      </c>
      <c r="C22" s="10"/>
    </row>
    <row r="23" spans="1:3" ht="15" thickBot="1">
      <c r="A23" s="130" t="s">
        <v>64</v>
      </c>
      <c r="B23" s="136">
        <v>-0.022180938372007963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83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35</v>
      </c>
      <c r="B2" s="15" t="s">
        <v>21</v>
      </c>
      <c r="C2" s="44" t="s">
        <v>31</v>
      </c>
      <c r="D2" s="44" t="s">
        <v>32</v>
      </c>
      <c r="E2" s="44" t="s">
        <v>36</v>
      </c>
      <c r="F2" s="44" t="s">
        <v>37</v>
      </c>
      <c r="G2" s="44" t="s">
        <v>38</v>
      </c>
      <c r="H2" s="44" t="s">
        <v>13</v>
      </c>
      <c r="I2" s="44" t="s">
        <v>14</v>
      </c>
      <c r="J2" s="25" t="s">
        <v>15</v>
      </c>
    </row>
    <row r="3" spans="1:10" ht="14.25">
      <c r="A3" s="21">
        <v>1</v>
      </c>
      <c r="B3" s="82" t="s">
        <v>90</v>
      </c>
      <c r="C3" s="108" t="s">
        <v>34</v>
      </c>
      <c r="D3" s="109" t="s">
        <v>92</v>
      </c>
      <c r="E3" s="83">
        <v>721464.4303</v>
      </c>
      <c r="F3" s="84">
        <v>1987</v>
      </c>
      <c r="G3" s="83">
        <v>363.0923</v>
      </c>
      <c r="H3" s="52">
        <v>1000</v>
      </c>
      <c r="I3" s="82" t="s">
        <v>18</v>
      </c>
      <c r="J3" s="85" t="s">
        <v>30</v>
      </c>
    </row>
    <row r="4" spans="1:10" ht="15.75" thickBot="1">
      <c r="A4" s="174" t="s">
        <v>41</v>
      </c>
      <c r="B4" s="175"/>
      <c r="C4" s="110" t="s">
        <v>42</v>
      </c>
      <c r="D4" s="110" t="s">
        <v>42</v>
      </c>
      <c r="E4" s="97">
        <f>SUM(E3:E3)</f>
        <v>721464.4303</v>
      </c>
      <c r="F4" s="98">
        <f>SUM(F3:F3)</f>
        <v>1987</v>
      </c>
      <c r="G4" s="110" t="s">
        <v>42</v>
      </c>
      <c r="H4" s="110" t="s">
        <v>42</v>
      </c>
      <c r="I4" s="110" t="s">
        <v>42</v>
      </c>
      <c r="J4" s="111" t="s">
        <v>42</v>
      </c>
    </row>
  </sheetData>
  <sheetProtection/>
  <mergeCells count="2">
    <mergeCell ref="A1:J1"/>
    <mergeCell ref="A4:B4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185" t="s">
        <v>74</v>
      </c>
      <c r="B1" s="185"/>
      <c r="C1" s="185"/>
      <c r="D1" s="185"/>
      <c r="E1" s="185"/>
      <c r="F1" s="185"/>
      <c r="G1" s="185"/>
      <c r="H1" s="185"/>
      <c r="I1" s="185"/>
    </row>
    <row r="2" spans="1:10" ht="15.75" customHeight="1" thickBot="1">
      <c r="A2" s="178" t="s">
        <v>35</v>
      </c>
      <c r="B2" s="101"/>
      <c r="C2" s="102"/>
      <c r="D2" s="103"/>
      <c r="E2" s="180" t="s">
        <v>57</v>
      </c>
      <c r="F2" s="180"/>
      <c r="G2" s="180"/>
      <c r="H2" s="180"/>
      <c r="I2" s="180"/>
      <c r="J2" s="180"/>
    </row>
    <row r="3" spans="1:10" ht="45.75" thickBot="1">
      <c r="A3" s="179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ht="14.25" collapsed="1">
      <c r="A4" s="21">
        <v>1</v>
      </c>
      <c r="B4" s="27" t="s">
        <v>90</v>
      </c>
      <c r="C4" s="105">
        <v>39048</v>
      </c>
      <c r="D4" s="105">
        <v>39140</v>
      </c>
      <c r="E4" s="99" t="s">
        <v>19</v>
      </c>
      <c r="F4" s="99">
        <v>-0.0030066946320845833</v>
      </c>
      <c r="G4" s="99">
        <v>-0.005947739831472121</v>
      </c>
      <c r="H4" s="99">
        <v>-0.05041933074455285</v>
      </c>
      <c r="I4" s="106">
        <v>-0.6369076999999905</v>
      </c>
      <c r="J4" s="120">
        <v>-0.058061911889452866</v>
      </c>
    </row>
    <row r="5" spans="1:10" ht="15.75" thickBot="1">
      <c r="A5" s="142"/>
      <c r="B5" s="137" t="s">
        <v>86</v>
      </c>
      <c r="C5" s="138"/>
      <c r="D5" s="138"/>
      <c r="E5" s="139" t="s">
        <v>19</v>
      </c>
      <c r="F5" s="139">
        <f>AVERAGE(F4:F4)</f>
        <v>-0.0030066946320845833</v>
      </c>
      <c r="G5" s="139">
        <f>AVERAGE(G4:G4)</f>
        <v>-0.005947739831472121</v>
      </c>
      <c r="H5" s="139">
        <f>AVERAGE(H4:H4)</f>
        <v>-0.05041933074455285</v>
      </c>
      <c r="I5" s="143" t="s">
        <v>42</v>
      </c>
      <c r="J5" s="139">
        <f>AVERAGE(J4:J4)</f>
        <v>-0.058061911889452866</v>
      </c>
    </row>
    <row r="6" spans="1:10" ht="15" thickBot="1">
      <c r="A6" s="186" t="s">
        <v>73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2:8" ht="14.25">
      <c r="B7" s="29"/>
      <c r="C7" s="30"/>
      <c r="D7" s="30"/>
      <c r="E7" s="29"/>
      <c r="F7" s="29"/>
      <c r="G7" s="29"/>
      <c r="H7" s="29"/>
    </row>
    <row r="8" spans="2:8" ht="14.25">
      <c r="B8" s="29"/>
      <c r="C8" s="30"/>
      <c r="D8" s="30"/>
      <c r="E8" s="29"/>
      <c r="F8" s="29"/>
      <c r="G8" s="29"/>
      <c r="H8" s="29"/>
    </row>
    <row r="9" spans="2:8" ht="14.25">
      <c r="B9" s="29"/>
      <c r="C9" s="30"/>
      <c r="D9" s="30"/>
      <c r="E9" s="116"/>
      <c r="F9" s="29"/>
      <c r="G9" s="29"/>
      <c r="H9" s="29"/>
    </row>
    <row r="10" spans="2:8" ht="14.25">
      <c r="B10" s="29"/>
      <c r="C10" s="30"/>
      <c r="D10" s="30"/>
      <c r="E10" s="29"/>
      <c r="F10" s="29"/>
      <c r="G10" s="29"/>
      <c r="H10" s="29"/>
    </row>
    <row r="11" spans="2:8" ht="14.25">
      <c r="B11" s="29"/>
      <c r="C11" s="30"/>
      <c r="D11" s="30"/>
      <c r="E11" s="29"/>
      <c r="F11" s="29"/>
      <c r="G11" s="29"/>
      <c r="H11" s="29"/>
    </row>
    <row r="12" spans="2:8" ht="14.25">
      <c r="B12" s="29"/>
      <c r="C12" s="30"/>
      <c r="D12" s="30"/>
      <c r="E12" s="29"/>
      <c r="F12" s="29"/>
      <c r="G12" s="29"/>
      <c r="H12" s="29"/>
    </row>
    <row r="13" spans="2:8" ht="14.25">
      <c r="B13" s="29"/>
      <c r="C13" s="30"/>
      <c r="D13" s="30"/>
      <c r="E13" s="29"/>
      <c r="F13" s="29"/>
      <c r="G13" s="29"/>
      <c r="H13" s="29"/>
    </row>
    <row r="14" spans="2:8" ht="14.25">
      <c r="B14" s="29"/>
      <c r="C14" s="30"/>
      <c r="D14" s="30"/>
      <c r="E14" s="29"/>
      <c r="F14" s="29"/>
      <c r="G14" s="29"/>
      <c r="H14" s="29"/>
    </row>
    <row r="15" spans="2:8" ht="14.25">
      <c r="B15" s="29"/>
      <c r="C15" s="30"/>
      <c r="D15" s="30"/>
      <c r="E15" s="29"/>
      <c r="F15" s="29"/>
      <c r="G15" s="29"/>
      <c r="H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sheetProtection/>
  <mergeCells count="4">
    <mergeCell ref="A2:A3"/>
    <mergeCell ref="A1:I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69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35</v>
      </c>
      <c r="B2" s="89"/>
      <c r="C2" s="183" t="s">
        <v>22</v>
      </c>
      <c r="D2" s="184"/>
      <c r="E2" s="183" t="s">
        <v>23</v>
      </c>
      <c r="F2" s="184"/>
      <c r="G2" s="90"/>
    </row>
    <row r="3" spans="1:7" s="31" customFormat="1" ht="45.75" thickBot="1">
      <c r="A3" s="179"/>
      <c r="B3" s="35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7" s="31" customFormat="1" ht="14.25">
      <c r="A4" s="21">
        <v>1</v>
      </c>
      <c r="B4" s="37" t="s">
        <v>90</v>
      </c>
      <c r="C4" s="38" t="s">
        <v>19</v>
      </c>
      <c r="D4" s="99" t="s">
        <v>19</v>
      </c>
      <c r="E4" s="39" t="s">
        <v>19</v>
      </c>
      <c r="F4" s="99" t="s">
        <v>19</v>
      </c>
      <c r="G4" s="40" t="s">
        <v>19</v>
      </c>
    </row>
    <row r="5" spans="1:7" s="31" customFormat="1" ht="15.75" thickBot="1">
      <c r="A5" s="112"/>
      <c r="B5" s="91" t="s">
        <v>41</v>
      </c>
      <c r="C5" s="113" t="s">
        <v>19</v>
      </c>
      <c r="D5" s="96" t="s">
        <v>19</v>
      </c>
      <c r="E5" s="93" t="s">
        <v>19</v>
      </c>
      <c r="F5" s="96" t="s">
        <v>19</v>
      </c>
      <c r="G5" s="94" t="s">
        <v>19</v>
      </c>
    </row>
    <row r="6" spans="1:7" s="31" customFormat="1" ht="15">
      <c r="A6" s="142"/>
      <c r="B6" s="170"/>
      <c r="C6" s="126"/>
      <c r="D6" s="171"/>
      <c r="E6" s="172"/>
      <c r="F6" s="171"/>
      <c r="G6" s="126"/>
    </row>
    <row r="7" spans="1:7" s="31" customFormat="1" ht="15">
      <c r="A7" s="29"/>
      <c r="B7" s="170"/>
      <c r="C7" s="126"/>
      <c r="D7" s="171"/>
      <c r="E7" s="172"/>
      <c r="F7" s="171"/>
      <c r="G7" s="126"/>
    </row>
    <row r="8" spans="1:7" s="31" customFormat="1" ht="15">
      <c r="A8" s="29"/>
      <c r="B8" s="170"/>
      <c r="C8" s="126"/>
      <c r="D8" s="171"/>
      <c r="E8" s="172"/>
      <c r="F8" s="171"/>
      <c r="G8" s="126"/>
    </row>
    <row r="9" spans="1:7" s="31" customFormat="1" ht="15">
      <c r="A9" s="29"/>
      <c r="B9" s="170"/>
      <c r="C9" s="126"/>
      <c r="D9" s="171"/>
      <c r="E9" s="172"/>
      <c r="F9" s="171"/>
      <c r="G9" s="126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/>
    <row r="32" s="31" customFormat="1" ht="14.25"/>
    <row r="33" spans="8:9" s="31" customFormat="1" ht="14.25">
      <c r="H33" s="22"/>
      <c r="I33" s="22"/>
    </row>
    <row r="36" spans="2:5" ht="30.75" thickBot="1">
      <c r="B36" s="42" t="s">
        <v>21</v>
      </c>
      <c r="C36" s="35" t="s">
        <v>47</v>
      </c>
      <c r="D36" s="35" t="s">
        <v>48</v>
      </c>
      <c r="E36" s="36" t="s">
        <v>45</v>
      </c>
    </row>
    <row r="37" spans="2:5" ht="14.25">
      <c r="B37" s="37"/>
      <c r="C37" s="117"/>
      <c r="D37" s="99"/>
      <c r="E37" s="40"/>
    </row>
  </sheetData>
  <sheetProtection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21</v>
      </c>
      <c r="B1" s="67" t="s">
        <v>65</v>
      </c>
      <c r="C1" s="10"/>
      <c r="D1" s="10"/>
    </row>
    <row r="2" spans="1:4" ht="14.25">
      <c r="A2" s="27" t="s">
        <v>90</v>
      </c>
      <c r="B2" s="99" t="s">
        <v>19</v>
      </c>
      <c r="C2" s="10"/>
      <c r="D2" s="10"/>
    </row>
    <row r="3" spans="1:4" ht="14.25">
      <c r="A3" s="27" t="s">
        <v>26</v>
      </c>
      <c r="B3" s="132" t="s">
        <v>19</v>
      </c>
      <c r="C3" s="10"/>
      <c r="D3" s="10"/>
    </row>
    <row r="4" spans="1:4" ht="14.25">
      <c r="A4" s="27" t="s">
        <v>1</v>
      </c>
      <c r="B4" s="132">
        <v>-0.07440100134659766</v>
      </c>
      <c r="C4" s="10"/>
      <c r="D4" s="10"/>
    </row>
    <row r="5" spans="1:4" ht="14.25">
      <c r="A5" s="27" t="s">
        <v>0</v>
      </c>
      <c r="B5" s="132">
        <v>0</v>
      </c>
      <c r="C5" s="10"/>
      <c r="D5" s="10"/>
    </row>
    <row r="6" spans="1:4" ht="14.25">
      <c r="A6" s="27" t="s">
        <v>27</v>
      </c>
      <c r="B6" s="132">
        <v>-0.026607070029446955</v>
      </c>
      <c r="C6" s="10"/>
      <c r="D6" s="10"/>
    </row>
    <row r="7" spans="1:4" ht="14.25">
      <c r="A7" s="27" t="s">
        <v>28</v>
      </c>
      <c r="B7" s="132">
        <v>-0.0028291411840638547</v>
      </c>
      <c r="C7" s="10"/>
      <c r="D7" s="10"/>
    </row>
    <row r="8" spans="1:4" ht="14.25">
      <c r="A8" s="27" t="s">
        <v>29</v>
      </c>
      <c r="B8" s="132">
        <v>0.013561643835616437</v>
      </c>
      <c r="C8" s="10"/>
      <c r="D8" s="10"/>
    </row>
    <row r="9" spans="1:4" ht="15" thickBot="1">
      <c r="A9" s="79" t="s">
        <v>64</v>
      </c>
      <c r="B9" s="133">
        <v>-0.022180938372008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2024-02-07T11:15:45Z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