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760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<sst xmlns="http://schemas.openxmlformats.org/spreadsheetml/2006/main" count="359" uniqueCount="123">
  <si>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</si>
  <si>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</si>
  <si>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</si>
  <si>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</si>
  <si>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</si>
  <si>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</si>
  <si>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</si>
  <si>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</si>
  <si>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</si>
  <si>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</si>
  <si>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</si>
  <si>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</si>
  <si>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</si>
  <si>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</si>
  <si>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</si>
  <si>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</si>
  <si>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</si>
  <si>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</si>
  <si>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</si>
  <si>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ТОВ КУА "ОТП Капітал"</t>
  </si>
  <si>
    <t>ТОВ КУА "ТАСК-Інвест"</t>
  </si>
  <si>
    <t>н.д.</t>
  </si>
  <si>
    <t>Надбання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</si>
  <si>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</si>
  <si>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</si>
  <si>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</si>
  <si>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</si>
  <si>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</si>
  <si>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</si>
  <si>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</si>
  <si>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</si>
  <si>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</si>
  <si>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http://www.task.ua/</t>
  </si>
  <si>
    <t>Форма</t>
  </si>
  <si>
    <t>Вид</t>
  </si>
  <si>
    <t>недиверс.</t>
  </si>
  <si>
    <t>пайовий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</si>
  <si>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</si>
  <si>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</si>
  <si>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</si>
  <si>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</si>
  <si>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</si>
  <si>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</si>
  <si>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</si>
  <si>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</si>
  <si>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</si>
  <si>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</si>
  <si>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</si>
  <si>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</si>
  <si>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</si>
  <si>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Інші</t>
  </si>
  <si>
    <t>Зміна ВЧА, тис. грн.</t>
  </si>
  <si>
    <t>Зміна ВЧА, %</t>
  </si>
  <si>
    <t>Період</t>
  </si>
  <si>
    <t>ОТП Фонд Акцій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</si>
  <si>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</si>
  <si>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</si>
  <si>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</si>
  <si>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</si>
  <si>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</si>
  <si>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</si>
  <si>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</si>
  <si>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</si>
  <si>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Зміна з початку року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</si>
  <si>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</si>
  <si>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</si>
  <si>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</si>
  <si>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</si>
  <si>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</t>
  </si>
  <si>
    <t>1 місяць*</t>
  </si>
  <si>
    <t>Назва фонду*</t>
  </si>
  <si>
    <t>1 рік</t>
  </si>
  <si>
    <t>Зміна за місяць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</si>
  <si>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</si>
  <si>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</si>
  <si>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</si>
  <si>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</si>
  <si>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</si>
  <si>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</si>
  <si>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</si>
  <si>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</si>
  <si>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</si>
  <si>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6 місяців</t>
  </si>
  <si>
    <t>з початку року</t>
  </si>
  <si>
    <t>Середнє значення</t>
  </si>
  <si>
    <t>WIG20 (Польща)</t>
  </si>
  <si>
    <t>"Золотий" депозит (за офіційним курсом золота)</t>
  </si>
  <si>
    <t>Відкриті фонди. Ренкінг за ВЧА</t>
  </si>
  <si>
    <t>Доходність відкритих фондів. Сортування за датою досягнення нормативів</t>
  </si>
  <si>
    <t>Динаміка відкритих фондів. Ренкінг за чистим притоком</t>
  </si>
  <si>
    <t>Інтервальні фонди. Ренкінг за ВЧА</t>
  </si>
  <si>
    <t>Доходність інтервальних фондів. Сортування за датою досягнення нормативів</t>
  </si>
  <si>
    <t>Динаміка інтервальних фондів. Ренкінг за чистим притоком</t>
  </si>
  <si>
    <t>Закриті фонди. Ренкінг за ВЧА</t>
  </si>
  <si>
    <t>Доходність закритих фондів. Сортування за датою досягнення нормативів</t>
  </si>
  <si>
    <t>Динаміка закритих фондів. Ренкінг за чистим притоком</t>
  </si>
  <si>
    <t>ТАСК Ресурс</t>
  </si>
  <si>
    <t>жовтень</t>
  </si>
  <si>
    <t>ОТП Класичний</t>
  </si>
  <si>
    <t>КІНТО-Класичний</t>
  </si>
  <si>
    <t>ПрАТ “КІНТО”</t>
  </si>
  <si>
    <t>http://www.kinto.com/</t>
  </si>
  <si>
    <t>Софіївський</t>
  </si>
  <si>
    <t>ТОВ КУА "ІВЕКС ЕССЕТ МЕНЕДЖМЕНТ"</t>
  </si>
  <si>
    <t>http://www.am.eavex.com.ua/</t>
  </si>
  <si>
    <t>КІНТО-Еквіті</t>
  </si>
  <si>
    <t>КІНТО-Казначейський</t>
  </si>
  <si>
    <t>ВСІ</t>
  </si>
  <si>
    <t>ТОВ КУА "Всесвіт"</t>
  </si>
  <si>
    <t>http://www.vseswit.com.ua/</t>
  </si>
  <si>
    <t>Індекс Української Біржі</t>
  </si>
  <si>
    <t>DJI (США)</t>
  </si>
  <si>
    <t>КІНТО-Голд</t>
  </si>
  <si>
    <t>спец. банк. мет.</t>
  </si>
  <si>
    <t>ПрАТ "КІНТО"</t>
  </si>
  <si>
    <t>вересень</t>
  </si>
  <si>
    <t>з початку 2023 року</t>
  </si>
  <si>
    <t>Прiнком-Збалансований</t>
  </si>
  <si>
    <t>диверс.</t>
  </si>
  <si>
    <t>АТ "ПРІНКОМ"</t>
  </si>
  <si>
    <t>http://princom.com.ua/</t>
  </si>
  <si>
    <t>Прінком-Фонд</t>
  </si>
  <si>
    <t>н.д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</si>
</sst>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12" fillId="0" borderId="30" xfId="0" applyFont="1" applyFill="1" applyBorder="1" applyAlignment="1">
      <alignment horizontal="center" vertical="center" wrapText="1" shrinkToFit="1"/>
    </xf>
    <xf numFmtId="4" fontId="12" fillId="0" borderId="31" xfId="0" applyNumberFormat="1" applyFont="1" applyFill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indent="1"/>
    </xf>
    <xf numFmtId="4" fontId="12" fillId="0" borderId="33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14" fontId="11" fillId="0" borderId="34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8" xfId="0" applyNumberFormat="1" applyFont="1" applyBorder="1" applyAlignment="1">
      <alignment horizontal="right" vertical="center" indent="1"/>
    </xf>
    <xf numFmtId="10" fontId="11" fillId="0" borderId="20" xfId="0" applyNumberFormat="1" applyFont="1" applyBorder="1" applyAlignment="1">
      <alignment horizontal="right" vertical="center" indent="1"/>
    </xf>
    <xf numFmtId="0" fontId="11" fillId="0" borderId="39" xfId="0" applyFont="1" applyFill="1" applyBorder="1" applyAlignment="1">
      <alignment horizontal="left" vertical="center" wrapText="1" shrinkToFit="1"/>
    </xf>
    <xf numFmtId="0" fontId="11" fillId="0" borderId="40" xfId="0" applyFont="1" applyFill="1" applyBorder="1" applyAlignment="1">
      <alignment horizontal="left" vertical="center" wrapText="1" shrinkToFi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41" xfId="26" applyNumberFormat="1" applyFont="1" applyFill="1" applyBorder="1" applyAlignment="1">
      <alignment horizontal="right" vertical="center" inden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3" xfId="0" applyFont="1" applyFill="1" applyBorder="1" applyAlignment="1">
      <alignment horizontal="left" vertical="center" wrapText="1" shrinkToFit="1"/>
    </xf>
    <xf numFmtId="4" fontId="11" fillId="0" borderId="44" xfId="0" applyNumberFormat="1" applyFont="1" applyFill="1" applyBorder="1" applyAlignment="1">
      <alignment horizontal="right" vertical="center" indent="1"/>
    </xf>
    <xf numFmtId="10" fontId="11" fillId="0" borderId="44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6" xfId="21" applyNumberFormat="1" applyFont="1" applyFill="1" applyBorder="1" applyAlignment="1">
      <alignment horizontal="right" vertical="center" indent="1"/>
      <protection/>
    </xf>
    <xf numFmtId="10" fontId="22" fillId="0" borderId="33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4" fontId="11" fillId="0" borderId="18" xfId="0" applyNumberFormat="1" applyFont="1" applyFill="1" applyBorder="1" applyAlignment="1">
      <alignment horizontal="right" vertical="center" indent="1"/>
    </xf>
    <xf numFmtId="10" fontId="20" fillId="0" borderId="38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vertical="center" wrapText="1"/>
    </xf>
    <xf numFmtId="0" fontId="11" fillId="0" borderId="37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41" fillId="0" borderId="47" xfId="20" applyFont="1" applyFill="1" applyBorder="1" applyAlignment="1">
      <alignment vertical="center" wrapText="1"/>
      <protection/>
    </xf>
    <xf numFmtId="10" fontId="41" fillId="0" borderId="47" xfId="21" applyNumberFormat="1" applyFont="1" applyFill="1" applyBorder="1" applyAlignment="1">
      <alignment horizontal="center" vertical="center" wrapText="1"/>
      <protection/>
    </xf>
    <xf numFmtId="10" fontId="41" fillId="0" borderId="47" xfId="21" applyNumberFormat="1" applyFont="1" applyFill="1" applyBorder="1" applyAlignment="1">
      <alignment horizontal="right" vertical="center" wrapText="1" indent="1"/>
      <protection/>
    </xf>
    <xf numFmtId="0" fontId="11" fillId="0" borderId="48" xfId="0" applyFont="1" applyFill="1" applyBorder="1" applyAlignment="1">
      <alignment horizontal="center" vertical="center"/>
    </xf>
    <xf numFmtId="10" fontId="20" fillId="0" borderId="12" xfId="0" applyNumberFormat="1" applyFont="1" applyBorder="1" applyAlignment="1">
      <alignment horizontal="right" vertical="center" indent="1"/>
    </xf>
    <xf numFmtId="0" fontId="22" fillId="0" borderId="47" xfId="20" applyFont="1" applyFill="1" applyBorder="1" applyAlignment="1">
      <alignment vertical="center" wrapText="1"/>
      <protection/>
    </xf>
    <xf numFmtId="14" fontId="22" fillId="0" borderId="47" xfId="20" applyNumberFormat="1" applyFont="1" applyFill="1" applyBorder="1" applyAlignment="1">
      <alignment horizontal="center" vertical="center" wrapText="1"/>
      <protection/>
    </xf>
    <xf numFmtId="10" fontId="22" fillId="0" borderId="47" xfId="21" applyNumberFormat="1" applyFont="1" applyFill="1" applyBorder="1" applyAlignment="1">
      <alignment horizontal="right" vertical="center" wrapText="1" indent="1"/>
      <protection/>
    </xf>
    <xf numFmtId="10" fontId="22" fillId="0" borderId="47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Border="1" applyAlignment="1">
      <alignment horizontal="right" vertical="center" indent="1"/>
    </xf>
    <xf numFmtId="4" fontId="11" fillId="0" borderId="49" xfId="0" applyNumberFormat="1" applyFont="1" applyFill="1" applyBorder="1" applyAlignment="1">
      <alignment horizontal="right" vertical="center" indent="1"/>
    </xf>
    <xf numFmtId="10" fontId="22" fillId="0" borderId="49" xfId="21" applyNumberFormat="1" applyFont="1" applyFill="1" applyBorder="1" applyAlignment="1">
      <alignment horizontal="right" vertical="center" wrapText="1" indent="1"/>
      <protection/>
    </xf>
    <xf numFmtId="4" fontId="11" fillId="0" borderId="50" xfId="0" applyNumberFormat="1" applyFont="1" applyFill="1" applyBorder="1" applyAlignment="1">
      <alignment horizontal="right" vertical="center" indent="1"/>
    </xf>
    <xf numFmtId="0" fontId="22" fillId="0" borderId="51" xfId="20" applyFont="1" applyFill="1" applyBorder="1" applyAlignment="1">
      <alignment horizontal="left" vertical="center" wrapText="1"/>
      <protection/>
    </xf>
    <xf numFmtId="10" fontId="22" fillId="0" borderId="52" xfId="21" applyNumberFormat="1" applyFont="1" applyFill="1" applyBorder="1" applyAlignment="1">
      <alignment horizontal="right" vertical="center" indent="1"/>
      <protection/>
    </xf>
    <xf numFmtId="0" fontId="22" fillId="0" borderId="53" xfId="19" applyFont="1" applyFill="1" applyBorder="1" applyAlignment="1">
      <alignment vertical="center" wrapText="1"/>
      <protection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4" xfId="22" applyFont="1" applyFill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7" xfId="0" applyFont="1" applyBorder="1" applyAlignment="1">
      <alignment vertical="center"/>
    </xf>
    <xf numFmtId="0" fontId="11" fillId="0" borderId="24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57" xfId="0" applyBorder="1" applyAlignment="1">
      <alignment/>
    </xf>
    <xf numFmtId="0" fontId="10" fillId="0" borderId="6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10" fontId="20" fillId="0" borderId="46" xfId="0" applyNumberFormat="1" applyFont="1" applyBorder="1" applyAlignment="1">
      <alignment horizontal="right" vertical="center" indent="1"/>
    </xf>
    <xf numFmtId="4" fontId="22" fillId="0" borderId="61" xfId="19" applyNumberFormat="1" applyFont="1" applyFill="1" applyBorder="1" applyAlignment="1">
      <alignment horizontal="center" vertical="center" wrapText="1"/>
      <protection/>
    </xf>
    <xf numFmtId="3" fontId="22" fillId="0" borderId="61" xfId="19" applyNumberFormat="1" applyFont="1" applyFill="1" applyBorder="1" applyAlignment="1">
      <alignment horizontal="center" vertical="center" wrapText="1"/>
      <protection/>
    </xf>
    <xf numFmtId="4" fontId="22" fillId="0" borderId="61" xfId="19" applyNumberFormat="1" applyFont="1" applyFill="1" applyBorder="1" applyAlignment="1">
      <alignment horizontal="right" vertical="center" wrapText="1" indent="1"/>
      <protection/>
    </xf>
    <xf numFmtId="3" fontId="22" fillId="0" borderId="61" xfId="19" applyNumberFormat="1" applyFont="1" applyFill="1" applyBorder="1" applyAlignment="1">
      <alignment horizontal="right" vertical="center" wrapText="1" indent="1"/>
      <protection/>
    </xf>
    <xf numFmtId="3" fontId="11" fillId="0" borderId="61" xfId="0" applyNumberFormat="1" applyFont="1" applyBorder="1" applyAlignment="1">
      <alignment horizontal="right" vertical="center" indent="1"/>
    </xf>
    <xf numFmtId="0" fontId="22" fillId="0" borderId="61" xfId="19" applyFont="1" applyFill="1" applyBorder="1" applyAlignment="1">
      <alignment vertical="center" wrapText="1"/>
      <protection/>
    </xf>
    <xf numFmtId="0" fontId="23" fillId="0" borderId="62" xfId="15" applyFont="1" applyFill="1" applyBorder="1" applyAlignment="1">
      <alignment vertical="center" wrapText="1"/>
    </xf>
    <xf numFmtId="14" fontId="22" fillId="0" borderId="0" xfId="20" applyNumberFormat="1" applyFont="1" applyFill="1" applyBorder="1" applyAlignment="1">
      <alignment horizontal="center" vertical="center" wrapText="1"/>
      <protection/>
    </xf>
    <xf numFmtId="10" fontId="22" fillId="0" borderId="0" xfId="21" applyNumberFormat="1" applyFont="1" applyFill="1" applyBorder="1" applyAlignment="1">
      <alignment horizontal="right" vertical="center" wrapText="1" indent="1"/>
      <protection/>
    </xf>
    <xf numFmtId="10" fontId="22" fillId="0" borderId="0" xfId="23" applyNumberFormat="1" applyFont="1" applyFill="1" applyBorder="1" applyAlignment="1">
      <alignment horizontal="right" vertical="center" wrapText="1" indent="1"/>
      <protection/>
    </xf>
    <xf numFmtId="10" fontId="20" fillId="0" borderId="0" xfId="0" applyNumberFormat="1" applyFont="1" applyBorder="1" applyAlignment="1">
      <alignment horizontal="right" vertical="center" indent="1"/>
    </xf>
    <xf numFmtId="0" fontId="11" fillId="0" borderId="17" xfId="0" applyFont="1" applyFill="1" applyBorder="1" applyAlignment="1">
      <alignment horizontal="left" vertical="center" wrapText="1" shrinkToFit="1"/>
    </xf>
    <xf numFmtId="10" fontId="22" fillId="0" borderId="61" xfId="21" applyNumberFormat="1" applyFont="1" applyFill="1" applyBorder="1" applyAlignment="1">
      <alignment horizontal="right" vertical="center" wrapText="1" indent="1"/>
      <protection/>
    </xf>
    <xf numFmtId="3" fontId="11" fillId="0" borderId="18" xfId="0" applyNumberFormat="1" applyFont="1" applyFill="1" applyBorder="1" applyAlignment="1">
      <alignment horizontal="right" vertical="center" indent="1"/>
    </xf>
    <xf numFmtId="4" fontId="11" fillId="0" borderId="63" xfId="0" applyNumberFormat="1" applyFont="1" applyFill="1" applyBorder="1" applyAlignment="1">
      <alignment horizontal="right" vertical="center" inden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54472021"/>
        <c:axId val="20486142"/>
      </c:barChart>
      <c:catAx>
        <c:axId val="5447202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20486142"/>
        <c:crosses val="autoZero"/>
        <c:auto val="1"/>
        <c:lblOffset val="0"/>
        <c:noMultiLvlLbl val="0"/>
      </c:catAx>
      <c:valAx>
        <c:axId val="20486142"/>
        <c:scaling>
          <c:orientation val="minMax"/>
          <c:max val="0.4"/>
          <c:min val="-0.25"/>
        </c:scaling>
        <c:axPos val="l"/>
        <c:delete val="0"/>
        <c:numFmt formatCode="0%" sourceLinked="0"/>
        <c:majorTickMark val="out"/>
        <c:minorTickMark val="none"/>
        <c:tickLblPos val="nextTo"/>
        <c:crossAx val="544720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85"/>
          <c:y val="0.8685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325"/>
          <c:w val="1"/>
          <c:h val="0.7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'інд+дох'!$A$23:$A$33</c:f>
              <c:strCache/>
            </c:strRef>
          </c:cat>
          <c:val>
            <c:numRef>
              <c:f>'інд+дох'!$B$23:$B$33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'інд+дох'!$A$23:$A$33</c:f>
              <c:strCache/>
            </c:strRef>
          </c:cat>
          <c:val>
            <c:numRef>
              <c:f>'інд+дох'!$C$23:$C$33</c:f>
              <c:numCache/>
            </c:numRef>
          </c:val>
        </c:ser>
        <c:overlap val="-20"/>
        <c:gapWidth val="100"/>
        <c:axId val="50157551"/>
        <c:axId val="48764776"/>
      </c:barChart>
      <c:catAx>
        <c:axId val="501575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764776"/>
        <c:crosses val="autoZero"/>
        <c:auto val="0"/>
        <c:lblOffset val="100"/>
        <c:tickLblSkip val="1"/>
        <c:noMultiLvlLbl val="0"/>
      </c:catAx>
      <c:valAx>
        <c:axId val="48764776"/>
        <c:scaling>
          <c:orientation val="minMax"/>
          <c:max val="0.27"/>
          <c:min val="-0.1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1575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15"/>
          <c:y val="0.89025"/>
          <c:w val="0.59725"/>
          <c:h val="0.0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"/>
          <c:y val="0.321"/>
          <c:w val="0.4347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В_ВЧА!$B$22:$B$32</c:f>
              <c:strCache/>
            </c:strRef>
          </c:cat>
          <c:val>
            <c:numRef>
              <c:f>В_ВЧА!$C$22:$C$32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В_ВЧА!$B$22:$B$32</c:f>
              <c:strCache/>
            </c:strRef>
          </c:cat>
          <c:val>
            <c:numRef>
              <c:f>В_ВЧА!$D$22:$D$32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ВЧА'!$C$56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ВЧА'!$B$57:$B$67</c:f>
              <c:strCache/>
            </c:strRef>
          </c:cat>
          <c:val>
            <c:numRef>
              <c:f>'В_динаміка ВЧА'!$C$57:$C$67</c:f>
              <c:numCache/>
            </c:numRef>
          </c:val>
        </c:ser>
        <c:ser>
          <c:idx val="0"/>
          <c:order val="1"/>
          <c:tx>
            <c:strRef>
              <c:f>'В_динаміка ВЧА'!$E$56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ВЧА'!$B$57:$B$67</c:f>
              <c:strCache/>
            </c:strRef>
          </c:cat>
          <c:val>
            <c:numRef>
              <c:f>'В_динаміка ВЧА'!$E$57:$E$67</c:f>
              <c:numCache/>
            </c:numRef>
          </c:val>
        </c:ser>
        <c:overlap val="-30"/>
        <c:axId val="36229801"/>
        <c:axId val="57632754"/>
      </c:barChart>
      <c:lineChart>
        <c:grouping val="standard"/>
        <c:varyColors val="0"/>
        <c:ser>
          <c:idx val="2"/>
          <c:order val="2"/>
          <c:tx>
            <c:strRef>
              <c:f>'В_динаміка ВЧА'!$D$56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ВЧА'!$B$57:$B$66</c:f>
              <c:strCache/>
            </c:strRef>
          </c:cat>
          <c:val>
            <c:numRef>
              <c:f>'В_динаміка ВЧА'!$D$57:$D$66</c:f>
              <c:numCache/>
            </c:numRef>
          </c:val>
          <c:smooth val="0"/>
        </c:ser>
        <c:axId val="48932739"/>
        <c:axId val="37741468"/>
      </c:lineChart>
      <c:catAx>
        <c:axId val="362298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7632754"/>
        <c:crosses val="autoZero"/>
        <c:auto val="0"/>
        <c:lblOffset val="40"/>
        <c:noMultiLvlLbl val="0"/>
      </c:catAx>
      <c:valAx>
        <c:axId val="57632754"/>
        <c:scaling>
          <c:orientation val="minMax"/>
          <c:max val="500"/>
          <c:min val="-5000"/>
        </c:scaling>
        <c:axPos val="l"/>
        <c:delete val="0"/>
        <c:numFmt formatCode="#,##0" sourceLinked="0"/>
        <c:majorTickMark val="in"/>
        <c:minorTickMark val="none"/>
        <c:tickLblPos val="nextTo"/>
        <c:crossAx val="36229801"/>
        <c:crossesAt val="1"/>
        <c:crossBetween val="between"/>
        <c:dispUnits/>
      </c:valAx>
      <c:catAx>
        <c:axId val="48932739"/>
        <c:scaling>
          <c:orientation val="minMax"/>
        </c:scaling>
        <c:axPos val="b"/>
        <c:delete val="1"/>
        <c:majorTickMark val="in"/>
        <c:minorTickMark val="none"/>
        <c:tickLblPos val="nextTo"/>
        <c:crossAx val="37741468"/>
        <c:crosses val="autoZero"/>
        <c:auto val="0"/>
        <c:lblOffset val="100"/>
        <c:noMultiLvlLbl val="0"/>
      </c:catAx>
      <c:valAx>
        <c:axId val="37741468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4893273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15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25"/>
          <c:w val="1"/>
          <c:h val="0.90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'В_діаграма(дох)'!$A$2:$A$23</c:f>
              <c:strCache/>
            </c:strRef>
          </c:cat>
          <c:val>
            <c:numRef>
              <c:f>'В_діаграма(дох)'!$B$2:$B$23</c:f>
              <c:numCache/>
            </c:numRef>
          </c:val>
        </c:ser>
        <c:gapWidth val="60"/>
        <c:axId val="4128893"/>
        <c:axId val="37160038"/>
      </c:barChart>
      <c:catAx>
        <c:axId val="41288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160038"/>
        <c:crosses val="autoZero"/>
        <c:auto val="0"/>
        <c:lblOffset val="0"/>
        <c:tickLblSkip val="1"/>
        <c:noMultiLvlLbl val="0"/>
      </c:catAx>
      <c:valAx>
        <c:axId val="37160038"/>
        <c:scaling>
          <c:orientation val="minMax"/>
          <c:max val="0.06"/>
          <c:min val="-0.09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28893"/>
        <c:crossesAt val="1"/>
        <c:crossBetween val="between"/>
        <c:dispUnits/>
        <c:majorUnit val="0.02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ВЧА'!$B$35:$B$36</c:f>
              <c:strCache/>
            </c:strRef>
          </c:cat>
          <c:val>
            <c:numRef>
              <c:f>'І_динаміка ВЧА'!$C$35:$C$36</c:f>
              <c:numCache/>
            </c:numRef>
          </c:val>
        </c:ser>
        <c:ser>
          <c:idx val="0"/>
          <c:order val="1"/>
          <c:tx>
            <c:strRef>
              <c:f>'І_динаміка ВЧА'!$E$34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ВЧА'!$B$35:$B$36</c:f>
              <c:strCache/>
            </c:strRef>
          </c:cat>
          <c:val>
            <c:numRef>
              <c:f>'І_динаміка ВЧА'!$E$35:$E$36</c:f>
              <c:numCache/>
            </c:numRef>
          </c:val>
        </c:ser>
        <c:overlap val="-20"/>
        <c:axId val="66004887"/>
        <c:axId val="57173072"/>
      </c:barChart>
      <c:lineChart>
        <c:grouping val="standard"/>
        <c:varyColors val="0"/>
        <c:ser>
          <c:idx val="2"/>
          <c:order val="2"/>
          <c:tx>
            <c:strRef>
              <c:f>'І_динаміка ВЧА'!$D$34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ВЧА'!$D$35:$D$36</c:f>
              <c:numCache/>
            </c:numRef>
          </c:val>
          <c:smooth val="0"/>
        </c:ser>
        <c:axId val="44795601"/>
        <c:axId val="507226"/>
      </c:lineChart>
      <c:catAx>
        <c:axId val="6600488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7173072"/>
        <c:crosses val="autoZero"/>
        <c:auto val="0"/>
        <c:lblOffset val="100"/>
        <c:noMultiLvlLbl val="0"/>
      </c:catAx>
      <c:valAx>
        <c:axId val="57173072"/>
        <c:scaling>
          <c:orientation val="minMax"/>
          <c:max val="0.01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6004887"/>
        <c:crossesAt val="1"/>
        <c:crossBetween val="between"/>
        <c:dispUnits/>
        <c:majorUnit val="0.01"/>
        <c:minorUnit val="0.01"/>
      </c:valAx>
      <c:catAx>
        <c:axId val="44795601"/>
        <c:scaling>
          <c:orientation val="minMax"/>
        </c:scaling>
        <c:axPos val="b"/>
        <c:delete val="1"/>
        <c:majorTickMark val="in"/>
        <c:minorTickMark val="none"/>
        <c:tickLblPos val="nextTo"/>
        <c:crossAx val="507226"/>
        <c:crosses val="autoZero"/>
        <c:auto val="0"/>
        <c:lblOffset val="100"/>
        <c:noMultiLvlLbl val="0"/>
      </c:catAx>
      <c:valAx>
        <c:axId val="507226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479560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2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225"/>
          <c:w val="0.964"/>
          <c:h val="0.87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'І_діаграма(дох)'!$A$2:$A$10</c:f>
              <c:strCache/>
            </c:strRef>
          </c:cat>
          <c:val>
            <c:numRef>
              <c:f>'І_діаграма(дох)'!$B$2:$B$10</c:f>
              <c:numCache/>
            </c:numRef>
          </c:val>
        </c:ser>
        <c:gapWidth val="60"/>
        <c:axId val="4565035"/>
        <c:axId val="41085316"/>
      </c:barChart>
      <c:catAx>
        <c:axId val="4565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085316"/>
        <c:crosses val="autoZero"/>
        <c:auto val="0"/>
        <c:lblOffset val="100"/>
        <c:tickLblSkip val="1"/>
        <c:noMultiLvlLbl val="0"/>
      </c:catAx>
      <c:valAx>
        <c:axId val="41085316"/>
        <c:scaling>
          <c:orientation val="minMax"/>
          <c:max val="0.06"/>
          <c:min val="-0.09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65035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ВЧА'!$C$36:$C$37</c:f>
              <c:numCache/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ВЧА'!$E$36:$E$37</c:f>
              <c:numCache/>
            </c:numRef>
          </c:val>
        </c:ser>
        <c:overlap val="-20"/>
        <c:axId val="34223525"/>
        <c:axId val="39576270"/>
      </c:barChart>
      <c:lineChart>
        <c:grouping val="standard"/>
        <c:varyColors val="0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ВЧА'!$D$36:$D$37</c:f>
              <c:numCache/>
            </c:numRef>
          </c:val>
          <c:smooth val="0"/>
        </c:ser>
        <c:axId val="20642111"/>
        <c:axId val="51561272"/>
      </c:lineChart>
      <c:catAx>
        <c:axId val="3422352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39576270"/>
        <c:crosses val="autoZero"/>
        <c:auto val="0"/>
        <c:lblOffset val="100"/>
        <c:noMultiLvlLbl val="0"/>
      </c:catAx>
      <c:valAx>
        <c:axId val="39576270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4223525"/>
        <c:crossesAt val="1"/>
        <c:crossBetween val="between"/>
        <c:dispUnits/>
      </c:valAx>
      <c:catAx>
        <c:axId val="20642111"/>
        <c:scaling>
          <c:orientation val="minMax"/>
        </c:scaling>
        <c:axPos val="b"/>
        <c:delete val="1"/>
        <c:majorTickMark val="in"/>
        <c:minorTickMark val="none"/>
        <c:tickLblPos val="nextTo"/>
        <c:crossAx val="51561272"/>
        <c:crosses val="autoZero"/>
        <c:auto val="0"/>
        <c:lblOffset val="100"/>
        <c:noMultiLvlLbl val="0"/>
      </c:catAx>
      <c:valAx>
        <c:axId val="51561272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064211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1"/>
          <c:h val="0.8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/>
            </c:numRef>
          </c:val>
        </c:ser>
        <c:gapWidth val="60"/>
        <c:axId val="61398265"/>
        <c:axId val="15713474"/>
      </c:barChart>
      <c:catAx>
        <c:axId val="613982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713474"/>
        <c:crosses val="autoZero"/>
        <c:auto val="0"/>
        <c:lblOffset val="100"/>
        <c:tickLblSkip val="1"/>
        <c:noMultiLvlLbl val="0"/>
      </c:catAx>
      <c:valAx>
        <c:axId val="15713474"/>
        <c:scaling>
          <c:orientation val="minMax"/>
          <c:max val="0.06"/>
          <c:min val="-0.09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3982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39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32</xdr:row>
      <xdr:rowOff>95250</xdr:rowOff>
    </xdr:from>
    <xdr:to>
      <xdr:col>4</xdr:col>
      <xdr:colOff>609600</xdr:colOff>
      <xdr:row>56</xdr:row>
      <xdr:rowOff>95250</xdr:rowOff>
    </xdr:to>
    <xdr:graphicFrame>
      <xdr:nvGraphicFramePr>
        <xdr:cNvPr id="1" name="Chart 2"/>
        <xdr:cNvGraphicFramePr/>
      </xdr:nvGraphicFramePr>
      <xdr:xfrm>
        <a:off x="304800" y="6134100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95250</xdr:rowOff>
    </xdr:from>
    <xdr:to>
      <xdr:col>7</xdr:col>
      <xdr:colOff>47625</xdr:colOff>
      <xdr:row>50</xdr:row>
      <xdr:rowOff>142875</xdr:rowOff>
    </xdr:to>
    <xdr:graphicFrame>
      <xdr:nvGraphicFramePr>
        <xdr:cNvPr id="1" name="Chart 7"/>
        <xdr:cNvGraphicFramePr/>
      </xdr:nvGraphicFramePr>
      <xdr:xfrm>
        <a:off x="66675" y="5019675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95250</xdr:rowOff>
    </xdr:from>
    <xdr:to>
      <xdr:col>18</xdr:col>
      <xdr:colOff>28575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6115050" y="95250"/>
        <a:ext cx="10287000" cy="889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19050</xdr:rowOff>
    </xdr:from>
    <xdr:to>
      <xdr:col>7</xdr:col>
      <xdr:colOff>9525</xdr:colOff>
      <xdr:row>31</xdr:row>
      <xdr:rowOff>133350</xdr:rowOff>
    </xdr:to>
    <xdr:graphicFrame>
      <xdr:nvGraphicFramePr>
        <xdr:cNvPr id="1" name="Chart 8"/>
        <xdr:cNvGraphicFramePr/>
      </xdr:nvGraphicFramePr>
      <xdr:xfrm>
        <a:off x="0" y="2667000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0</xdr:rowOff>
    </xdr:from>
    <xdr:to>
      <xdr:col>18</xdr:col>
      <xdr:colOff>304800</xdr:colOff>
      <xdr:row>47</xdr:row>
      <xdr:rowOff>19050</xdr:rowOff>
    </xdr:to>
    <xdr:graphicFrame>
      <xdr:nvGraphicFramePr>
        <xdr:cNvPr id="1" name="Chart 1"/>
        <xdr:cNvGraphicFramePr/>
      </xdr:nvGraphicFramePr>
      <xdr:xfrm>
        <a:off x="4972050" y="200025"/>
        <a:ext cx="10563225" cy="774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123825</xdr:rowOff>
    </xdr:from>
    <xdr:to>
      <xdr:col>9</xdr:col>
      <xdr:colOff>333375</xdr:colOff>
      <xdr:row>29</xdr:row>
      <xdr:rowOff>76200</xdr:rowOff>
    </xdr:to>
    <xdr:graphicFrame>
      <xdr:nvGraphicFramePr>
        <xdr:cNvPr id="1" name="Chart 8"/>
        <xdr:cNvGraphicFramePr/>
      </xdr:nvGraphicFramePr>
      <xdr:xfrm>
        <a:off x="9525" y="2590800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5"/>
  <sheetViews>
    <sheetView tabSelected="1" zoomScale="85" zoomScaleNormal="85" workbookViewId="0" topLeftCell="A1">
      <selection activeCell="F5" sqref="F5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1" t="s">
        <v>77</v>
      </c>
      <c r="B1" s="71"/>
      <c r="C1" s="71"/>
      <c r="D1" s="72"/>
      <c r="E1" s="72"/>
      <c r="F1" s="72"/>
    </row>
    <row r="2" spans="1:9" ht="15.75" thickBot="1">
      <c r="A2" s="25" t="s">
        <v>53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5" t="s">
        <v>115</v>
      </c>
      <c r="B3" s="86">
        <v>0</v>
      </c>
      <c r="C3" s="86">
        <v>0.36114353872703275</v>
      </c>
      <c r="D3" s="86">
        <v>0.005736808939449833</v>
      </c>
      <c r="E3" s="86" t="s">
        <v>21</v>
      </c>
      <c r="F3" s="86">
        <v>-0.017398622631662697</v>
      </c>
      <c r="G3" s="58"/>
      <c r="H3" s="58"/>
      <c r="I3" s="2"/>
      <c r="J3" s="2"/>
      <c r="K3" s="2"/>
      <c r="L3" s="2"/>
    </row>
    <row r="4" spans="1:12" ht="14.25">
      <c r="A4" s="85" t="s">
        <v>97</v>
      </c>
      <c r="B4" s="86">
        <v>0</v>
      </c>
      <c r="C4" s="86">
        <v>-0.0873085420764621</v>
      </c>
      <c r="D4" s="86">
        <v>0.003724546412500884</v>
      </c>
      <c r="E4" s="86" t="s">
        <v>21</v>
      </c>
      <c r="F4" s="86">
        <v>0.030289123044861088</v>
      </c>
      <c r="G4" s="58"/>
      <c r="H4" s="58"/>
      <c r="I4" s="2"/>
      <c r="J4" s="2"/>
      <c r="K4" s="2"/>
      <c r="L4" s="2"/>
    </row>
    <row r="5" spans="1:12" ht="15" thickBot="1">
      <c r="A5" s="75" t="s">
        <v>116</v>
      </c>
      <c r="B5" s="77">
        <v>-0.02344737846178624</v>
      </c>
      <c r="C5" s="77">
        <v>0.2504438342167443</v>
      </c>
      <c r="D5" s="77">
        <v>0.12080621358280409</v>
      </c>
      <c r="E5" s="77" t="s">
        <v>21</v>
      </c>
      <c r="F5" s="77">
        <v>0.13983954370117402</v>
      </c>
      <c r="G5" s="58"/>
      <c r="H5" s="58"/>
      <c r="I5" s="2"/>
      <c r="J5" s="2"/>
      <c r="K5" s="2"/>
      <c r="L5" s="2"/>
    </row>
    <row r="6" spans="1:14" ht="14.25">
      <c r="A6" s="69"/>
      <c r="B6" s="68"/>
      <c r="C6" s="68"/>
      <c r="D6" s="70"/>
      <c r="E6" s="70"/>
      <c r="F6" s="70"/>
      <c r="G6" s="10"/>
      <c r="J6" s="2"/>
      <c r="K6" s="2"/>
      <c r="L6" s="2"/>
      <c r="M6" s="2"/>
      <c r="N6" s="2"/>
    </row>
    <row r="7" spans="1:14" ht="14.25">
      <c r="A7" s="69"/>
      <c r="B7" s="70"/>
      <c r="C7" s="70"/>
      <c r="D7" s="70"/>
      <c r="E7" s="70"/>
      <c r="F7" s="70"/>
      <c r="J7" s="4"/>
      <c r="K7" s="4"/>
      <c r="L7" s="4"/>
      <c r="M7" s="4"/>
      <c r="N7" s="4"/>
    </row>
    <row r="8" spans="1:6" ht="14.25">
      <c r="A8" s="69"/>
      <c r="B8" s="70"/>
      <c r="C8" s="70"/>
      <c r="D8" s="70"/>
      <c r="E8" s="70"/>
      <c r="F8" s="70"/>
    </row>
    <row r="9" spans="1:6" ht="14.25">
      <c r="A9" s="69"/>
      <c r="B9" s="70"/>
      <c r="C9" s="70"/>
      <c r="D9" s="70"/>
      <c r="E9" s="70"/>
      <c r="F9" s="70"/>
    </row>
    <row r="10" spans="1:14" ht="14.25">
      <c r="A10" s="69"/>
      <c r="B10" s="70"/>
      <c r="C10" s="70"/>
      <c r="D10" s="70"/>
      <c r="E10" s="70"/>
      <c r="F10" s="70"/>
      <c r="N10" s="10"/>
    </row>
    <row r="11" spans="1:6" ht="14.25">
      <c r="A11" s="69"/>
      <c r="B11" s="70"/>
      <c r="C11" s="70"/>
      <c r="D11" s="70"/>
      <c r="E11" s="70"/>
      <c r="F11" s="70"/>
    </row>
    <row r="12" spans="1:6" ht="14.25">
      <c r="A12" s="69"/>
      <c r="B12" s="70"/>
      <c r="C12" s="70"/>
      <c r="D12" s="70"/>
      <c r="E12" s="70"/>
      <c r="F12" s="70"/>
    </row>
    <row r="13" spans="1:6" ht="14.25">
      <c r="A13" s="69"/>
      <c r="B13" s="70"/>
      <c r="C13" s="70"/>
      <c r="D13" s="70"/>
      <c r="E13" s="70"/>
      <c r="F13" s="70"/>
    </row>
    <row r="14" spans="1:6" ht="14.25">
      <c r="A14" s="69"/>
      <c r="B14" s="70"/>
      <c r="C14" s="70"/>
      <c r="D14" s="70"/>
      <c r="E14" s="70"/>
      <c r="F14" s="70"/>
    </row>
    <row r="15" spans="1:6" ht="14.25">
      <c r="A15" s="69"/>
      <c r="B15" s="70"/>
      <c r="C15" s="70"/>
      <c r="D15" s="70"/>
      <c r="E15" s="70"/>
      <c r="F15" s="70"/>
    </row>
    <row r="16" spans="1:6" ht="14.25">
      <c r="A16" s="69"/>
      <c r="B16" s="70"/>
      <c r="C16" s="70"/>
      <c r="D16" s="70"/>
      <c r="E16" s="70"/>
      <c r="F16" s="70"/>
    </row>
    <row r="17" spans="1:6" ht="14.25">
      <c r="A17" s="69"/>
      <c r="B17" s="70"/>
      <c r="C17" s="70"/>
      <c r="D17" s="70"/>
      <c r="E17" s="70"/>
      <c r="F17" s="70"/>
    </row>
    <row r="18" spans="1:6" ht="14.25">
      <c r="A18" s="69"/>
      <c r="B18" s="70"/>
      <c r="C18" s="70"/>
      <c r="D18" s="70"/>
      <c r="E18" s="70"/>
      <c r="F18" s="70"/>
    </row>
    <row r="19" spans="1:6" ht="14.25">
      <c r="A19" s="69"/>
      <c r="B19" s="70"/>
      <c r="C19" s="70"/>
      <c r="D19" s="70"/>
      <c r="E19" s="70"/>
      <c r="F19" s="70"/>
    </row>
    <row r="20" spans="1:6" ht="14.25">
      <c r="A20" s="69"/>
      <c r="B20" s="70"/>
      <c r="C20" s="70"/>
      <c r="D20" s="70"/>
      <c r="E20" s="70"/>
      <c r="F20" s="70"/>
    </row>
    <row r="21" spans="1:6" ht="15" thickBot="1">
      <c r="A21" s="69"/>
      <c r="B21" s="70"/>
      <c r="C21" s="70"/>
      <c r="D21" s="70"/>
      <c r="E21" s="70"/>
      <c r="F21" s="70"/>
    </row>
    <row r="22" spans="1:6" ht="30.75" thickBot="1">
      <c r="A22" s="25" t="s">
        <v>68</v>
      </c>
      <c r="B22" s="18" t="s">
        <v>72</v>
      </c>
      <c r="C22" s="18" t="s">
        <v>63</v>
      </c>
      <c r="D22" s="74"/>
      <c r="E22" s="70"/>
      <c r="F22" s="70"/>
    </row>
    <row r="23" spans="1:6" ht="14.25">
      <c r="A23" s="27" t="s">
        <v>111</v>
      </c>
      <c r="B23" s="28">
        <v>-0.013568007162575446</v>
      </c>
      <c r="C23" s="65">
        <v>-0.002847295024474006</v>
      </c>
      <c r="D23" s="74"/>
      <c r="E23" s="70"/>
      <c r="F23" s="70"/>
    </row>
    <row r="24" spans="1:6" ht="14.25">
      <c r="A24" s="27" t="s">
        <v>11</v>
      </c>
      <c r="B24" s="28">
        <v>-0.021979687736850106</v>
      </c>
      <c r="C24" s="65">
        <v>0.09227764031774965</v>
      </c>
      <c r="D24" s="74"/>
      <c r="E24" s="70"/>
      <c r="F24" s="70"/>
    </row>
    <row r="25" spans="1:6" ht="14.25">
      <c r="A25" s="27" t="s">
        <v>7</v>
      </c>
      <c r="B25" s="28">
        <v>-0.03763893124152218</v>
      </c>
      <c r="C25" s="65">
        <v>-0.0174482738259788</v>
      </c>
      <c r="D25" s="74"/>
      <c r="E25" s="70"/>
      <c r="F25" s="70"/>
    </row>
    <row r="26" spans="1:6" ht="14.25">
      <c r="A26" s="27" t="s">
        <v>6</v>
      </c>
      <c r="B26" s="28">
        <v>-0.034955557486552435</v>
      </c>
      <c r="C26" s="65">
        <v>0.06362453968018578</v>
      </c>
      <c r="D26" s="74"/>
      <c r="E26" s="70"/>
      <c r="F26" s="70"/>
    </row>
    <row r="27" spans="1:6" ht="14.25">
      <c r="A27" s="27" t="s">
        <v>10</v>
      </c>
      <c r="B27" s="28">
        <v>-0.03745081753060131</v>
      </c>
      <c r="C27" s="65">
        <v>0.06368687960504449</v>
      </c>
      <c r="D27" s="74"/>
      <c r="E27" s="70"/>
      <c r="F27" s="70"/>
    </row>
    <row r="28" spans="1:6" ht="14.25">
      <c r="A28" s="27" t="s">
        <v>9</v>
      </c>
      <c r="B28" s="28">
        <v>-0.03135105510078906</v>
      </c>
      <c r="C28" s="65">
        <v>0.18258062043725687</v>
      </c>
      <c r="D28" s="74"/>
      <c r="E28" s="70"/>
      <c r="F28" s="70"/>
    </row>
    <row r="29" spans="1:6" ht="14.25">
      <c r="A29" s="27" t="s">
        <v>8</v>
      </c>
      <c r="B29" s="28">
        <v>-0.039146171235161176</v>
      </c>
      <c r="C29" s="65">
        <v>-0.13492112038525061</v>
      </c>
      <c r="D29" s="74"/>
      <c r="E29" s="70"/>
      <c r="F29" s="70"/>
    </row>
    <row r="30" spans="1:6" ht="28.5">
      <c r="A30" s="27" t="s">
        <v>5</v>
      </c>
      <c r="B30" s="28">
        <v>-0.029484195365345522</v>
      </c>
      <c r="C30" s="65">
        <v>-0.022817762182529178</v>
      </c>
      <c r="D30" s="74"/>
      <c r="E30" s="70"/>
      <c r="F30" s="70"/>
    </row>
    <row r="31" spans="1:6" ht="14.25">
      <c r="A31" s="27" t="s">
        <v>85</v>
      </c>
      <c r="B31" s="28">
        <v>0.09820943829609519</v>
      </c>
      <c r="C31" s="65">
        <v>0.17394992215445226</v>
      </c>
      <c r="D31" s="74"/>
      <c r="E31" s="70"/>
      <c r="F31" s="70"/>
    </row>
    <row r="32" spans="1:6" ht="14.25">
      <c r="A32" s="27" t="s">
        <v>0</v>
      </c>
      <c r="B32" s="28">
        <v>0</v>
      </c>
      <c r="C32" s="65">
        <v>-0.02344737846178624</v>
      </c>
      <c r="D32" s="74"/>
      <c r="E32" s="70"/>
      <c r="F32" s="70"/>
    </row>
    <row r="33" spans="1:6" ht="15" thickBot="1">
      <c r="A33" s="75" t="s">
        <v>1</v>
      </c>
      <c r="B33" s="76">
        <v>-0.0873085420764621</v>
      </c>
      <c r="C33" s="77">
        <v>0.2504438342167443</v>
      </c>
      <c r="D33" s="74"/>
      <c r="E33" s="70"/>
      <c r="F33" s="70"/>
    </row>
    <row r="34" spans="1:6" ht="14.25">
      <c r="A34" s="69"/>
      <c r="B34" s="70"/>
      <c r="C34" s="70"/>
      <c r="D34" s="74"/>
      <c r="E34" s="70"/>
      <c r="F34" s="70"/>
    </row>
    <row r="35" spans="1:6" ht="14.25">
      <c r="A35" s="69"/>
      <c r="B35" s="70"/>
      <c r="C35" s="70"/>
      <c r="D35" s="74"/>
      <c r="E35" s="70"/>
      <c r="F35" s="70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7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6" t="s">
        <v>93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30.75" thickBot="1">
      <c r="A2" s="15" t="s">
        <v>37</v>
      </c>
      <c r="B2" s="48" t="s">
        <v>23</v>
      </c>
      <c r="C2" s="18" t="s">
        <v>33</v>
      </c>
      <c r="D2" s="18" t="s">
        <v>34</v>
      </c>
      <c r="E2" s="17" t="s">
        <v>38</v>
      </c>
      <c r="F2" s="17" t="s">
        <v>58</v>
      </c>
      <c r="G2" s="17" t="s">
        <v>59</v>
      </c>
      <c r="H2" s="18" t="s">
        <v>60</v>
      </c>
      <c r="I2" s="18" t="s">
        <v>15</v>
      </c>
      <c r="J2" s="18" t="s">
        <v>16</v>
      </c>
    </row>
    <row r="3" spans="1:11" ht="14.25" customHeight="1">
      <c r="A3" s="21">
        <v>1</v>
      </c>
      <c r="B3" s="108" t="s">
        <v>110</v>
      </c>
      <c r="C3" s="109" t="s">
        <v>36</v>
      </c>
      <c r="D3" s="110" t="s">
        <v>35</v>
      </c>
      <c r="E3" s="111">
        <v>3655295.45</v>
      </c>
      <c r="F3" s="112">
        <v>169125</v>
      </c>
      <c r="G3" s="111">
        <v>21.613</v>
      </c>
      <c r="H3" s="52">
        <v>100</v>
      </c>
      <c r="I3" s="108" t="s">
        <v>100</v>
      </c>
      <c r="J3" s="113" t="s">
        <v>101</v>
      </c>
      <c r="K3" s="49"/>
    </row>
    <row r="4" spans="1:11" ht="14.25" customHeight="1">
      <c r="A4" s="21">
        <v>2</v>
      </c>
      <c r="B4" s="108" t="s">
        <v>112</v>
      </c>
      <c r="C4" s="109" t="s">
        <v>36</v>
      </c>
      <c r="D4" s="110" t="s">
        <v>113</v>
      </c>
      <c r="E4" s="111">
        <v>3371940.2716</v>
      </c>
      <c r="F4" s="112">
        <v>173506</v>
      </c>
      <c r="G4" s="111">
        <v>19.4341</v>
      </c>
      <c r="H4" s="52">
        <v>10</v>
      </c>
      <c r="I4" s="108" t="s">
        <v>114</v>
      </c>
      <c r="J4" s="113" t="s">
        <v>101</v>
      </c>
      <c r="K4" s="49"/>
    </row>
    <row r="5" spans="1:10" ht="15.75" thickBot="1">
      <c r="A5" s="177" t="s">
        <v>45</v>
      </c>
      <c r="B5" s="178"/>
      <c r="C5" s="114" t="s">
        <v>46</v>
      </c>
      <c r="D5" s="114" t="s">
        <v>46</v>
      </c>
      <c r="E5" s="96">
        <f>SUM(E3:E4)</f>
        <v>7027235.7216</v>
      </c>
      <c r="F5" s="97">
        <f>SUM(F3:F4)</f>
        <v>342631</v>
      </c>
      <c r="G5" s="114" t="s">
        <v>46</v>
      </c>
      <c r="H5" s="114" t="s">
        <v>46</v>
      </c>
      <c r="I5" s="114" t="s">
        <v>46</v>
      </c>
      <c r="J5" s="114" t="s">
        <v>46</v>
      </c>
    </row>
    <row r="6" spans="1:10" ht="15" thickBot="1">
      <c r="A6" s="194"/>
      <c r="B6" s="194"/>
      <c r="C6" s="194"/>
      <c r="D6" s="194"/>
      <c r="E6" s="194"/>
      <c r="F6" s="194"/>
      <c r="G6" s="194"/>
      <c r="H6" s="194"/>
      <c r="I6" s="158"/>
      <c r="J6" s="158"/>
    </row>
  </sheetData>
  <mergeCells count="3">
    <mergeCell ref="A1:J1"/>
    <mergeCell ref="A5:B5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0" customFormat="1" ht="16.5" thickBot="1">
      <c r="A1" s="192" t="s">
        <v>94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1" s="22" customFormat="1" ht="15.75" customHeight="1" thickBot="1">
      <c r="A2" s="183" t="s">
        <v>37</v>
      </c>
      <c r="B2" s="100"/>
      <c r="C2" s="101"/>
      <c r="D2" s="102"/>
      <c r="E2" s="185" t="s">
        <v>62</v>
      </c>
      <c r="F2" s="185"/>
      <c r="G2" s="185"/>
      <c r="H2" s="185"/>
      <c r="I2" s="185"/>
      <c r="J2" s="185"/>
      <c r="K2" s="185"/>
    </row>
    <row r="3" spans="1:11" s="22" customFormat="1" ht="60.75" thickBot="1">
      <c r="A3" s="184"/>
      <c r="B3" s="103" t="s">
        <v>23</v>
      </c>
      <c r="C3" s="26" t="s">
        <v>12</v>
      </c>
      <c r="D3" s="26" t="s">
        <v>13</v>
      </c>
      <c r="E3" s="17" t="s">
        <v>73</v>
      </c>
      <c r="F3" s="17" t="s">
        <v>81</v>
      </c>
      <c r="G3" s="17" t="s">
        <v>82</v>
      </c>
      <c r="H3" s="17" t="s">
        <v>71</v>
      </c>
      <c r="I3" s="17" t="s">
        <v>83</v>
      </c>
      <c r="J3" s="17" t="s">
        <v>47</v>
      </c>
      <c r="K3" s="18" t="s">
        <v>74</v>
      </c>
    </row>
    <row r="4" spans="1:11" s="22" customFormat="1" ht="14.25" collapsed="1">
      <c r="A4" s="21">
        <v>1</v>
      </c>
      <c r="B4" s="27" t="s">
        <v>110</v>
      </c>
      <c r="C4" s="104">
        <v>40555</v>
      </c>
      <c r="D4" s="104">
        <v>40626</v>
      </c>
      <c r="E4" s="98">
        <v>0.0003378738018209315</v>
      </c>
      <c r="F4" s="98">
        <v>0.0004026976111237701</v>
      </c>
      <c r="G4" s="98">
        <v>0.07061830646839118</v>
      </c>
      <c r="H4" s="98">
        <v>-0.43129071982654277</v>
      </c>
      <c r="I4" s="98">
        <v>0.19660722293889332</v>
      </c>
      <c r="J4" s="105">
        <v>-0.7838700000000001</v>
      </c>
      <c r="K4" s="122">
        <v>-0.11436055869947315</v>
      </c>
    </row>
    <row r="5" spans="1:11" s="22" customFormat="1" ht="14.25">
      <c r="A5" s="159">
        <v>2</v>
      </c>
      <c r="B5" s="165" t="s">
        <v>112</v>
      </c>
      <c r="C5" s="166">
        <v>41848</v>
      </c>
      <c r="D5" s="166">
        <v>42032</v>
      </c>
      <c r="E5" s="167">
        <v>0.060240372287901245</v>
      </c>
      <c r="F5" s="167">
        <v>0.023278222409435445</v>
      </c>
      <c r="G5" s="167">
        <v>-0.011409880763439517</v>
      </c>
      <c r="H5" s="167">
        <v>0.18620677026746568</v>
      </c>
      <c r="I5" s="167">
        <v>0.08307186446345471</v>
      </c>
      <c r="J5" s="168">
        <v>0.9434100000000001</v>
      </c>
      <c r="K5" s="169">
        <v>0.07878516355213305</v>
      </c>
    </row>
    <row r="6" spans="1:11" s="22" customFormat="1" ht="15.75" collapsed="1" thickBot="1">
      <c r="A6" s="159"/>
      <c r="B6" s="160" t="s">
        <v>84</v>
      </c>
      <c r="C6" s="161" t="s">
        <v>46</v>
      </c>
      <c r="D6" s="161" t="s">
        <v>46</v>
      </c>
      <c r="E6" s="162">
        <f>AVERAGE(E4:E5)</f>
        <v>0.030289123044861088</v>
      </c>
      <c r="F6" s="162">
        <f>AVERAGE(F4:F5)</f>
        <v>0.011840460010279608</v>
      </c>
      <c r="G6" s="162">
        <f>AVERAGE(G4:G5)</f>
        <v>0.02960421285247583</v>
      </c>
      <c r="H6" s="162">
        <f>AVERAGE(H4:H4)</f>
        <v>-0.43129071982654277</v>
      </c>
      <c r="I6" s="162">
        <f>AVERAGE(I4:I5)</f>
        <v>0.13983954370117402</v>
      </c>
      <c r="J6" s="161" t="s">
        <v>46</v>
      </c>
      <c r="K6" s="162">
        <f>AVERAGE(K4:K5)</f>
        <v>-0.017787697573670047</v>
      </c>
    </row>
    <row r="7" spans="1:11" s="22" customFormat="1" ht="14.25" hidden="1">
      <c r="A7" s="197" t="s">
        <v>75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</row>
    <row r="8" spans="1:11" s="22" customFormat="1" ht="15" hidden="1" thickBot="1">
      <c r="A8" s="196" t="s">
        <v>76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</row>
    <row r="9" spans="3:4" s="22" customFormat="1" ht="15.75" customHeight="1" hidden="1">
      <c r="C9" s="64"/>
      <c r="D9" s="64"/>
    </row>
    <row r="10" spans="1:11" ht="15" thickBot="1">
      <c r="A10" s="195"/>
      <c r="B10" s="195"/>
      <c r="C10" s="195"/>
      <c r="D10" s="195"/>
      <c r="E10" s="195"/>
      <c r="F10" s="195"/>
      <c r="G10" s="195"/>
      <c r="H10" s="195"/>
      <c r="I10" s="163"/>
      <c r="J10" s="163"/>
      <c r="K10" s="163"/>
    </row>
    <row r="11" spans="2:5" ht="14.25">
      <c r="B11" s="29"/>
      <c r="C11" s="106"/>
      <c r="E11" s="106"/>
    </row>
    <row r="12" spans="5:6" ht="14.25">
      <c r="E12" s="106"/>
      <c r="F12" s="106"/>
    </row>
  </sheetData>
  <mergeCells count="6">
    <mergeCell ref="A10:H10"/>
    <mergeCell ref="A8:K8"/>
    <mergeCell ref="A1:J1"/>
    <mergeCell ref="A2:A3"/>
    <mergeCell ref="E2:K2"/>
    <mergeCell ref="A7:K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7"/>
  <sheetViews>
    <sheetView zoomScale="85" zoomScaleNormal="85" workbookViewId="0" topLeftCell="A1">
      <selection activeCell="B5" sqref="B5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1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88" t="s">
        <v>95</v>
      </c>
      <c r="B1" s="188"/>
      <c r="C1" s="188"/>
      <c r="D1" s="188"/>
      <c r="E1" s="188"/>
      <c r="F1" s="188"/>
      <c r="G1" s="188"/>
    </row>
    <row r="2" spans="1:7" s="29" customFormat="1" ht="15.75" customHeight="1" thickBot="1">
      <c r="A2" s="201" t="s">
        <v>37</v>
      </c>
      <c r="B2" s="88"/>
      <c r="C2" s="189" t="s">
        <v>24</v>
      </c>
      <c r="D2" s="198"/>
      <c r="E2" s="199" t="s">
        <v>61</v>
      </c>
      <c r="F2" s="200"/>
      <c r="G2" s="89"/>
    </row>
    <row r="3" spans="1:7" s="29" customFormat="1" ht="45.75" thickBot="1">
      <c r="A3" s="184"/>
      <c r="B3" s="35" t="s">
        <v>23</v>
      </c>
      <c r="C3" s="35" t="s">
        <v>48</v>
      </c>
      <c r="D3" s="35" t="s">
        <v>26</v>
      </c>
      <c r="E3" s="35" t="s">
        <v>27</v>
      </c>
      <c r="F3" s="35" t="s">
        <v>26</v>
      </c>
      <c r="G3" s="36" t="s">
        <v>79</v>
      </c>
    </row>
    <row r="4" spans="1:7" s="29" customFormat="1" ht="14.25">
      <c r="A4" s="21">
        <v>1</v>
      </c>
      <c r="B4" s="37" t="s">
        <v>112</v>
      </c>
      <c r="C4" s="38">
        <v>191.5980416000001</v>
      </c>
      <c r="D4" s="98">
        <v>0.060244472998115084</v>
      </c>
      <c r="E4" s="39">
        <v>0</v>
      </c>
      <c r="F4" s="98">
        <v>0</v>
      </c>
      <c r="G4" s="40">
        <v>0</v>
      </c>
    </row>
    <row r="5" spans="1:7" s="29" customFormat="1" ht="14.25">
      <c r="A5" s="21">
        <v>2</v>
      </c>
      <c r="B5" s="37" t="s">
        <v>110</v>
      </c>
      <c r="C5" s="38">
        <v>1.2277900000000372</v>
      </c>
      <c r="D5" s="98">
        <v>0.0003360063672165384</v>
      </c>
      <c r="E5" s="39">
        <v>0</v>
      </c>
      <c r="F5" s="98">
        <v>0</v>
      </c>
      <c r="G5" s="40">
        <v>0</v>
      </c>
    </row>
    <row r="6" spans="1:7" s="29" customFormat="1" ht="15.75" thickBot="1">
      <c r="A6" s="117"/>
      <c r="B6" s="90" t="s">
        <v>45</v>
      </c>
      <c r="C6" s="91">
        <v>192.82583160000013</v>
      </c>
      <c r="D6" s="95">
        <v>0.0282139694141172</v>
      </c>
      <c r="E6" s="92">
        <v>0</v>
      </c>
      <c r="F6" s="95">
        <v>0</v>
      </c>
      <c r="G6" s="118">
        <v>0</v>
      </c>
    </row>
    <row r="7" spans="1:8" s="29" customFormat="1" ht="15" customHeight="1" thickBot="1">
      <c r="A7" s="179"/>
      <c r="B7" s="179"/>
      <c r="C7" s="179"/>
      <c r="D7" s="179"/>
      <c r="E7" s="179"/>
      <c r="F7" s="179"/>
      <c r="G7" s="179"/>
      <c r="H7" s="7"/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pans="2:5" s="29" customFormat="1" ht="15" thickBot="1">
      <c r="B29" s="79"/>
      <c r="C29" s="79"/>
      <c r="D29" s="80"/>
      <c r="E29" s="79"/>
    </row>
    <row r="30" s="29" customFormat="1" ht="14.25"/>
    <row r="31" s="29" customFormat="1" ht="14.25"/>
    <row r="32" s="29" customFormat="1" ht="14.25"/>
    <row r="33" s="29" customFormat="1" ht="14.25"/>
    <row r="34" s="29" customFormat="1" ht="14.25"/>
    <row r="35" spans="2:5" s="29" customFormat="1" ht="30.75" thickBot="1">
      <c r="B35" s="47" t="s">
        <v>23</v>
      </c>
      <c r="C35" s="35" t="s">
        <v>51</v>
      </c>
      <c r="D35" s="35" t="s">
        <v>52</v>
      </c>
      <c r="E35" s="36" t="s">
        <v>49</v>
      </c>
    </row>
    <row r="36" spans="2:5" s="29" customFormat="1" ht="14.25">
      <c r="B36" s="124" t="str">
        <f aca="true" t="shared" si="0" ref="B36:D37">B4</f>
        <v>КІНТО-Голд</v>
      </c>
      <c r="C36" s="170">
        <f t="shared" si="0"/>
        <v>191.5980416000001</v>
      </c>
      <c r="D36" s="171">
        <f t="shared" si="0"/>
        <v>0.060244472998115084</v>
      </c>
      <c r="E36" s="172">
        <f>G4</f>
        <v>0</v>
      </c>
    </row>
    <row r="37" spans="2:6" ht="14.25">
      <c r="B37" s="124" t="str">
        <f t="shared" si="0"/>
        <v>Індекс Української Біржі</v>
      </c>
      <c r="C37" s="170">
        <f t="shared" si="0"/>
        <v>1.2277900000000372</v>
      </c>
      <c r="D37" s="171">
        <f t="shared" si="0"/>
        <v>0.0003360063672165384</v>
      </c>
      <c r="E37" s="172">
        <f>G5</f>
        <v>0</v>
      </c>
      <c r="F37" s="19"/>
    </row>
    <row r="38" spans="2:6" ht="14.25">
      <c r="B38" s="29"/>
      <c r="C38" s="154"/>
      <c r="D38" s="6"/>
      <c r="F38" s="19"/>
    </row>
    <row r="39" spans="2:6" ht="14.25">
      <c r="B39" s="29"/>
      <c r="C39" s="29"/>
      <c r="D39" s="6"/>
      <c r="F39" s="19"/>
    </row>
    <row r="40" spans="2:6" ht="14.25">
      <c r="B40" s="29"/>
      <c r="C40" s="29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4" ht="14.25">
      <c r="B45" s="29"/>
      <c r="C45" s="29"/>
      <c r="D45" s="6"/>
    </row>
    <row r="46" spans="2:4" ht="14.25">
      <c r="B46" s="29"/>
      <c r="C46" s="29"/>
      <c r="D46" s="6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</sheetData>
  <mergeCells count="5">
    <mergeCell ref="A1:G1"/>
    <mergeCell ref="A7:G7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A2" sqref="A2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6" t="s">
        <v>23</v>
      </c>
      <c r="B1" s="67" t="s">
        <v>69</v>
      </c>
      <c r="C1" s="10"/>
      <c r="D1" s="10"/>
    </row>
    <row r="2" spans="1:4" ht="14.25">
      <c r="A2" s="27" t="s">
        <v>110</v>
      </c>
      <c r="B2" s="139">
        <v>0.0003378738018209315</v>
      </c>
      <c r="C2" s="10"/>
      <c r="D2" s="10"/>
    </row>
    <row r="3" spans="1:4" ht="14.25">
      <c r="A3" s="27" t="s">
        <v>112</v>
      </c>
      <c r="B3" s="140">
        <v>0.060240372287901245</v>
      </c>
      <c r="C3" s="10"/>
      <c r="D3" s="10"/>
    </row>
    <row r="4" spans="1:4" ht="14.25">
      <c r="A4" s="27" t="s">
        <v>28</v>
      </c>
      <c r="B4" s="140">
        <v>0.030289123044861088</v>
      </c>
      <c r="C4" s="10"/>
      <c r="D4" s="10"/>
    </row>
    <row r="5" spans="1:4" ht="14.25">
      <c r="A5" s="27" t="s">
        <v>1</v>
      </c>
      <c r="B5" s="140">
        <v>-0.0873085420764621</v>
      </c>
      <c r="C5" s="10"/>
      <c r="D5" s="10"/>
    </row>
    <row r="6" spans="1:4" ht="14.25">
      <c r="A6" s="27" t="s">
        <v>0</v>
      </c>
      <c r="B6" s="140">
        <v>0</v>
      </c>
      <c r="C6" s="10"/>
      <c r="D6" s="10"/>
    </row>
    <row r="7" spans="1:4" ht="14.25">
      <c r="A7" s="27" t="s">
        <v>29</v>
      </c>
      <c r="B7" s="140">
        <v>0.00021858823202536293</v>
      </c>
      <c r="C7" s="10"/>
      <c r="D7" s="10"/>
    </row>
    <row r="8" spans="1:4" ht="14.25">
      <c r="A8" s="27" t="s">
        <v>30</v>
      </c>
      <c r="B8" s="140">
        <v>-0.005534560768842844</v>
      </c>
      <c r="C8" s="10"/>
      <c r="D8" s="10"/>
    </row>
    <row r="9" spans="1:4" ht="14.25">
      <c r="A9" s="27" t="s">
        <v>31</v>
      </c>
      <c r="B9" s="140">
        <v>0.01273972602739726</v>
      </c>
      <c r="C9" s="10"/>
      <c r="D9" s="10"/>
    </row>
    <row r="10" spans="1:4" ht="15" thickBot="1">
      <c r="A10" s="75" t="s">
        <v>86</v>
      </c>
      <c r="B10" s="141">
        <v>0.058772031838248084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2"/>
  <sheetViews>
    <sheetView zoomScale="80" zoomScaleNormal="80" workbookViewId="0" topLeftCell="A1">
      <selection activeCell="B3" sqref="B3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3.1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6" t="s">
        <v>87</v>
      </c>
      <c r="B1" s="176"/>
      <c r="C1" s="176"/>
      <c r="D1" s="176"/>
      <c r="E1" s="176"/>
      <c r="F1" s="176"/>
      <c r="G1" s="176"/>
      <c r="H1" s="176"/>
      <c r="I1" s="13"/>
    </row>
    <row r="2" spans="1:9" ht="30.75" thickBot="1">
      <c r="A2" s="15" t="s">
        <v>37</v>
      </c>
      <c r="B2" s="16" t="s">
        <v>70</v>
      </c>
      <c r="C2" s="17" t="s">
        <v>38</v>
      </c>
      <c r="D2" s="17" t="s">
        <v>39</v>
      </c>
      <c r="E2" s="17" t="s">
        <v>40</v>
      </c>
      <c r="F2" s="17" t="s">
        <v>14</v>
      </c>
      <c r="G2" s="17" t="s">
        <v>15</v>
      </c>
      <c r="H2" s="18" t="s">
        <v>16</v>
      </c>
      <c r="I2" s="19"/>
    </row>
    <row r="3" spans="1:9" ht="14.25">
      <c r="A3" s="21">
        <v>1</v>
      </c>
      <c r="B3" s="81" t="s">
        <v>98</v>
      </c>
      <c r="C3" s="82">
        <v>71644682.72</v>
      </c>
      <c r="D3" s="83">
        <v>11222</v>
      </c>
      <c r="E3" s="82">
        <v>6384.31</v>
      </c>
      <c r="F3" s="83">
        <v>1000</v>
      </c>
      <c r="G3" s="81" t="s">
        <v>19</v>
      </c>
      <c r="H3" s="84" t="s">
        <v>44</v>
      </c>
      <c r="I3" s="19"/>
    </row>
    <row r="4" spans="1:9" ht="14.25">
      <c r="A4" s="21">
        <v>2</v>
      </c>
      <c r="B4" s="81" t="s">
        <v>99</v>
      </c>
      <c r="C4" s="82">
        <v>23840859.28</v>
      </c>
      <c r="D4" s="83">
        <v>44464</v>
      </c>
      <c r="E4" s="82">
        <v>536.1834</v>
      </c>
      <c r="F4" s="83">
        <v>100</v>
      </c>
      <c r="G4" s="81" t="s">
        <v>100</v>
      </c>
      <c r="H4" s="84" t="s">
        <v>101</v>
      </c>
      <c r="I4" s="19"/>
    </row>
    <row r="5" spans="1:9" ht="14.25" customHeight="1">
      <c r="A5" s="21">
        <v>3</v>
      </c>
      <c r="B5" s="81" t="s">
        <v>54</v>
      </c>
      <c r="C5" s="82">
        <v>10284042.74</v>
      </c>
      <c r="D5" s="83">
        <v>6641168</v>
      </c>
      <c r="E5" s="82">
        <v>1.55</v>
      </c>
      <c r="F5" s="83">
        <v>1</v>
      </c>
      <c r="G5" s="81" t="s">
        <v>19</v>
      </c>
      <c r="H5" s="84" t="s">
        <v>44</v>
      </c>
      <c r="I5" s="19"/>
    </row>
    <row r="6" spans="1:9" ht="14.25">
      <c r="A6" s="21">
        <v>4</v>
      </c>
      <c r="B6" s="81" t="s">
        <v>64</v>
      </c>
      <c r="C6" s="82">
        <v>8743327.45</v>
      </c>
      <c r="D6" s="83">
        <v>8445</v>
      </c>
      <c r="E6" s="82">
        <v>1035.3259</v>
      </c>
      <c r="F6" s="83">
        <v>1000</v>
      </c>
      <c r="G6" s="81" t="s">
        <v>18</v>
      </c>
      <c r="H6" s="84" t="s">
        <v>42</v>
      </c>
      <c r="I6" s="19"/>
    </row>
    <row r="7" spans="1:9" ht="14.25" customHeight="1">
      <c r="A7" s="21">
        <v>5</v>
      </c>
      <c r="B7" s="81" t="s">
        <v>65</v>
      </c>
      <c r="C7" s="82">
        <v>6579683.64</v>
      </c>
      <c r="D7" s="83">
        <v>1085</v>
      </c>
      <c r="E7" s="82">
        <v>6064.2246</v>
      </c>
      <c r="F7" s="83">
        <v>1000</v>
      </c>
      <c r="G7" s="81" t="s">
        <v>18</v>
      </c>
      <c r="H7" s="84" t="s">
        <v>42</v>
      </c>
      <c r="I7" s="19"/>
    </row>
    <row r="8" spans="1:9" ht="14.25">
      <c r="A8" s="21">
        <v>6</v>
      </c>
      <c r="B8" s="81" t="s">
        <v>57</v>
      </c>
      <c r="C8" s="82">
        <v>5871511.78</v>
      </c>
      <c r="D8" s="83">
        <v>1256</v>
      </c>
      <c r="E8" s="82">
        <v>4674.77</v>
      </c>
      <c r="F8" s="83">
        <v>1000</v>
      </c>
      <c r="G8" s="81" t="s">
        <v>41</v>
      </c>
      <c r="H8" s="84" t="s">
        <v>56</v>
      </c>
      <c r="I8" s="19"/>
    </row>
    <row r="9" spans="1:9" ht="14.25">
      <c r="A9" s="21">
        <v>7</v>
      </c>
      <c r="B9" s="81" t="s">
        <v>55</v>
      </c>
      <c r="C9" s="82">
        <v>4560284.98</v>
      </c>
      <c r="D9" s="83">
        <v>675</v>
      </c>
      <c r="E9" s="82">
        <v>6755.98</v>
      </c>
      <c r="F9" s="83">
        <v>1000</v>
      </c>
      <c r="G9" s="81" t="s">
        <v>17</v>
      </c>
      <c r="H9" s="84" t="s">
        <v>56</v>
      </c>
      <c r="I9" s="19"/>
    </row>
    <row r="10" spans="1:9" ht="14.25">
      <c r="A10" s="21">
        <v>8</v>
      </c>
      <c r="B10" s="81" t="s">
        <v>106</v>
      </c>
      <c r="C10" s="82">
        <v>4491822.65</v>
      </c>
      <c r="D10" s="83">
        <v>14718</v>
      </c>
      <c r="E10" s="82">
        <v>305.1925</v>
      </c>
      <c r="F10" s="83">
        <v>100</v>
      </c>
      <c r="G10" s="81" t="s">
        <v>100</v>
      </c>
      <c r="H10" s="84" t="s">
        <v>101</v>
      </c>
      <c r="I10" s="19"/>
    </row>
    <row r="11" spans="1:9" ht="14.25">
      <c r="A11" s="21">
        <v>9</v>
      </c>
      <c r="B11" s="81" t="s">
        <v>102</v>
      </c>
      <c r="C11" s="82">
        <v>2718945.26</v>
      </c>
      <c r="D11" s="83">
        <v>2566</v>
      </c>
      <c r="E11" s="82">
        <v>1059.6045</v>
      </c>
      <c r="F11" s="83">
        <v>1000</v>
      </c>
      <c r="G11" s="81" t="s">
        <v>103</v>
      </c>
      <c r="H11" s="84" t="s">
        <v>104</v>
      </c>
      <c r="I11" s="19"/>
    </row>
    <row r="12" spans="1:9" ht="14.25">
      <c r="A12" s="21">
        <v>10</v>
      </c>
      <c r="B12" s="81" t="s">
        <v>107</v>
      </c>
      <c r="C12" s="82">
        <v>2419559.09</v>
      </c>
      <c r="D12" s="83">
        <v>1369</v>
      </c>
      <c r="E12" s="82">
        <v>1767.3916</v>
      </c>
      <c r="F12" s="83">
        <v>1000</v>
      </c>
      <c r="G12" s="81" t="s">
        <v>108</v>
      </c>
      <c r="H12" s="84" t="s">
        <v>109</v>
      </c>
      <c r="I12" s="19"/>
    </row>
    <row r="13" spans="1:9" ht="14.25">
      <c r="A13" s="21">
        <v>11</v>
      </c>
      <c r="B13" s="81" t="s">
        <v>66</v>
      </c>
      <c r="C13" s="82">
        <v>1733639.94</v>
      </c>
      <c r="D13" s="83">
        <v>366</v>
      </c>
      <c r="E13" s="82">
        <v>4736.7211</v>
      </c>
      <c r="F13" s="83">
        <v>1000</v>
      </c>
      <c r="G13" s="81" t="s">
        <v>18</v>
      </c>
      <c r="H13" s="84" t="s">
        <v>42</v>
      </c>
      <c r="I13" s="19"/>
    </row>
    <row r="14" spans="1:9" ht="14.25">
      <c r="A14" s="21">
        <v>12</v>
      </c>
      <c r="B14" s="81" t="s">
        <v>67</v>
      </c>
      <c r="C14" s="82">
        <v>1688504.99</v>
      </c>
      <c r="D14" s="83">
        <v>529</v>
      </c>
      <c r="E14" s="82">
        <v>3191.8809</v>
      </c>
      <c r="F14" s="83">
        <v>1000</v>
      </c>
      <c r="G14" s="81" t="s">
        <v>18</v>
      </c>
      <c r="H14" s="84" t="s">
        <v>42</v>
      </c>
      <c r="I14" s="19"/>
    </row>
    <row r="15" spans="1:9" ht="14.25">
      <c r="A15" s="21">
        <v>13</v>
      </c>
      <c r="B15" s="81" t="s">
        <v>105</v>
      </c>
      <c r="C15" s="82">
        <v>1460808.13</v>
      </c>
      <c r="D15" s="83">
        <v>3125</v>
      </c>
      <c r="E15" s="82">
        <v>467.4586</v>
      </c>
      <c r="F15" s="83">
        <v>1000</v>
      </c>
      <c r="G15" s="81" t="s">
        <v>100</v>
      </c>
      <c r="H15" s="84" t="s">
        <v>101</v>
      </c>
      <c r="I15" s="19"/>
    </row>
    <row r="16" spans="1:9" ht="14.25">
      <c r="A16" s="21">
        <v>14</v>
      </c>
      <c r="B16" s="81" t="s">
        <v>96</v>
      </c>
      <c r="C16" s="82">
        <v>1021829.6101</v>
      </c>
      <c r="D16" s="83">
        <v>953</v>
      </c>
      <c r="E16" s="82">
        <v>1072.2241</v>
      </c>
      <c r="F16" s="83">
        <v>1000</v>
      </c>
      <c r="G16" s="81" t="s">
        <v>20</v>
      </c>
      <c r="H16" s="84" t="s">
        <v>32</v>
      </c>
      <c r="I16" s="19"/>
    </row>
    <row r="17" spans="1:9" ht="14.25">
      <c r="A17" s="21">
        <v>15</v>
      </c>
      <c r="B17" s="81" t="s">
        <v>22</v>
      </c>
      <c r="C17" s="82">
        <v>774046.28</v>
      </c>
      <c r="D17" s="83">
        <v>7881</v>
      </c>
      <c r="E17" s="82">
        <v>98.2168</v>
      </c>
      <c r="F17" s="83">
        <v>100</v>
      </c>
      <c r="G17" s="81" t="s">
        <v>43</v>
      </c>
      <c r="H17" s="84" t="s">
        <v>80</v>
      </c>
      <c r="I17" s="19"/>
    </row>
    <row r="18" spans="1:8" ht="15" customHeight="1" thickBot="1">
      <c r="A18" s="177" t="s">
        <v>45</v>
      </c>
      <c r="B18" s="178"/>
      <c r="C18" s="96">
        <f>SUM(C3:C17)</f>
        <v>147833548.5401</v>
      </c>
      <c r="D18" s="97">
        <f>SUM(D3:D17)</f>
        <v>6739822</v>
      </c>
      <c r="E18" s="56" t="s">
        <v>46</v>
      </c>
      <c r="F18" s="56" t="s">
        <v>46</v>
      </c>
      <c r="G18" s="56" t="s">
        <v>46</v>
      </c>
      <c r="H18" s="56" t="s">
        <v>46</v>
      </c>
    </row>
    <row r="19" spans="1:8" ht="15" customHeight="1">
      <c r="A19" s="180" t="s">
        <v>78</v>
      </c>
      <c r="B19" s="180"/>
      <c r="C19" s="180"/>
      <c r="D19" s="180"/>
      <c r="E19" s="180"/>
      <c r="F19" s="180"/>
      <c r="G19" s="180"/>
      <c r="H19" s="180"/>
    </row>
    <row r="20" spans="1:8" ht="15" customHeight="1" thickBot="1">
      <c r="A20" s="179"/>
      <c r="B20" s="179"/>
      <c r="C20" s="179"/>
      <c r="D20" s="179"/>
      <c r="E20" s="179"/>
      <c r="F20" s="179"/>
      <c r="G20" s="179"/>
      <c r="H20" s="179"/>
    </row>
    <row r="22" spans="2:4" ht="14.25">
      <c r="B22" s="20" t="s">
        <v>50</v>
      </c>
      <c r="C22" s="23">
        <f>C18-SUM(C3:C15)</f>
        <v>1795875.8901000023</v>
      </c>
      <c r="D22" s="129">
        <f>C22/$C$18</f>
        <v>0.012147959024421773</v>
      </c>
    </row>
    <row r="23" spans="2:8" ht="14.25">
      <c r="B23" s="81" t="str">
        <f aca="true" t="shared" si="0" ref="B23:C28">B3</f>
        <v>ОТП Класичний</v>
      </c>
      <c r="C23" s="82">
        <f t="shared" si="0"/>
        <v>71644682.72</v>
      </c>
      <c r="D23" s="129">
        <f>C23/$C$18</f>
        <v>0.48463074469572315</v>
      </c>
      <c r="H23" s="19"/>
    </row>
    <row r="24" spans="2:8" ht="14.25">
      <c r="B24" s="81" t="str">
        <f t="shared" si="0"/>
        <v>КІНТО-Класичний</v>
      </c>
      <c r="C24" s="82">
        <f t="shared" si="0"/>
        <v>23840859.28</v>
      </c>
      <c r="D24" s="129">
        <f aca="true" t="shared" si="1" ref="D24:D32">C24/$C$18</f>
        <v>0.161268260928832</v>
      </c>
      <c r="H24" s="19"/>
    </row>
    <row r="25" spans="2:8" ht="14.25">
      <c r="B25" s="81" t="str">
        <f t="shared" si="0"/>
        <v>ОТП Фонд Акцій</v>
      </c>
      <c r="C25" s="82">
        <f t="shared" si="0"/>
        <v>10284042.74</v>
      </c>
      <c r="D25" s="129">
        <f t="shared" si="1"/>
        <v>0.06956501309451044</v>
      </c>
      <c r="H25" s="19"/>
    </row>
    <row r="26" spans="2:8" ht="14.25">
      <c r="B26" s="81" t="str">
        <f t="shared" si="0"/>
        <v>УНІВЕР.УА/Ярослав Мудрий: Фонд Акцiй</v>
      </c>
      <c r="C26" s="82">
        <f t="shared" si="0"/>
        <v>8743327.45</v>
      </c>
      <c r="D26" s="129">
        <f t="shared" si="1"/>
        <v>0.059143053361993554</v>
      </c>
      <c r="H26" s="19"/>
    </row>
    <row r="27" spans="2:8" ht="14.25">
      <c r="B27" s="81" t="str">
        <f t="shared" si="0"/>
        <v>УНIВЕР.УА/Михайло Грушевський: Фонд Державних Паперiв</v>
      </c>
      <c r="C27" s="82">
        <f t="shared" si="0"/>
        <v>6579683.64</v>
      </c>
      <c r="D27" s="129">
        <f t="shared" si="1"/>
        <v>0.044507378095001576</v>
      </c>
      <c r="H27" s="19"/>
    </row>
    <row r="28" spans="2:8" ht="14.25">
      <c r="B28" s="81" t="str">
        <f t="shared" si="0"/>
        <v>Альтус-Депозит</v>
      </c>
      <c r="C28" s="82">
        <f t="shared" si="0"/>
        <v>5871511.78</v>
      </c>
      <c r="D28" s="129">
        <f t="shared" si="1"/>
        <v>0.039717045541982285</v>
      </c>
      <c r="H28" s="19"/>
    </row>
    <row r="29" spans="2:8" ht="14.25">
      <c r="B29" s="81" t="str">
        <f aca="true" t="shared" si="2" ref="B29:C32">B14</f>
        <v>УНІВЕР.УА/Володимир Великий: Фонд Збалансований</v>
      </c>
      <c r="C29" s="82">
        <f t="shared" si="2"/>
        <v>1688504.99</v>
      </c>
      <c r="D29" s="129">
        <f t="shared" si="1"/>
        <v>0.011421663125011108</v>
      </c>
      <c r="H29" s="19"/>
    </row>
    <row r="30" spans="2:8" ht="14.25">
      <c r="B30" s="81" t="str">
        <f t="shared" si="2"/>
        <v>КІНТО-Еквіті</v>
      </c>
      <c r="C30" s="82">
        <f t="shared" si="2"/>
        <v>1460808.13</v>
      </c>
      <c r="D30" s="129">
        <f t="shared" si="1"/>
        <v>0.009881438580254021</v>
      </c>
      <c r="H30" s="19"/>
    </row>
    <row r="31" spans="2:4" ht="14.25">
      <c r="B31" s="81" t="str">
        <f t="shared" si="2"/>
        <v>ТАСК Ресурс</v>
      </c>
      <c r="C31" s="82">
        <f t="shared" si="2"/>
        <v>1021829.6101</v>
      </c>
      <c r="D31" s="129">
        <f t="shared" si="1"/>
        <v>0.006912027886706837</v>
      </c>
    </row>
    <row r="32" spans="2:4" ht="14.25">
      <c r="B32" s="81" t="str">
        <f t="shared" si="2"/>
        <v>Надбання</v>
      </c>
      <c r="C32" s="82">
        <f t="shared" si="2"/>
        <v>774046.28</v>
      </c>
      <c r="D32" s="129">
        <f t="shared" si="1"/>
        <v>0.005235931137714922</v>
      </c>
    </row>
  </sheetData>
  <mergeCells count="4">
    <mergeCell ref="A1:H1"/>
    <mergeCell ref="A18:B18"/>
    <mergeCell ref="A20:H20"/>
    <mergeCell ref="A19:H19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2" t="s">
        <v>88</v>
      </c>
      <c r="B1" s="182"/>
      <c r="C1" s="182"/>
      <c r="D1" s="182"/>
      <c r="E1" s="182"/>
      <c r="F1" s="182"/>
      <c r="G1" s="182"/>
      <c r="H1" s="182"/>
      <c r="I1" s="182"/>
      <c r="J1" s="99"/>
    </row>
    <row r="2" spans="1:11" s="20" customFormat="1" ht="15.75" customHeight="1" thickBot="1">
      <c r="A2" s="183" t="s">
        <v>37</v>
      </c>
      <c r="B2" s="100"/>
      <c r="C2" s="101"/>
      <c r="D2" s="102"/>
      <c r="E2" s="185" t="s">
        <v>62</v>
      </c>
      <c r="F2" s="185"/>
      <c r="G2" s="185"/>
      <c r="H2" s="185"/>
      <c r="I2" s="185"/>
      <c r="J2" s="185"/>
      <c r="K2" s="185"/>
    </row>
    <row r="3" spans="1:11" s="22" customFormat="1" ht="60.75" thickBot="1">
      <c r="A3" s="184"/>
      <c r="B3" s="103" t="s">
        <v>23</v>
      </c>
      <c r="C3" s="26" t="s">
        <v>12</v>
      </c>
      <c r="D3" s="26" t="s">
        <v>13</v>
      </c>
      <c r="E3" s="17" t="s">
        <v>73</v>
      </c>
      <c r="F3" s="17" t="s">
        <v>81</v>
      </c>
      <c r="G3" s="17" t="s">
        <v>82</v>
      </c>
      <c r="H3" s="17" t="s">
        <v>71</v>
      </c>
      <c r="I3" s="17" t="s">
        <v>83</v>
      </c>
      <c r="J3" s="17" t="s">
        <v>47</v>
      </c>
      <c r="K3" s="18" t="s">
        <v>74</v>
      </c>
    </row>
    <row r="4" spans="1:11" s="20" customFormat="1" ht="14.25" collapsed="1">
      <c r="A4" s="21">
        <v>1</v>
      </c>
      <c r="B4" s="146" t="s">
        <v>99</v>
      </c>
      <c r="C4" s="147">
        <v>38118</v>
      </c>
      <c r="D4" s="147">
        <v>38182</v>
      </c>
      <c r="E4" s="148">
        <v>0.008279543909632592</v>
      </c>
      <c r="F4" s="148">
        <v>0.01899432295075565</v>
      </c>
      <c r="G4" s="148">
        <v>0.09201899218742438</v>
      </c>
      <c r="H4" s="148">
        <v>0.03889364670332829</v>
      </c>
      <c r="I4" s="148">
        <v>0.10301449906250526</v>
      </c>
      <c r="J4" s="149">
        <v>4.3618340000007505</v>
      </c>
      <c r="K4" s="122">
        <v>0.09086119201941445</v>
      </c>
    </row>
    <row r="5" spans="1:11" s="20" customFormat="1" ht="14.25" collapsed="1">
      <c r="A5" s="21">
        <v>2</v>
      </c>
      <c r="B5" s="146" t="s">
        <v>55</v>
      </c>
      <c r="C5" s="147">
        <v>38828</v>
      </c>
      <c r="D5" s="147">
        <v>39028</v>
      </c>
      <c r="E5" s="148">
        <v>0.008779814787806206</v>
      </c>
      <c r="F5" s="148">
        <v>0.01781482524915634</v>
      </c>
      <c r="G5" s="148">
        <v>0.05688352971370669</v>
      </c>
      <c r="H5" s="148">
        <v>0.09947727479869828</v>
      </c>
      <c r="I5" s="148">
        <v>0.08486056224724625</v>
      </c>
      <c r="J5" s="149">
        <v>5.755980000000366</v>
      </c>
      <c r="K5" s="123">
        <v>0.11899669846576955</v>
      </c>
    </row>
    <row r="6" spans="1:11" s="20" customFormat="1" ht="14.25" collapsed="1">
      <c r="A6" s="21">
        <v>3</v>
      </c>
      <c r="B6" s="146" t="s">
        <v>67</v>
      </c>
      <c r="C6" s="147">
        <v>38919</v>
      </c>
      <c r="D6" s="147">
        <v>39092</v>
      </c>
      <c r="E6" s="148">
        <v>0.0034728309027662885</v>
      </c>
      <c r="F6" s="148">
        <v>0.008155021367944437</v>
      </c>
      <c r="G6" s="148">
        <v>0.03547426490896877</v>
      </c>
      <c r="H6" s="148">
        <v>0.15031742845991247</v>
      </c>
      <c r="I6" s="148">
        <v>0.17257911787881275</v>
      </c>
      <c r="J6" s="149">
        <v>2.191880899999913</v>
      </c>
      <c r="K6" s="123">
        <v>0.07145380191651118</v>
      </c>
    </row>
    <row r="7" spans="1:11" s="20" customFormat="1" ht="14.25" collapsed="1">
      <c r="A7" s="21">
        <v>4</v>
      </c>
      <c r="B7" s="146" t="s">
        <v>64</v>
      </c>
      <c r="C7" s="147">
        <v>38919</v>
      </c>
      <c r="D7" s="147">
        <v>39092</v>
      </c>
      <c r="E7" s="148">
        <v>-0.013453779231528018</v>
      </c>
      <c r="F7" s="148">
        <v>-0.0258258372983029</v>
      </c>
      <c r="G7" s="148">
        <v>-0.025400333180216728</v>
      </c>
      <c r="H7" s="148">
        <v>-0.03266769430106342</v>
      </c>
      <c r="I7" s="148">
        <v>-0.02248751207863342</v>
      </c>
      <c r="J7" s="149">
        <v>0.035325899999745</v>
      </c>
      <c r="K7" s="123">
        <v>0.002066556237997119</v>
      </c>
    </row>
    <row r="8" spans="1:11" s="20" customFormat="1" ht="14.25" collapsed="1">
      <c r="A8" s="21">
        <v>5</v>
      </c>
      <c r="B8" s="146" t="s">
        <v>98</v>
      </c>
      <c r="C8" s="147">
        <v>39413</v>
      </c>
      <c r="D8" s="147">
        <v>39589</v>
      </c>
      <c r="E8" s="148">
        <v>0.015405291493317597</v>
      </c>
      <c r="F8" s="148">
        <v>0.027622450786194408</v>
      </c>
      <c r="G8" s="148" t="s">
        <v>21</v>
      </c>
      <c r="H8" s="148">
        <v>0.1935900000566142</v>
      </c>
      <c r="I8" s="148">
        <v>0.16048402048916532</v>
      </c>
      <c r="J8" s="149">
        <v>5.384310000000995</v>
      </c>
      <c r="K8" s="123">
        <v>0.1274434556484425</v>
      </c>
    </row>
    <row r="9" spans="1:11" s="20" customFormat="1" ht="14.25">
      <c r="A9" s="21">
        <v>6</v>
      </c>
      <c r="B9" s="146" t="s">
        <v>96</v>
      </c>
      <c r="C9" s="147">
        <v>39429</v>
      </c>
      <c r="D9" s="147">
        <v>39618</v>
      </c>
      <c r="E9" s="148">
        <v>0.0017443712705575987</v>
      </c>
      <c r="F9" s="148">
        <v>0.004903786514639963</v>
      </c>
      <c r="G9" s="148">
        <v>0.018524726407099568</v>
      </c>
      <c r="H9" s="148">
        <v>-0.013568510046144011</v>
      </c>
      <c r="I9" s="148">
        <v>-0.013399503950343283</v>
      </c>
      <c r="J9" s="149">
        <v>0.07222410000003587</v>
      </c>
      <c r="K9" s="123">
        <v>0.00454581555349276</v>
      </c>
    </row>
    <row r="10" spans="1:11" s="20" customFormat="1" ht="14.25">
      <c r="A10" s="21">
        <v>7</v>
      </c>
      <c r="B10" s="146" t="s">
        <v>22</v>
      </c>
      <c r="C10" s="147">
        <v>39560</v>
      </c>
      <c r="D10" s="147">
        <v>39770</v>
      </c>
      <c r="E10" s="148">
        <v>-0.0010679218647026145</v>
      </c>
      <c r="F10" s="148">
        <v>-0.002317032167299282</v>
      </c>
      <c r="G10" s="148">
        <v>-0.041770489628052965</v>
      </c>
      <c r="H10" s="148">
        <v>-0.048755991473155236</v>
      </c>
      <c r="I10" s="148">
        <v>0.08112717399283675</v>
      </c>
      <c r="J10" s="149">
        <v>-0.017832000000044257</v>
      </c>
      <c r="K10" s="123">
        <v>-0.001202099358373454</v>
      </c>
    </row>
    <row r="11" spans="1:11" s="20" customFormat="1" ht="14.25">
      <c r="A11" s="21">
        <v>8</v>
      </c>
      <c r="B11" s="146" t="s">
        <v>105</v>
      </c>
      <c r="C11" s="147">
        <v>39884</v>
      </c>
      <c r="D11" s="147">
        <v>40001</v>
      </c>
      <c r="E11" s="148">
        <v>-0.0028232733287981704</v>
      </c>
      <c r="F11" s="148">
        <v>-0.06305637833544797</v>
      </c>
      <c r="G11" s="148">
        <v>-0.04713054896846525</v>
      </c>
      <c r="H11" s="148">
        <v>-0.2590103210378665</v>
      </c>
      <c r="I11" s="148">
        <v>-0.060844013370098815</v>
      </c>
      <c r="J11" s="149">
        <v>-0.5325413999999877</v>
      </c>
      <c r="K11" s="123">
        <v>-0.051697109671130836</v>
      </c>
    </row>
    <row r="12" spans="1:11" s="20" customFormat="1" ht="14.25">
      <c r="A12" s="21">
        <v>9</v>
      </c>
      <c r="B12" s="146" t="s">
        <v>54</v>
      </c>
      <c r="C12" s="147">
        <v>40253</v>
      </c>
      <c r="D12" s="147">
        <v>40366</v>
      </c>
      <c r="E12" s="148">
        <v>-0.025157232704394183</v>
      </c>
      <c r="F12" s="148">
        <v>0.07638888888898432</v>
      </c>
      <c r="G12" s="148" t="s">
        <v>21</v>
      </c>
      <c r="H12" s="148">
        <v>-0.05487804878051994</v>
      </c>
      <c r="I12" s="148">
        <v>0.16541353383466761</v>
      </c>
      <c r="J12" s="149">
        <v>0.5500000000000431</v>
      </c>
      <c r="K12" s="123">
        <v>0.03343389948588338</v>
      </c>
    </row>
    <row r="13" spans="1:11" s="20" customFormat="1" ht="14.25">
      <c r="A13" s="21">
        <v>10</v>
      </c>
      <c r="B13" s="146" t="s">
        <v>102</v>
      </c>
      <c r="C13" s="147">
        <v>40114</v>
      </c>
      <c r="D13" s="147">
        <v>40401</v>
      </c>
      <c r="E13" s="148">
        <v>-0.0005203007369095625</v>
      </c>
      <c r="F13" s="148">
        <v>-0.004938754597348494</v>
      </c>
      <c r="G13" s="148">
        <v>-0.052397305693358986</v>
      </c>
      <c r="H13" s="148">
        <v>-0.16439694730172127</v>
      </c>
      <c r="I13" s="148">
        <v>0.10259478076133877</v>
      </c>
      <c r="J13" s="149">
        <v>0.05960449999994699</v>
      </c>
      <c r="K13" s="123">
        <v>0.004385637699499734</v>
      </c>
    </row>
    <row r="14" spans="1:11" s="20" customFormat="1" ht="14.25" collapsed="1">
      <c r="A14" s="21">
        <v>11</v>
      </c>
      <c r="B14" s="146" t="s">
        <v>57</v>
      </c>
      <c r="C14" s="147">
        <v>40226</v>
      </c>
      <c r="D14" s="147">
        <v>40430</v>
      </c>
      <c r="E14" s="148">
        <v>0.005688064315497066</v>
      </c>
      <c r="F14" s="148">
        <v>0.012470788509780784</v>
      </c>
      <c r="G14" s="148">
        <v>0.04298887349424896</v>
      </c>
      <c r="H14" s="148">
        <v>0.07771701793123009</v>
      </c>
      <c r="I14" s="148">
        <v>0.06596055181842897</v>
      </c>
      <c r="J14" s="149">
        <v>3.67476999999972</v>
      </c>
      <c r="K14" s="123">
        <v>0.12442290953158297</v>
      </c>
    </row>
    <row r="15" spans="1:11" s="20" customFormat="1" ht="14.25" collapsed="1">
      <c r="A15" s="21">
        <v>12</v>
      </c>
      <c r="B15" s="146" t="s">
        <v>66</v>
      </c>
      <c r="C15" s="147">
        <v>40427</v>
      </c>
      <c r="D15" s="147">
        <v>40543</v>
      </c>
      <c r="E15" s="148">
        <v>0.013740730291182501</v>
      </c>
      <c r="F15" s="148">
        <v>0.028786967462038904</v>
      </c>
      <c r="G15" s="148">
        <v>0.09197942872744669</v>
      </c>
      <c r="H15" s="148">
        <v>0.29212081781937704</v>
      </c>
      <c r="I15" s="148">
        <v>0.2945265250765008</v>
      </c>
      <c r="J15" s="149">
        <v>3.7367211000005733</v>
      </c>
      <c r="K15" s="123">
        <v>0.12876313416568852</v>
      </c>
    </row>
    <row r="16" spans="1:11" s="20" customFormat="1" ht="14.25" collapsed="1">
      <c r="A16" s="21">
        <v>13</v>
      </c>
      <c r="B16" s="146" t="s">
        <v>107</v>
      </c>
      <c r="C16" s="147">
        <v>40444</v>
      </c>
      <c r="D16" s="147">
        <v>40638</v>
      </c>
      <c r="E16" s="148">
        <v>0.002947854465067623</v>
      </c>
      <c r="F16" s="148">
        <v>0.010626900438202469</v>
      </c>
      <c r="G16" s="148">
        <v>0.045318071798324144</v>
      </c>
      <c r="H16" s="148">
        <v>0.06362741641781855</v>
      </c>
      <c r="I16" s="148">
        <v>0.06064023631133075</v>
      </c>
      <c r="J16" s="149">
        <v>0.7673915999999807</v>
      </c>
      <c r="K16" s="123">
        <v>0.04630791198333162</v>
      </c>
    </row>
    <row r="17" spans="1:11" s="20" customFormat="1" ht="14.25">
      <c r="A17" s="21">
        <v>14</v>
      </c>
      <c r="B17" s="146" t="s">
        <v>65</v>
      </c>
      <c r="C17" s="147">
        <v>40427</v>
      </c>
      <c r="D17" s="147">
        <v>40708</v>
      </c>
      <c r="E17" s="148">
        <v>0.01541234704716965</v>
      </c>
      <c r="F17" s="148">
        <v>0.029717158006572486</v>
      </c>
      <c r="G17" s="148">
        <v>0.09139363249400279</v>
      </c>
      <c r="H17" s="148">
        <v>0.5309308656575515</v>
      </c>
      <c r="I17" s="148">
        <v>0.5012191507672468</v>
      </c>
      <c r="J17" s="149">
        <v>5.064224600000659</v>
      </c>
      <c r="K17" s="123">
        <v>0.1565991757376033</v>
      </c>
    </row>
    <row r="18" spans="1:11" s="20" customFormat="1" ht="14.25">
      <c r="A18" s="21">
        <v>15</v>
      </c>
      <c r="B18" s="146" t="s">
        <v>106</v>
      </c>
      <c r="C18" s="147">
        <v>41026</v>
      </c>
      <c r="D18" s="147">
        <v>41242</v>
      </c>
      <c r="E18" s="148">
        <v>0.02341985557084869</v>
      </c>
      <c r="F18" s="148">
        <v>0.017434834397745957</v>
      </c>
      <c r="G18" s="148">
        <v>0.08641752492916766</v>
      </c>
      <c r="H18" s="148">
        <v>0.0698572238345152</v>
      </c>
      <c r="I18" s="148">
        <v>0.11640408090105692</v>
      </c>
      <c r="J18" s="149">
        <v>2.051925000000037</v>
      </c>
      <c r="K18" s="123">
        <v>0.10751703688222913</v>
      </c>
    </row>
    <row r="19" spans="1:12" s="20" customFormat="1" ht="15.75" thickBot="1">
      <c r="A19" s="145"/>
      <c r="B19" s="150" t="s">
        <v>84</v>
      </c>
      <c r="C19" s="151" t="s">
        <v>46</v>
      </c>
      <c r="D19" s="151" t="s">
        <v>46</v>
      </c>
      <c r="E19" s="152">
        <f>AVERAGE(E4:E18)</f>
        <v>0.003724546412500884</v>
      </c>
      <c r="F19" s="152">
        <f>AVERAGE(F4:F18)</f>
        <v>0.010451862811574472</v>
      </c>
      <c r="G19" s="152">
        <f>AVERAGE(G4:G18)</f>
        <v>0.030330797476176594</v>
      </c>
      <c r="H19" s="152">
        <f>AVERAGE(H4:H18)</f>
        <v>0.06288361191590502</v>
      </c>
      <c r="I19" s="152">
        <f>AVERAGE(I4:I18)</f>
        <v>0.12080621358280409</v>
      </c>
      <c r="J19" s="151" t="s">
        <v>46</v>
      </c>
      <c r="K19" s="152">
        <f>AVERAGE(K4:K18)</f>
        <v>0.06425986775319613</v>
      </c>
      <c r="L19" s="153"/>
    </row>
    <row r="20" spans="1:11" s="20" customFormat="1" ht="14.25">
      <c r="A20" s="186" t="s">
        <v>75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</row>
    <row r="21" spans="1:11" s="20" customFormat="1" ht="15" collapsed="1" thickBot="1">
      <c r="A21" s="181"/>
      <c r="B21" s="181"/>
      <c r="C21" s="181"/>
      <c r="D21" s="181"/>
      <c r="E21" s="181"/>
      <c r="F21" s="181"/>
      <c r="G21" s="181"/>
      <c r="H21" s="181"/>
      <c r="I21" s="157"/>
      <c r="J21" s="157"/>
      <c r="K21" s="157"/>
    </row>
    <row r="22" spans="5:10" s="20" customFormat="1" ht="14.25" collapsed="1">
      <c r="E22" s="106"/>
      <c r="J22" s="19"/>
    </row>
    <row r="23" spans="5:10" s="20" customFormat="1" ht="14.25" collapsed="1">
      <c r="E23" s="107"/>
      <c r="J23" s="19"/>
    </row>
    <row r="24" spans="5:10" s="20" customFormat="1" ht="14.25">
      <c r="E24" s="106"/>
      <c r="F24" s="106"/>
      <c r="J24" s="19"/>
    </row>
    <row r="25" spans="5:10" s="20" customFormat="1" ht="14.25" collapsed="1">
      <c r="E25" s="107"/>
      <c r="I25" s="107"/>
      <c r="J25" s="19"/>
    </row>
    <row r="26" s="20" customFormat="1" ht="14.25" collapsed="1"/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/>
    <row r="40" s="20" customFormat="1" ht="14.25"/>
    <row r="41" spans="3:8" s="29" customFormat="1" ht="14.25">
      <c r="C41" s="30"/>
      <c r="D41" s="30"/>
      <c r="E41" s="31"/>
      <c r="F41" s="31"/>
      <c r="G41" s="31"/>
      <c r="H41" s="31"/>
    </row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</sheetData>
  <mergeCells count="5">
    <mergeCell ref="A21:H21"/>
    <mergeCell ref="A1:I1"/>
    <mergeCell ref="A2:A3"/>
    <mergeCell ref="E2:K2"/>
    <mergeCell ref="A20:K20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8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88" t="s">
        <v>89</v>
      </c>
      <c r="B1" s="188"/>
      <c r="C1" s="188"/>
      <c r="D1" s="188"/>
      <c r="E1" s="188"/>
      <c r="F1" s="188"/>
      <c r="G1" s="188"/>
    </row>
    <row r="2" spans="1:7" ht="15.75" thickBot="1">
      <c r="A2" s="183" t="s">
        <v>37</v>
      </c>
      <c r="B2" s="88"/>
      <c r="C2" s="189" t="s">
        <v>24</v>
      </c>
      <c r="D2" s="190"/>
      <c r="E2" s="189" t="s">
        <v>25</v>
      </c>
      <c r="F2" s="190"/>
      <c r="G2" s="89"/>
    </row>
    <row r="3" spans="1:7" ht="45.75" thickBot="1">
      <c r="A3" s="184"/>
      <c r="B3" s="42" t="s">
        <v>23</v>
      </c>
      <c r="C3" s="35" t="s">
        <v>48</v>
      </c>
      <c r="D3" s="35" t="s">
        <v>26</v>
      </c>
      <c r="E3" s="35" t="s">
        <v>27</v>
      </c>
      <c r="F3" s="35" t="s">
        <v>26</v>
      </c>
      <c r="G3" s="36" t="s">
        <v>79</v>
      </c>
    </row>
    <row r="4" spans="1:8" ht="15" customHeight="1">
      <c r="A4" s="21">
        <v>1</v>
      </c>
      <c r="B4" s="37" t="s">
        <v>107</v>
      </c>
      <c r="C4" s="38">
        <v>105.79456999999982</v>
      </c>
      <c r="D4" s="94">
        <v>0.04572400047002182</v>
      </c>
      <c r="E4" s="39">
        <v>56</v>
      </c>
      <c r="F4" s="94">
        <v>0.04265041888804265</v>
      </c>
      <c r="G4" s="40">
        <v>99.09806574257404</v>
      </c>
      <c r="H4" s="53"/>
    </row>
    <row r="5" spans="1:8" ht="14.25" customHeight="1">
      <c r="A5" s="21">
        <v>2</v>
      </c>
      <c r="B5" s="37" t="s">
        <v>99</v>
      </c>
      <c r="C5" s="38">
        <v>200.5580700000003</v>
      </c>
      <c r="D5" s="94">
        <v>0.008483735812772255</v>
      </c>
      <c r="E5" s="39">
        <v>9</v>
      </c>
      <c r="F5" s="94">
        <v>0.00020245191766955347</v>
      </c>
      <c r="G5" s="40">
        <v>4.785249034754019</v>
      </c>
      <c r="H5" s="53"/>
    </row>
    <row r="6" spans="1:7" ht="14.25">
      <c r="A6" s="21">
        <v>3</v>
      </c>
      <c r="B6" s="37" t="s">
        <v>106</v>
      </c>
      <c r="C6" s="38">
        <v>107.26275219999998</v>
      </c>
      <c r="D6" s="94">
        <v>0.02446374429821798</v>
      </c>
      <c r="E6" s="39">
        <v>15</v>
      </c>
      <c r="F6" s="94">
        <v>0.0010201999591920017</v>
      </c>
      <c r="G6" s="40">
        <v>4.437070954906685</v>
      </c>
    </row>
    <row r="7" spans="1:7" ht="14.25">
      <c r="A7" s="21">
        <v>4</v>
      </c>
      <c r="B7" s="37" t="s">
        <v>65</v>
      </c>
      <c r="C7" s="38">
        <v>99.86913999999966</v>
      </c>
      <c r="D7" s="94">
        <v>0.015412345523162688</v>
      </c>
      <c r="E7" s="39">
        <v>0</v>
      </c>
      <c r="F7" s="94">
        <v>0</v>
      </c>
      <c r="G7" s="40">
        <v>0</v>
      </c>
    </row>
    <row r="8" spans="1:7" ht="14.25">
      <c r="A8" s="21">
        <v>5</v>
      </c>
      <c r="B8" s="37" t="s">
        <v>55</v>
      </c>
      <c r="C8" s="38">
        <v>39.687620000000116</v>
      </c>
      <c r="D8" s="94">
        <v>0.008779286638348193</v>
      </c>
      <c r="E8" s="39">
        <v>0</v>
      </c>
      <c r="F8" s="94">
        <v>0</v>
      </c>
      <c r="G8" s="40">
        <v>0</v>
      </c>
    </row>
    <row r="9" spans="1:7" ht="14.25">
      <c r="A9" s="21">
        <v>6</v>
      </c>
      <c r="B9" s="37" t="s">
        <v>57</v>
      </c>
      <c r="C9" s="38">
        <v>33.20428000000026</v>
      </c>
      <c r="D9" s="94">
        <v>0.005687312632984861</v>
      </c>
      <c r="E9" s="39">
        <v>0</v>
      </c>
      <c r="F9" s="94">
        <v>0</v>
      </c>
      <c r="G9" s="40">
        <v>0</v>
      </c>
    </row>
    <row r="10" spans="1:7" ht="14.25">
      <c r="A10" s="21">
        <v>7</v>
      </c>
      <c r="B10" s="37" t="s">
        <v>66</v>
      </c>
      <c r="C10" s="38">
        <v>23.498589999999854</v>
      </c>
      <c r="D10" s="94">
        <v>0.013740729677111107</v>
      </c>
      <c r="E10" s="39">
        <v>0</v>
      </c>
      <c r="F10" s="94">
        <v>0</v>
      </c>
      <c r="G10" s="40">
        <v>0</v>
      </c>
    </row>
    <row r="11" spans="1:7" ht="14.25">
      <c r="A11" s="21">
        <v>8</v>
      </c>
      <c r="B11" s="37" t="s">
        <v>67</v>
      </c>
      <c r="C11" s="38">
        <v>5.843600000000093</v>
      </c>
      <c r="D11" s="94">
        <v>0.003472831809613278</v>
      </c>
      <c r="E11" s="39">
        <v>0</v>
      </c>
      <c r="F11" s="94">
        <v>0</v>
      </c>
      <c r="G11" s="40">
        <v>0</v>
      </c>
    </row>
    <row r="12" spans="1:7" ht="14.25">
      <c r="A12" s="21">
        <v>9</v>
      </c>
      <c r="B12" s="37" t="s">
        <v>96</v>
      </c>
      <c r="C12" s="38">
        <v>1.7793600000001026</v>
      </c>
      <c r="D12" s="94">
        <v>0.0017443846514675766</v>
      </c>
      <c r="E12" s="39">
        <v>0</v>
      </c>
      <c r="F12" s="94">
        <v>0</v>
      </c>
      <c r="G12" s="40">
        <v>0</v>
      </c>
    </row>
    <row r="13" spans="1:7" ht="14.25">
      <c r="A13" s="21">
        <v>10</v>
      </c>
      <c r="B13" s="37" t="s">
        <v>22</v>
      </c>
      <c r="C13" s="38">
        <v>-0.8274799999999815</v>
      </c>
      <c r="D13" s="94">
        <v>-0.0010678900779915188</v>
      </c>
      <c r="E13" s="39">
        <v>0</v>
      </c>
      <c r="F13" s="94">
        <v>0</v>
      </c>
      <c r="G13" s="40">
        <v>0</v>
      </c>
    </row>
    <row r="14" spans="1:7" ht="14.25">
      <c r="A14" s="21">
        <v>11</v>
      </c>
      <c r="B14" s="37" t="s">
        <v>102</v>
      </c>
      <c r="C14" s="38">
        <v>-1.4152100000004284</v>
      </c>
      <c r="D14" s="94">
        <v>-0.0005202288504068831</v>
      </c>
      <c r="E14" s="39">
        <v>0</v>
      </c>
      <c r="F14" s="94">
        <v>0</v>
      </c>
      <c r="G14" s="40">
        <v>0</v>
      </c>
    </row>
    <row r="15" spans="1:8" ht="14.25">
      <c r="A15" s="21">
        <v>12</v>
      </c>
      <c r="B15" s="37" t="s">
        <v>105</v>
      </c>
      <c r="C15" s="38">
        <v>-4.135980000000215</v>
      </c>
      <c r="D15" s="94">
        <v>-0.0028233022487118738</v>
      </c>
      <c r="E15" s="39">
        <v>0</v>
      </c>
      <c r="F15" s="94">
        <v>0</v>
      </c>
      <c r="G15" s="40">
        <v>0</v>
      </c>
      <c r="H15" s="53"/>
    </row>
    <row r="16" spans="1:7" ht="14.25">
      <c r="A16" s="21">
        <v>13</v>
      </c>
      <c r="B16" s="37" t="s">
        <v>64</v>
      </c>
      <c r="C16" s="38">
        <v>-119.23441999999991</v>
      </c>
      <c r="D16" s="94">
        <v>-0.01345371933634805</v>
      </c>
      <c r="E16" s="39">
        <v>0</v>
      </c>
      <c r="F16" s="94">
        <v>0</v>
      </c>
      <c r="G16" s="40">
        <v>0</v>
      </c>
    </row>
    <row r="17" spans="1:7" ht="14.25">
      <c r="A17" s="21">
        <v>14</v>
      </c>
      <c r="B17" s="37" t="s">
        <v>54</v>
      </c>
      <c r="C17" s="38">
        <v>-681.0778300000001</v>
      </c>
      <c r="D17" s="94">
        <v>-0.06211311819620056</v>
      </c>
      <c r="E17" s="39">
        <v>-259749</v>
      </c>
      <c r="F17" s="94">
        <v>-0.037639780336439346</v>
      </c>
      <c r="G17" s="40">
        <v>-403.109015676648</v>
      </c>
    </row>
    <row r="18" spans="1:7" ht="14.25">
      <c r="A18" s="21">
        <v>15</v>
      </c>
      <c r="B18" s="37" t="s">
        <v>98</v>
      </c>
      <c r="C18" s="38">
        <v>-3389.6957699999957</v>
      </c>
      <c r="D18" s="94">
        <v>-0.04517523618126255</v>
      </c>
      <c r="E18" s="39">
        <v>-712</v>
      </c>
      <c r="F18" s="94">
        <v>-0.05966147142617731</v>
      </c>
      <c r="G18" s="40">
        <v>-4526.977943170091</v>
      </c>
    </row>
    <row r="19" spans="1:8" ht="15.75" thickBot="1">
      <c r="A19" s="87"/>
      <c r="B19" s="90" t="s">
        <v>45</v>
      </c>
      <c r="C19" s="91">
        <v>-3578.888707799996</v>
      </c>
      <c r="D19" s="95">
        <v>-0.023636689117819704</v>
      </c>
      <c r="E19" s="92">
        <v>-260381</v>
      </c>
      <c r="F19" s="95">
        <v>-0.03719620702428201</v>
      </c>
      <c r="G19" s="93">
        <v>-4821.766573114504</v>
      </c>
      <c r="H19" s="53"/>
    </row>
    <row r="20" spans="1:8" ht="15" customHeight="1" thickBot="1">
      <c r="A20" s="187"/>
      <c r="B20" s="187"/>
      <c r="C20" s="187"/>
      <c r="D20" s="187"/>
      <c r="E20" s="187"/>
      <c r="F20" s="187"/>
      <c r="G20" s="187"/>
      <c r="H20" s="156"/>
    </row>
    <row r="42" spans="2:5" ht="15">
      <c r="B42" s="60"/>
      <c r="C42" s="61"/>
      <c r="D42" s="62"/>
      <c r="E42" s="63"/>
    </row>
    <row r="43" spans="2:5" ht="15">
      <c r="B43" s="60"/>
      <c r="C43" s="61"/>
      <c r="D43" s="62"/>
      <c r="E43" s="63"/>
    </row>
    <row r="44" spans="2:5" ht="15">
      <c r="B44" s="60"/>
      <c r="C44" s="61"/>
      <c r="D44" s="62"/>
      <c r="E44" s="63"/>
    </row>
    <row r="45" spans="2:5" ht="15">
      <c r="B45" s="60"/>
      <c r="C45" s="61"/>
      <c r="D45" s="62"/>
      <c r="E45" s="63"/>
    </row>
    <row r="46" spans="2:5" ht="15">
      <c r="B46" s="60"/>
      <c r="C46" s="61"/>
      <c r="D46" s="62"/>
      <c r="E46" s="63"/>
    </row>
    <row r="47" spans="2:5" ht="15">
      <c r="B47" s="60"/>
      <c r="C47" s="61"/>
      <c r="D47" s="62"/>
      <c r="E47" s="63"/>
    </row>
    <row r="48" spans="2:5" ht="15.75" thickBot="1">
      <c r="B48" s="78"/>
      <c r="C48" s="78"/>
      <c r="D48" s="78"/>
      <c r="E48" s="78"/>
    </row>
    <row r="51" ht="14.25" customHeight="1"/>
    <row r="52" ht="14.25">
      <c r="F52" s="53"/>
    </row>
    <row r="54" ht="14.25">
      <c r="F54"/>
    </row>
    <row r="55" ht="14.25">
      <c r="F55"/>
    </row>
    <row r="56" spans="2:6" ht="30.75" thickBot="1">
      <c r="B56" s="42" t="s">
        <v>23</v>
      </c>
      <c r="C56" s="35" t="s">
        <v>51</v>
      </c>
      <c r="D56" s="35" t="s">
        <v>52</v>
      </c>
      <c r="E56" s="59" t="s">
        <v>49</v>
      </c>
      <c r="F56"/>
    </row>
    <row r="57" spans="2:5" ht="14.25">
      <c r="B57" s="37" t="str">
        <f aca="true" t="shared" si="0" ref="B57:D61">B4</f>
        <v>ВСІ</v>
      </c>
      <c r="C57" s="38">
        <f t="shared" si="0"/>
        <v>105.79456999999982</v>
      </c>
      <c r="D57" s="94">
        <f t="shared" si="0"/>
        <v>0.04572400047002182</v>
      </c>
      <c r="E57" s="40">
        <f>G4</f>
        <v>99.09806574257404</v>
      </c>
    </row>
    <row r="58" spans="2:5" ht="14.25">
      <c r="B58" s="37" t="str">
        <f t="shared" si="0"/>
        <v>КІНТО-Класичний</v>
      </c>
      <c r="C58" s="38">
        <f t="shared" si="0"/>
        <v>200.5580700000003</v>
      </c>
      <c r="D58" s="94">
        <f t="shared" si="0"/>
        <v>0.008483735812772255</v>
      </c>
      <c r="E58" s="40">
        <f>G5</f>
        <v>4.785249034754019</v>
      </c>
    </row>
    <row r="59" spans="2:5" ht="14.25">
      <c r="B59" s="37" t="str">
        <f t="shared" si="0"/>
        <v>КІНТО-Казначейський</v>
      </c>
      <c r="C59" s="38">
        <f t="shared" si="0"/>
        <v>107.26275219999998</v>
      </c>
      <c r="D59" s="94">
        <f t="shared" si="0"/>
        <v>0.02446374429821798</v>
      </c>
      <c r="E59" s="40">
        <f>G6</f>
        <v>4.437070954906685</v>
      </c>
    </row>
    <row r="60" spans="2:5" ht="14.25">
      <c r="B60" s="37" t="str">
        <f t="shared" si="0"/>
        <v>УНIВЕР.УА/Михайло Грушевський: Фонд Державних Паперiв</v>
      </c>
      <c r="C60" s="38">
        <f t="shared" si="0"/>
        <v>99.86913999999966</v>
      </c>
      <c r="D60" s="94">
        <f t="shared" si="0"/>
        <v>0.015412345523162688</v>
      </c>
      <c r="E60" s="40">
        <f>G7</f>
        <v>0</v>
      </c>
    </row>
    <row r="61" spans="2:5" ht="14.25">
      <c r="B61" s="125" t="str">
        <f t="shared" si="0"/>
        <v>Альтус-Збалансований</v>
      </c>
      <c r="C61" s="126">
        <f t="shared" si="0"/>
        <v>39.687620000000116</v>
      </c>
      <c r="D61" s="127">
        <f t="shared" si="0"/>
        <v>0.008779286638348193</v>
      </c>
      <c r="E61" s="128">
        <f>G8</f>
        <v>0</v>
      </c>
    </row>
    <row r="62" spans="2:5" ht="14.25">
      <c r="B62" s="124" t="str">
        <f aca="true" t="shared" si="1" ref="B62:D65">B14</f>
        <v>Софіївський</v>
      </c>
      <c r="C62" s="38">
        <f t="shared" si="1"/>
        <v>-1.4152100000004284</v>
      </c>
      <c r="D62" s="94">
        <f t="shared" si="1"/>
        <v>-0.0005202288504068831</v>
      </c>
      <c r="E62" s="40">
        <f>G14</f>
        <v>0</v>
      </c>
    </row>
    <row r="63" spans="2:5" ht="14.25">
      <c r="B63" s="124" t="str">
        <f t="shared" si="1"/>
        <v>КІНТО-Еквіті</v>
      </c>
      <c r="C63" s="38">
        <f t="shared" si="1"/>
        <v>-4.135980000000215</v>
      </c>
      <c r="D63" s="94">
        <f t="shared" si="1"/>
        <v>-0.0028233022487118738</v>
      </c>
      <c r="E63" s="40">
        <f>G15</f>
        <v>0</v>
      </c>
    </row>
    <row r="64" spans="2:5" ht="14.25">
      <c r="B64" s="124" t="str">
        <f t="shared" si="1"/>
        <v>УНІВЕР.УА/Ярослав Мудрий: Фонд Акцiй</v>
      </c>
      <c r="C64" s="38">
        <f t="shared" si="1"/>
        <v>-119.23441999999991</v>
      </c>
      <c r="D64" s="94">
        <f t="shared" si="1"/>
        <v>-0.01345371933634805</v>
      </c>
      <c r="E64" s="40">
        <f>G16</f>
        <v>0</v>
      </c>
    </row>
    <row r="65" spans="2:5" ht="14.25">
      <c r="B65" s="124" t="str">
        <f t="shared" si="1"/>
        <v>ОТП Фонд Акцій</v>
      </c>
      <c r="C65" s="38">
        <f t="shared" si="1"/>
        <v>-681.0778300000001</v>
      </c>
      <c r="D65" s="94">
        <f t="shared" si="1"/>
        <v>-0.06211311819620056</v>
      </c>
      <c r="E65" s="40">
        <f>G17</f>
        <v>-403.109015676648</v>
      </c>
    </row>
    <row r="66" spans="2:5" ht="14.25">
      <c r="B66" s="124" t="str">
        <f>B18</f>
        <v>ОТП Класичний</v>
      </c>
      <c r="C66" s="38">
        <f>C18</f>
        <v>-3389.6957699999957</v>
      </c>
      <c r="D66" s="94">
        <f>D18</f>
        <v>-0.04517523618126255</v>
      </c>
      <c r="E66" s="40">
        <f>G18</f>
        <v>-4526.977943170091</v>
      </c>
    </row>
    <row r="67" spans="2:5" ht="14.25">
      <c r="B67" s="132" t="s">
        <v>50</v>
      </c>
      <c r="C67" s="133">
        <f>C19-SUM(C57:C66)</f>
        <v>63.4983500000003</v>
      </c>
      <c r="D67" s="134"/>
      <c r="E67" s="133">
        <f>G19-SUM(E57:E66)</f>
        <v>0</v>
      </c>
    </row>
    <row r="68" spans="2:5" ht="15">
      <c r="B68" s="130" t="s">
        <v>45</v>
      </c>
      <c r="C68" s="131">
        <f>SUM(C57:C67)</f>
        <v>-3578.888707799996</v>
      </c>
      <c r="D68" s="131"/>
      <c r="E68" s="131">
        <f>SUM(E57:E67)</f>
        <v>-4821.766573114504</v>
      </c>
    </row>
  </sheetData>
  <mergeCells count="5">
    <mergeCell ref="A20:G20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5"/>
  <sheetViews>
    <sheetView zoomScale="80" zoomScaleNormal="80" workbookViewId="0" topLeftCell="A1">
      <selection activeCell="A18" sqref="A18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6" t="s">
        <v>23</v>
      </c>
      <c r="B1" s="67" t="s">
        <v>69</v>
      </c>
      <c r="C1" s="10"/>
    </row>
    <row r="2" spans="1:3" ht="14.25">
      <c r="A2" s="173" t="s">
        <v>54</v>
      </c>
      <c r="B2" s="174">
        <v>-0.025157232704394183</v>
      </c>
      <c r="C2" s="10"/>
    </row>
    <row r="3" spans="1:3" ht="14.25">
      <c r="A3" s="135" t="s">
        <v>64</v>
      </c>
      <c r="B3" s="142">
        <v>-0.013453779231528018</v>
      </c>
      <c r="C3" s="10"/>
    </row>
    <row r="4" spans="1:3" ht="14.25">
      <c r="A4" s="135" t="s">
        <v>105</v>
      </c>
      <c r="B4" s="142">
        <v>-0.0028232733287981704</v>
      </c>
      <c r="C4" s="10"/>
    </row>
    <row r="5" spans="1:3" ht="14.25">
      <c r="A5" s="135" t="s">
        <v>22</v>
      </c>
      <c r="B5" s="143">
        <v>-0.0010679218647026145</v>
      </c>
      <c r="C5" s="10"/>
    </row>
    <row r="6" spans="1:3" ht="14.25">
      <c r="A6" s="135" t="s">
        <v>102</v>
      </c>
      <c r="B6" s="143">
        <v>-0.0005203007369095625</v>
      </c>
      <c r="C6" s="10"/>
    </row>
    <row r="7" spans="1:3" ht="14.25">
      <c r="A7" s="135" t="s">
        <v>96</v>
      </c>
      <c r="B7" s="143">
        <v>0.0017443712705575987</v>
      </c>
      <c r="C7" s="10"/>
    </row>
    <row r="8" spans="1:3" ht="14.25">
      <c r="A8" s="136" t="s">
        <v>107</v>
      </c>
      <c r="B8" s="202">
        <v>0.002947854465067623</v>
      </c>
      <c r="C8" s="10"/>
    </row>
    <row r="9" spans="1:3" ht="14.25">
      <c r="A9" s="135" t="s">
        <v>67</v>
      </c>
      <c r="B9" s="143">
        <v>0.0034728309027662885</v>
      </c>
      <c r="C9" s="10"/>
    </row>
    <row r="10" spans="1:3" ht="14.25">
      <c r="A10" s="135" t="s">
        <v>57</v>
      </c>
      <c r="B10" s="143">
        <v>0.005688064315497066</v>
      </c>
      <c r="C10" s="10"/>
    </row>
    <row r="11" spans="1:3" ht="14.25">
      <c r="A11" s="135" t="s">
        <v>99</v>
      </c>
      <c r="B11" s="143">
        <v>0.008279543909632592</v>
      </c>
      <c r="C11" s="10"/>
    </row>
    <row r="12" spans="1:3" ht="14.25">
      <c r="A12" s="136" t="s">
        <v>55</v>
      </c>
      <c r="B12" s="164">
        <v>0.008779814787806206</v>
      </c>
      <c r="C12" s="10"/>
    </row>
    <row r="13" spans="1:3" ht="14.25">
      <c r="A13" s="135" t="s">
        <v>66</v>
      </c>
      <c r="B13" s="142">
        <v>0.013740730291182501</v>
      </c>
      <c r="C13" s="10"/>
    </row>
    <row r="14" spans="1:3" ht="14.25">
      <c r="A14" s="135" t="s">
        <v>98</v>
      </c>
      <c r="B14" s="142">
        <v>0.015405291493317597</v>
      </c>
      <c r="C14" s="10"/>
    </row>
    <row r="15" spans="1:3" ht="14.25">
      <c r="A15" s="135" t="s">
        <v>65</v>
      </c>
      <c r="B15" s="142">
        <v>0.01541234704716965</v>
      </c>
      <c r="C15" s="10"/>
    </row>
    <row r="16" spans="1:3" ht="14.25">
      <c r="A16" s="135" t="s">
        <v>106</v>
      </c>
      <c r="B16" s="142">
        <v>0.02341985557084869</v>
      </c>
      <c r="C16" s="10"/>
    </row>
    <row r="17" spans="1:3" ht="14.25">
      <c r="A17" s="137" t="s">
        <v>28</v>
      </c>
      <c r="B17" s="142">
        <v>0.003724546412500884</v>
      </c>
      <c r="C17" s="10"/>
    </row>
    <row r="18" spans="1:3" ht="14.25">
      <c r="A18" s="137" t="s">
        <v>1</v>
      </c>
      <c r="B18" s="142">
        <v>-0.0873085420764621</v>
      </c>
      <c r="C18" s="10"/>
    </row>
    <row r="19" spans="1:3" ht="14.25">
      <c r="A19" s="137" t="s">
        <v>0</v>
      </c>
      <c r="B19" s="142">
        <v>0</v>
      </c>
      <c r="C19" s="57"/>
    </row>
    <row r="20" spans="1:3" ht="14.25">
      <c r="A20" s="137" t="s">
        <v>29</v>
      </c>
      <c r="B20" s="142">
        <v>0.00021858823202536293</v>
      </c>
      <c r="C20" s="9"/>
    </row>
    <row r="21" spans="1:3" ht="14.25">
      <c r="A21" s="137" t="s">
        <v>30</v>
      </c>
      <c r="B21" s="142">
        <v>-0.005534560768842844</v>
      </c>
      <c r="C21" s="73"/>
    </row>
    <row r="22" spans="1:3" ht="14.25">
      <c r="A22" s="137" t="s">
        <v>31</v>
      </c>
      <c r="B22" s="142">
        <v>0.01273972602739726</v>
      </c>
      <c r="C22" s="10"/>
    </row>
    <row r="23" spans="1:3" ht="15" thickBot="1">
      <c r="A23" s="138" t="s">
        <v>86</v>
      </c>
      <c r="B23" s="144">
        <v>0.058772031838248084</v>
      </c>
      <c r="C23" s="10"/>
    </row>
    <row r="24" spans="2:3" ht="12.75">
      <c r="B24" s="10"/>
      <c r="C24" s="10"/>
    </row>
    <row r="25" ht="12.75">
      <c r="C25" s="10"/>
    </row>
    <row r="26" spans="2:3" ht="12.75">
      <c r="B26" s="10"/>
      <c r="C26" s="10"/>
    </row>
    <row r="27" ht="12.75">
      <c r="C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6"/>
  <sheetViews>
    <sheetView zoomScale="85" zoomScaleNormal="85" workbookViewId="0" topLeftCell="A1">
      <selection activeCell="A3" sqref="A3"/>
    </sheetView>
  </sheetViews>
  <sheetFormatPr defaultColWidth="9.00390625" defaultRowHeight="12.75"/>
  <cols>
    <col min="1" max="1" width="4.75390625" style="31" customWidth="1"/>
    <col min="2" max="2" width="35.875" style="29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22.875" style="29" bestFit="1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6" t="s">
        <v>90</v>
      </c>
      <c r="B1" s="176"/>
      <c r="C1" s="176"/>
      <c r="D1" s="176"/>
      <c r="E1" s="176"/>
      <c r="F1" s="176"/>
      <c r="G1" s="176"/>
      <c r="H1" s="176"/>
      <c r="I1" s="176"/>
      <c r="J1" s="176"/>
      <c r="K1" s="13"/>
      <c r="L1" s="14"/>
      <c r="M1" s="14"/>
    </row>
    <row r="2" spans="1:10" ht="30.75" thickBot="1">
      <c r="A2" s="15" t="s">
        <v>37</v>
      </c>
      <c r="B2" s="15" t="s">
        <v>23</v>
      </c>
      <c r="C2" s="44" t="s">
        <v>33</v>
      </c>
      <c r="D2" s="44" t="s">
        <v>34</v>
      </c>
      <c r="E2" s="44" t="s">
        <v>38</v>
      </c>
      <c r="F2" s="44" t="s">
        <v>39</v>
      </c>
      <c r="G2" s="44" t="s">
        <v>40</v>
      </c>
      <c r="H2" s="44" t="s">
        <v>14</v>
      </c>
      <c r="I2" s="44" t="s">
        <v>15</v>
      </c>
      <c r="J2" s="25" t="s">
        <v>16</v>
      </c>
    </row>
    <row r="3" spans="1:10" ht="14.25">
      <c r="A3" s="21">
        <v>1</v>
      </c>
      <c r="B3" s="108" t="s">
        <v>117</v>
      </c>
      <c r="C3" s="109" t="s">
        <v>36</v>
      </c>
      <c r="D3" s="110" t="s">
        <v>118</v>
      </c>
      <c r="E3" s="111">
        <v>816011.1402</v>
      </c>
      <c r="F3" s="112">
        <v>13246</v>
      </c>
      <c r="G3" s="111">
        <v>61.6043</v>
      </c>
      <c r="H3" s="52">
        <v>100</v>
      </c>
      <c r="I3" s="108" t="s">
        <v>119</v>
      </c>
      <c r="J3" s="113" t="s">
        <v>120</v>
      </c>
    </row>
    <row r="4" spans="1:10" ht="14.25">
      <c r="A4" s="145">
        <v>2</v>
      </c>
      <c r="B4" s="175" t="s">
        <v>121</v>
      </c>
      <c r="C4" s="203" t="s">
        <v>36</v>
      </c>
      <c r="D4" s="204" t="s">
        <v>118</v>
      </c>
      <c r="E4" s="205">
        <v>288155.9202</v>
      </c>
      <c r="F4" s="206">
        <v>3428670</v>
      </c>
      <c r="G4" s="205">
        <v>0.084</v>
      </c>
      <c r="H4" s="207">
        <v>0.1</v>
      </c>
      <c r="I4" s="208" t="s">
        <v>119</v>
      </c>
      <c r="J4" s="209" t="s">
        <v>120</v>
      </c>
    </row>
    <row r="5" spans="1:10" ht="15.75" thickBot="1">
      <c r="A5" s="177" t="s">
        <v>45</v>
      </c>
      <c r="B5" s="178"/>
      <c r="C5" s="114" t="s">
        <v>46</v>
      </c>
      <c r="D5" s="114" t="s">
        <v>46</v>
      </c>
      <c r="E5" s="96">
        <f>SUM(E3:E3)</f>
        <v>816011.1402</v>
      </c>
      <c r="F5" s="97">
        <f>SUM(F3:F3)</f>
        <v>13246</v>
      </c>
      <c r="G5" s="114" t="s">
        <v>46</v>
      </c>
      <c r="H5" s="114" t="s">
        <v>46</v>
      </c>
      <c r="I5" s="114" t="s">
        <v>46</v>
      </c>
      <c r="J5" s="114" t="s">
        <v>46</v>
      </c>
    </row>
    <row r="6" spans="1:8" ht="14.25">
      <c r="A6" s="180"/>
      <c r="B6" s="180"/>
      <c r="C6" s="180"/>
      <c r="D6" s="180"/>
      <c r="E6" s="180"/>
      <c r="F6" s="180"/>
      <c r="G6" s="180"/>
      <c r="H6" s="180"/>
    </row>
  </sheetData>
  <mergeCells count="3">
    <mergeCell ref="A1:J1"/>
    <mergeCell ref="A5:B5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7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2" t="s">
        <v>91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1" ht="15.75" customHeight="1" thickBot="1">
      <c r="A2" s="183" t="s">
        <v>37</v>
      </c>
      <c r="B2" s="100"/>
      <c r="C2" s="101"/>
      <c r="D2" s="102"/>
      <c r="E2" s="185" t="s">
        <v>62</v>
      </c>
      <c r="F2" s="185"/>
      <c r="G2" s="185"/>
      <c r="H2" s="185"/>
      <c r="I2" s="185"/>
      <c r="J2" s="185"/>
      <c r="K2" s="185"/>
    </row>
    <row r="3" spans="1:11" ht="45.75" thickBot="1">
      <c r="A3" s="184"/>
      <c r="B3" s="103" t="s">
        <v>23</v>
      </c>
      <c r="C3" s="26" t="s">
        <v>12</v>
      </c>
      <c r="D3" s="26" t="s">
        <v>13</v>
      </c>
      <c r="E3" s="17" t="s">
        <v>73</v>
      </c>
      <c r="F3" s="17" t="s">
        <v>81</v>
      </c>
      <c r="G3" s="17" t="s">
        <v>82</v>
      </c>
      <c r="H3" s="17" t="s">
        <v>71</v>
      </c>
      <c r="I3" s="17" t="s">
        <v>83</v>
      </c>
      <c r="J3" s="17" t="s">
        <v>47</v>
      </c>
      <c r="K3" s="18" t="s">
        <v>74</v>
      </c>
    </row>
    <row r="4" spans="1:11" ht="14.25" collapsed="1">
      <c r="A4" s="21">
        <v>1</v>
      </c>
      <c r="B4" s="27" t="s">
        <v>121</v>
      </c>
      <c r="C4" s="104">
        <v>38199</v>
      </c>
      <c r="D4" s="104">
        <v>38383</v>
      </c>
      <c r="E4" s="98" t="s">
        <v>21</v>
      </c>
      <c r="F4" s="98">
        <v>-0.045454545454495454</v>
      </c>
      <c r="G4" s="98" t="s">
        <v>21</v>
      </c>
      <c r="H4" s="98">
        <v>-0.0707964601769846</v>
      </c>
      <c r="I4" s="98" t="s">
        <v>21</v>
      </c>
      <c r="J4" s="105">
        <v>-0.1599999999999785</v>
      </c>
      <c r="K4" s="155">
        <v>-0.009251373780805427</v>
      </c>
    </row>
    <row r="5" spans="1:11" ht="14.25">
      <c r="A5" s="145">
        <v>2</v>
      </c>
      <c r="B5" s="54" t="s">
        <v>117</v>
      </c>
      <c r="C5" s="210">
        <v>39157</v>
      </c>
      <c r="D5" s="210">
        <v>39399</v>
      </c>
      <c r="E5" s="211" t="s">
        <v>21</v>
      </c>
      <c r="F5" s="211">
        <v>0.017795305251232074</v>
      </c>
      <c r="G5" s="211" t="s">
        <v>21</v>
      </c>
      <c r="H5" s="211">
        <v>0.07373013258595384</v>
      </c>
      <c r="I5" s="211" t="s">
        <v>21</v>
      </c>
      <c r="J5" s="212">
        <v>-0.38395699999999355</v>
      </c>
      <c r="K5" s="213">
        <v>-0.029868975157719246</v>
      </c>
    </row>
    <row r="6" spans="1:11" ht="15.75" thickBot="1">
      <c r="A6" s="145"/>
      <c r="B6" s="150" t="s">
        <v>84</v>
      </c>
      <c r="C6" s="151" t="s">
        <v>46</v>
      </c>
      <c r="D6" s="151" t="s">
        <v>46</v>
      </c>
      <c r="E6" s="152" t="s">
        <v>21</v>
      </c>
      <c r="F6" s="152">
        <f>AVERAGE(F4:F5)</f>
        <v>-0.01382962010163169</v>
      </c>
      <c r="G6" s="152" t="s">
        <v>21</v>
      </c>
      <c r="H6" s="152">
        <f>AVERAGE(H4:H5)</f>
        <v>0.0014668362044846228</v>
      </c>
      <c r="I6" s="152" t="s">
        <v>21</v>
      </c>
      <c r="J6" s="151" t="s">
        <v>46</v>
      </c>
      <c r="K6" s="152">
        <f>AVERAGE(K4:K5)</f>
        <v>-0.019560174469262337</v>
      </c>
    </row>
    <row r="7" spans="1:11" ht="14.25">
      <c r="A7" s="193" t="s">
        <v>75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</row>
    <row r="8" spans="1:11" ht="15" thickBot="1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</row>
    <row r="9" spans="2:9" ht="14.25">
      <c r="B9" s="29"/>
      <c r="C9" s="30"/>
      <c r="D9" s="30"/>
      <c r="E9" s="29"/>
      <c r="F9" s="29"/>
      <c r="G9" s="29"/>
      <c r="H9" s="29"/>
      <c r="I9" s="29"/>
    </row>
    <row r="10" spans="2:9" ht="14.25">
      <c r="B10" s="29"/>
      <c r="C10" s="30"/>
      <c r="D10" s="30"/>
      <c r="E10" s="119"/>
      <c r="F10" s="29"/>
      <c r="G10" s="29"/>
      <c r="H10" s="29"/>
      <c r="I10" s="29"/>
    </row>
    <row r="11" spans="2:9" ht="14.25">
      <c r="B11" s="29"/>
      <c r="C11" s="30"/>
      <c r="D11" s="30"/>
      <c r="E11" s="29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20" ht="14.25">
      <c r="C20" s="5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</sheetData>
  <mergeCells count="5">
    <mergeCell ref="A8:K8"/>
    <mergeCell ref="A2:A3"/>
    <mergeCell ref="A1:J1"/>
    <mergeCell ref="E2:K2"/>
    <mergeCell ref="A7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6"/>
  <sheetViews>
    <sheetView zoomScale="85" zoomScaleNormal="85" workbookViewId="0" topLeftCell="A1">
      <selection activeCell="A35" sqref="A35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88" t="s">
        <v>92</v>
      </c>
      <c r="B1" s="188"/>
      <c r="C1" s="188"/>
      <c r="D1" s="188"/>
      <c r="E1" s="188"/>
      <c r="F1" s="188"/>
      <c r="G1" s="188"/>
    </row>
    <row r="2" spans="1:7" s="31" customFormat="1" ht="15.75" customHeight="1" thickBot="1">
      <c r="A2" s="183" t="s">
        <v>37</v>
      </c>
      <c r="B2" s="88"/>
      <c r="C2" s="189" t="s">
        <v>24</v>
      </c>
      <c r="D2" s="190"/>
      <c r="E2" s="189" t="s">
        <v>25</v>
      </c>
      <c r="F2" s="190"/>
      <c r="G2" s="89"/>
    </row>
    <row r="3" spans="1:7" s="31" customFormat="1" ht="45.75" thickBot="1">
      <c r="A3" s="184"/>
      <c r="B3" s="35" t="s">
        <v>23</v>
      </c>
      <c r="C3" s="35" t="s">
        <v>48</v>
      </c>
      <c r="D3" s="35" t="s">
        <v>26</v>
      </c>
      <c r="E3" s="35" t="s">
        <v>27</v>
      </c>
      <c r="F3" s="35" t="s">
        <v>26</v>
      </c>
      <c r="G3" s="36" t="s">
        <v>79</v>
      </c>
    </row>
    <row r="4" spans="1:7" s="31" customFormat="1" ht="14.25">
      <c r="A4" s="21">
        <v>1</v>
      </c>
      <c r="B4" s="37" t="s">
        <v>121</v>
      </c>
      <c r="C4" s="38" t="s">
        <v>21</v>
      </c>
      <c r="D4" s="98" t="s">
        <v>21</v>
      </c>
      <c r="E4" s="39" t="s">
        <v>21</v>
      </c>
      <c r="F4" s="98" t="s">
        <v>21</v>
      </c>
      <c r="G4" s="40" t="s">
        <v>122</v>
      </c>
    </row>
    <row r="5" spans="1:7" s="31" customFormat="1" ht="14.25">
      <c r="A5" s="145">
        <v>2</v>
      </c>
      <c r="B5" s="214" t="s">
        <v>117</v>
      </c>
      <c r="C5" s="154" t="s">
        <v>21</v>
      </c>
      <c r="D5" s="215" t="s">
        <v>21</v>
      </c>
      <c r="E5" s="216" t="s">
        <v>21</v>
      </c>
      <c r="F5" s="215" t="s">
        <v>21</v>
      </c>
      <c r="G5" s="217" t="s">
        <v>122</v>
      </c>
    </row>
    <row r="6" spans="1:7" s="31" customFormat="1" ht="15.75" thickBot="1">
      <c r="A6" s="115"/>
      <c r="B6" s="90" t="s">
        <v>45</v>
      </c>
      <c r="C6" s="116" t="s">
        <v>21</v>
      </c>
      <c r="D6" s="95" t="s">
        <v>21</v>
      </c>
      <c r="E6" s="92" t="s">
        <v>21</v>
      </c>
      <c r="F6" s="95" t="s">
        <v>21</v>
      </c>
      <c r="G6" s="93" t="s">
        <v>122</v>
      </c>
    </row>
    <row r="7" spans="1:11" s="31" customFormat="1" ht="15" customHeight="1" thickBot="1">
      <c r="A7" s="191"/>
      <c r="B7" s="191"/>
      <c r="C7" s="191"/>
      <c r="D7" s="191"/>
      <c r="E7" s="191"/>
      <c r="F7" s="191"/>
      <c r="G7" s="191"/>
      <c r="H7" s="7"/>
      <c r="I7" s="7"/>
      <c r="J7" s="7"/>
      <c r="K7" s="7"/>
    </row>
    <row r="8" s="31" customFormat="1" ht="14.25">
      <c r="D8" s="41"/>
    </row>
    <row r="9" spans="1:4" s="31" customFormat="1" ht="14.25">
      <c r="A9" s="29"/>
      <c r="D9" s="41"/>
    </row>
    <row r="10" spans="1:4" s="31" customFormat="1" ht="14.25">
      <c r="A10" s="29"/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/>
    <row r="30" s="31" customFormat="1" ht="14.25"/>
    <row r="31" spans="8:9" s="31" customFormat="1" ht="14.25">
      <c r="H31" s="22"/>
      <c r="I31" s="22"/>
    </row>
    <row r="34" spans="2:5" ht="30.75" thickBot="1">
      <c r="B34" s="42" t="s">
        <v>23</v>
      </c>
      <c r="C34" s="35" t="s">
        <v>51</v>
      </c>
      <c r="D34" s="35" t="s">
        <v>52</v>
      </c>
      <c r="E34" s="36" t="s">
        <v>49</v>
      </c>
    </row>
    <row r="35" spans="1:5" ht="14.25">
      <c r="A35" s="22">
        <v>1</v>
      </c>
      <c r="B35" s="37" t="str">
        <f>B4</f>
        <v>Прінком-Фонд</v>
      </c>
      <c r="C35" s="120" t="str">
        <f>C4</f>
        <v>н.д.</v>
      </c>
      <c r="D35" s="98" t="str">
        <f>D4</f>
        <v>н.д.</v>
      </c>
      <c r="E35" s="121" t="str">
        <f>G4</f>
        <v>н.д</v>
      </c>
    </row>
    <row r="36" spans="1:5" ht="14.25">
      <c r="A36" s="22">
        <v>2</v>
      </c>
      <c r="B36" s="37" t="str">
        <f>B5</f>
        <v>Прiнком-Збалансований</v>
      </c>
      <c r="C36" s="120" t="str">
        <f>C5</f>
        <v>н.д.</v>
      </c>
      <c r="D36" s="98" t="str">
        <f>D5</f>
        <v>н.д.</v>
      </c>
      <c r="E36" s="121" t="str">
        <f>G5</f>
        <v>н.д</v>
      </c>
    </row>
  </sheetData>
  <mergeCells count="5">
    <mergeCell ref="A7:G7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3"/>
  <sheetViews>
    <sheetView zoomScale="85" zoomScaleNormal="85" workbookViewId="0" topLeftCell="A1">
      <selection activeCell="A8" sqref="A8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6" t="s">
        <v>23</v>
      </c>
      <c r="B1" s="67" t="s">
        <v>69</v>
      </c>
      <c r="C1" s="10"/>
      <c r="D1" s="10"/>
    </row>
    <row r="2" spans="1:4" ht="14.25">
      <c r="A2" s="27" t="s">
        <v>121</v>
      </c>
      <c r="B2" s="139" t="s">
        <v>21</v>
      </c>
      <c r="C2" s="10"/>
      <c r="D2" s="10"/>
    </row>
    <row r="3" spans="1:4" ht="14.25">
      <c r="A3" s="27" t="s">
        <v>117</v>
      </c>
      <c r="B3" s="139" t="s">
        <v>21</v>
      </c>
      <c r="C3" s="10"/>
      <c r="D3" s="10"/>
    </row>
    <row r="4" spans="1:4" ht="14.25">
      <c r="A4" s="27" t="s">
        <v>28</v>
      </c>
      <c r="B4" s="140" t="s">
        <v>21</v>
      </c>
      <c r="C4" s="10"/>
      <c r="D4" s="10"/>
    </row>
    <row r="5" spans="1:4" ht="14.25">
      <c r="A5" s="27" t="s">
        <v>1</v>
      </c>
      <c r="B5" s="140">
        <v>-0.0873085420764621</v>
      </c>
      <c r="C5" s="10"/>
      <c r="D5" s="10"/>
    </row>
    <row r="6" spans="1:4" ht="14.25">
      <c r="A6" s="27" t="s">
        <v>0</v>
      </c>
      <c r="B6" s="140">
        <v>0</v>
      </c>
      <c r="C6" s="10"/>
      <c r="D6" s="10"/>
    </row>
    <row r="7" spans="1:4" ht="14.25">
      <c r="A7" s="27" t="s">
        <v>29</v>
      </c>
      <c r="B7" s="140">
        <v>0.00021858823202536293</v>
      </c>
      <c r="C7" s="10"/>
      <c r="D7" s="10"/>
    </row>
    <row r="8" spans="1:4" ht="14.25">
      <c r="A8" s="27" t="s">
        <v>30</v>
      </c>
      <c r="B8" s="140">
        <v>-0.005534560768842844</v>
      </c>
      <c r="C8" s="10"/>
      <c r="D8" s="10"/>
    </row>
    <row r="9" spans="1:4" ht="14.25">
      <c r="A9" s="27" t="s">
        <v>31</v>
      </c>
      <c r="B9" s="140">
        <v>0.01273972602739726</v>
      </c>
      <c r="C9" s="10"/>
      <c r="D9" s="10"/>
    </row>
    <row r="10" spans="1:4" ht="15" thickBot="1">
      <c r="A10" s="75" t="s">
        <v>86</v>
      </c>
      <c r="B10" s="141">
        <v>0.058772031838248084</v>
      </c>
      <c r="C10" s="10"/>
      <c r="D10" s="10"/>
    </row>
    <row r="11" spans="2:4" ht="12.75">
      <c r="B11" s="10"/>
      <c r="C11" s="10"/>
      <c r="D11" s="10"/>
    </row>
    <row r="12" spans="1:4" ht="14.25">
      <c r="A12" s="54"/>
      <c r="B12" s="55"/>
      <c r="C12" s="10"/>
      <c r="D12" s="10"/>
    </row>
    <row r="13" spans="1:4" ht="14.25">
      <c r="A13" s="54"/>
      <c r="B13" s="55"/>
      <c r="C13" s="10"/>
      <c r="D13" s="10"/>
    </row>
    <row r="14" spans="1:4" ht="14.25">
      <c r="A14" s="54"/>
      <c r="B14" s="55"/>
      <c r="C14" s="10"/>
      <c r="D14" s="10"/>
    </row>
    <row r="15" spans="1:4" ht="14.25">
      <c r="A15" s="54"/>
      <c r="B15" s="55"/>
      <c r="C15" s="10"/>
      <c r="D15" s="10"/>
    </row>
    <row r="16" spans="1:4" ht="14.25">
      <c r="A16" s="54"/>
      <c r="B16" s="55"/>
      <c r="C16" s="10"/>
      <c r="D16" s="10"/>
    </row>
    <row r="17" ht="12.75">
      <c r="B17" s="10"/>
    </row>
    <row r="21" spans="1:2" ht="12.75">
      <c r="A21" s="7"/>
      <c r="B21" s="8"/>
    </row>
    <row r="22" ht="12.75">
      <c r="B22" s="8"/>
    </row>
    <row r="23" ht="12.75">
      <c r="B23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2023-11-13T11:15:14Z</dcterms:modified>
  <cp:category/>
  <cp:version/>
  <cp:contentType/>
  <cp:contentStatus/>
</cp:coreProperties>
</file>