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<sst xmlns="http://schemas.openxmlformats.org/spreadsheetml/2006/main" count="355" uniqueCount="117">
  <si>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</si>
  <si>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</si>
  <si>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</si>
  <si>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</si>
  <si>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</si>
  <si>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</si>
  <si>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</si>
  <si>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</si>
  <si>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</si>
  <si>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</si>
  <si>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</si>
  <si>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</si>
  <si>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</si>
  <si>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</si>
  <si>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</si>
  <si>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</si>
  <si>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</si>
  <si>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</si>
  <si>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</si>
  <si>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</si>
  <si>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</si>
  <si>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</si>
  <si>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</si>
  <si>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</si>
  <si>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</si>
  <si>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</si>
  <si>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</si>
  <si>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</si>
  <si>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</si>
  <si>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</si>
  <si>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</si>
  <si>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</si>
  <si>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</si>
  <si>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</si>
  <si>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</si>
  <si>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</si>
  <si>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</si>
  <si>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</si>
  <si>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</si>
  <si>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</si>
  <si>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</si>
  <si>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</si>
  <si>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</si>
  <si>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</si>
  <si>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</si>
  <si>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</si>
  <si>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</si>
  <si>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</si>
  <si>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</si>
  <si>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</si>
  <si>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</si>
  <si>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</si>
  <si>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</si>
  <si>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</si>
  <si>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</si>
  <si>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</si>
  <si>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</si>
  <si>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</si>
  <si>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</si>
  <si>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</si>
  <si>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</si>
  <si>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</si>
  <si>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</si>
  <si>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</si>
  <si>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</si>
  <si>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</si>
  <si>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</si>
  <si>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</si>
  <si>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</si>
  <si>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</si>
  <si>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</si>
  <si>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</si>
  <si>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</si>
  <si>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</si>
  <si>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</si>
  <si>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</si>
  <si>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</si>
  <si>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</si>
  <si>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</si>
  <si>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</si>
  <si>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</si>
  <si>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</si>
  <si>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</si>
  <si>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</si>
  <si>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</si>
  <si>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</si>
  <si>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</si>
  <si>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</si>
  <si>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</si>
  <si>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</si>
  <si>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</si>
  <si>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</si>
  <si>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</si>
  <si>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</si>
  <si>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</si>
  <si>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</si>
  <si>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</si>
  <si>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</si>
  <si>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</si>
  <si>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</si>
  <si>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</si>
  <si>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</si>
  <si>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</si>
  <si>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</si>
  <si>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</si>
  <si>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</si>
  <si>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</si>
  <si>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</si>
  <si>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КІНТО-Голд</t>
  </si>
  <si>
    <t>спец. банк. мет.</t>
  </si>
  <si>
    <t>ПрАТ "КІНТО"</t>
  </si>
  <si>
    <t>DJI (США)</t>
  </si>
  <si>
    <t>з початку 2024 року</t>
  </si>
  <si>
    <t>ОТП Класичний</t>
  </si>
  <si>
    <t>ТОВ 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</si>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</sst>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0" fillId="0" borderId="39" xfId="0" applyNumberFormat="1" applyFont="1" applyBorder="1" applyAlignment="1">
      <alignment horizontal="right" vertical="center" indent="1"/>
    </xf>
    <xf numFmtId="0" fontId="22" fillId="0" borderId="48" xfId="20" applyFont="1" applyFill="1" applyBorder="1" applyAlignment="1">
      <alignment horizontal="left" vertical="center" wrapTex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10" fontId="20" fillId="0" borderId="47" xfId="0" applyNumberFormat="1" applyFont="1" applyBorder="1" applyAlignment="1">
      <alignment horizontal="right" vertical="center" indent="1"/>
    </xf>
    <xf numFmtId="10" fontId="11" fillId="0" borderId="52" xfId="0" applyNumberFormat="1" applyFont="1" applyBorder="1" applyAlignment="1">
      <alignment horizontal="right" vertical="center" indent="1"/>
    </xf>
    <xf numFmtId="0" fontId="11" fillId="0" borderId="53" xfId="0" applyFont="1" applyFill="1" applyBorder="1" applyAlignment="1">
      <alignment horizontal="left" vertical="center" wrapText="1" shrinkToFit="1"/>
    </xf>
    <xf numFmtId="4" fontId="11" fillId="0" borderId="54" xfId="0" applyNumberFormat="1" applyFont="1" applyFill="1" applyBorder="1" applyAlignment="1">
      <alignment horizontal="right" vertical="center" indent="1"/>
    </xf>
    <xf numFmtId="10" fontId="22" fillId="0" borderId="54" xfId="21" applyNumberFormat="1" applyFont="1" applyFill="1" applyBorder="1" applyAlignment="1">
      <alignment horizontal="right" vertical="center" wrapText="1" indent="1"/>
      <protection/>
    </xf>
    <xf numFmtId="4" fontId="11" fillId="0" borderId="55" xfId="0" applyNumberFormat="1" applyFont="1" applyFill="1" applyBorder="1" applyAlignment="1">
      <alignment horizontal="right" vertical="center" indent="1"/>
    </xf>
    <xf numFmtId="0" fontId="11" fillId="0" borderId="56" xfId="0" applyFont="1" applyFill="1" applyBorder="1" applyAlignment="1">
      <alignment horizontal="left" vertical="center" wrapText="1" shrinkToFit="1"/>
    </xf>
    <xf numFmtId="4" fontId="11" fillId="0" borderId="57" xfId="0" applyNumberFormat="1" applyFont="1" applyFill="1" applyBorder="1" applyAlignment="1">
      <alignment horizontal="right" vertical="center" indent="1"/>
    </xf>
    <xf numFmtId="10" fontId="22" fillId="0" borderId="57" xfId="21" applyNumberFormat="1" applyFont="1" applyFill="1" applyBorder="1" applyAlignment="1">
      <alignment horizontal="right" vertical="center" wrapText="1" indent="1"/>
      <protection/>
    </xf>
    <xf numFmtId="4" fontId="11" fillId="0" borderId="58" xfId="0" applyNumberFormat="1" applyFont="1" applyFill="1" applyBorder="1" applyAlignment="1">
      <alignment horizontal="right" vertical="center" indent="1"/>
    </xf>
    <xf numFmtId="0" fontId="12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60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3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1120221"/>
        <c:crosses val="autoZero"/>
        <c:auto val="1"/>
        <c:lblOffset val="0"/>
        <c:noMultiLvlLbl val="0"/>
      </c:catAx>
      <c:valAx>
        <c:axId val="11120221"/>
        <c:scaling>
          <c:orientation val="minMax"/>
          <c:max val="0.1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1235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32973126"/>
        <c:axId val="28322679"/>
      </c:barChart>
      <c:catAx>
        <c:axId val="32973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22679"/>
        <c:crosses val="autoZero"/>
        <c:auto val="0"/>
        <c:lblOffset val="100"/>
        <c:tickLblSkip val="1"/>
        <c:noMultiLvlLbl val="0"/>
      </c:catAx>
      <c:valAx>
        <c:axId val="28322679"/>
        <c:scaling>
          <c:orientation val="minMax"/>
          <c:max val="0.2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3126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7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53577520"/>
        <c:axId val="12435633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44811834"/>
        <c:axId val="653323"/>
      </c:lineChart>
      <c:catAx>
        <c:axId val="53577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2435633"/>
        <c:crosses val="autoZero"/>
        <c:auto val="0"/>
        <c:lblOffset val="40"/>
        <c:noMultiLvlLbl val="0"/>
      </c:catAx>
      <c:valAx>
        <c:axId val="12435633"/>
        <c:scaling>
          <c:orientation val="minMax"/>
          <c:max val="5000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53577520"/>
        <c:crossesAt val="1"/>
        <c:crossBetween val="between"/>
        <c:dispUnits/>
      </c:valAx>
      <c:catAx>
        <c:axId val="44811834"/>
        <c:scaling>
          <c:orientation val="minMax"/>
        </c:scaling>
        <c:axPos val="b"/>
        <c:delete val="1"/>
        <c:majorTickMark val="in"/>
        <c:minorTickMark val="none"/>
        <c:tickLblPos val="nextTo"/>
        <c:crossAx val="653323"/>
        <c:crosses val="autoZero"/>
        <c:auto val="0"/>
        <c:lblOffset val="100"/>
        <c:noMultiLvlLbl val="0"/>
      </c:catAx>
      <c:valAx>
        <c:axId val="65332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4811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1"/>
          <c:h val="0.8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5879908"/>
        <c:axId val="52919173"/>
      </c:barChart>
      <c:catAx>
        <c:axId val="587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9173"/>
        <c:crosses val="autoZero"/>
        <c:auto val="0"/>
        <c:lblOffset val="0"/>
        <c:tickLblSkip val="1"/>
        <c:noMultiLvlLbl val="0"/>
      </c:catAx>
      <c:valAx>
        <c:axId val="52919173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990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510510"/>
        <c:axId val="58594591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7589272"/>
        <c:axId val="48541401"/>
      </c:lineChart>
      <c:catAx>
        <c:axId val="65105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8594591"/>
        <c:crosses val="autoZero"/>
        <c:auto val="0"/>
        <c:lblOffset val="100"/>
        <c:noMultiLvlLbl val="0"/>
      </c:catAx>
      <c:valAx>
        <c:axId val="58594591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10510"/>
        <c:crossesAt val="1"/>
        <c:crossBetween val="between"/>
        <c:dispUnits/>
      </c:valAx>
      <c:catAx>
        <c:axId val="57589272"/>
        <c:scaling>
          <c:orientation val="minMax"/>
        </c:scaling>
        <c:axPos val="b"/>
        <c:delete val="1"/>
        <c:majorTickMark val="in"/>
        <c:minorTickMark val="none"/>
        <c:tickLblPos val="nextTo"/>
        <c:crossAx val="48541401"/>
        <c:crosses val="autoZero"/>
        <c:auto val="0"/>
        <c:lblOffset val="100"/>
        <c:noMultiLvlLbl val="0"/>
      </c:catAx>
      <c:valAx>
        <c:axId val="4854140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589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825"/>
          <c:w val="0.964"/>
          <c:h val="0.8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60"/>
        <c:axId val="34219426"/>
        <c:axId val="39539379"/>
      </c:barChart>
      <c:catAx>
        <c:axId val="34219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39379"/>
        <c:crosses val="autoZero"/>
        <c:auto val="0"/>
        <c:lblOffset val="100"/>
        <c:tickLblSkip val="1"/>
        <c:noMultiLvlLbl val="0"/>
      </c:catAx>
      <c:valAx>
        <c:axId val="39539379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19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20310092"/>
        <c:axId val="48573101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34504726"/>
        <c:axId val="42107079"/>
      </c:lineChart>
      <c:catAx>
        <c:axId val="203100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8573101"/>
        <c:crosses val="autoZero"/>
        <c:auto val="0"/>
        <c:lblOffset val="100"/>
        <c:noMultiLvlLbl val="0"/>
      </c:catAx>
      <c:valAx>
        <c:axId val="4857310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310092"/>
        <c:crossesAt val="1"/>
        <c:crossBetween val="between"/>
        <c:dispUnits/>
      </c:valAx>
      <c:catAx>
        <c:axId val="34504726"/>
        <c:scaling>
          <c:orientation val="minMax"/>
        </c:scaling>
        <c:axPos val="b"/>
        <c:delete val="1"/>
        <c:majorTickMark val="in"/>
        <c:minorTickMark val="none"/>
        <c:tickLblPos val="nextTo"/>
        <c:crossAx val="42107079"/>
        <c:crosses val="autoZero"/>
        <c:auto val="0"/>
        <c:lblOffset val="100"/>
        <c:noMultiLvlLbl val="0"/>
      </c:catAx>
      <c:valAx>
        <c:axId val="4210707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5047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75"/>
          <c:w val="1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43419392"/>
        <c:axId val="55230209"/>
      </c:barChart>
      <c:catAx>
        <c:axId val="4341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30209"/>
        <c:crosses val="autoZero"/>
        <c:auto val="0"/>
        <c:lblOffset val="100"/>
        <c:tickLblSkip val="1"/>
        <c:noMultiLvlLbl val="0"/>
      </c:catAx>
      <c:valAx>
        <c:axId val="55230209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193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1720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104775</xdr:rowOff>
    </xdr:from>
    <xdr:to>
      <xdr:col>18</xdr:col>
      <xdr:colOff>314325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991100" y="104775"/>
        <a:ext cx="10553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18</xdr:col>
      <xdr:colOff>485775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991100" y="57150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84</v>
      </c>
      <c r="B1" s="72"/>
      <c r="C1" s="72"/>
      <c r="D1" s="73"/>
      <c r="E1" s="73"/>
      <c r="F1" s="73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105</v>
      </c>
      <c r="B3" s="87">
        <v>0</v>
      </c>
      <c r="C3" s="87">
        <v>-0.07440100134659766</v>
      </c>
      <c r="D3" s="87">
        <v>0.0039756551078708865</v>
      </c>
      <c r="E3" s="87" t="s">
        <v>20</v>
      </c>
      <c r="F3" s="87">
        <v>0.011895876698211683</v>
      </c>
      <c r="G3" s="59"/>
      <c r="H3" s="59"/>
      <c r="I3" s="2"/>
      <c r="J3" s="2"/>
      <c r="K3" s="2"/>
      <c r="L3" s="2"/>
    </row>
    <row r="4" spans="1:12" ht="14.25">
      <c r="A4" s="86" t="s">
        <v>106</v>
      </c>
      <c r="B4" s="87">
        <v>0</v>
      </c>
      <c r="C4" s="87">
        <v>-0.039908736084495966</v>
      </c>
      <c r="D4" s="87">
        <v>0.002296738489070919</v>
      </c>
      <c r="E4" s="87" t="s">
        <v>20</v>
      </c>
      <c r="F4" s="87">
        <v>-0.00989921763584728</v>
      </c>
      <c r="G4" s="59"/>
      <c r="H4" s="59"/>
      <c r="I4" s="2"/>
      <c r="J4" s="2"/>
      <c r="K4" s="2"/>
      <c r="L4" s="2"/>
    </row>
    <row r="5" spans="1:12" ht="15" thickBot="1">
      <c r="A5" s="76" t="s">
        <v>112</v>
      </c>
      <c r="B5" s="78">
        <v>0</v>
      </c>
      <c r="C5" s="78">
        <v>-0.11134048750393011</v>
      </c>
      <c r="D5" s="78">
        <v>0.006302512393766683</v>
      </c>
      <c r="E5" s="78" t="s">
        <v>20</v>
      </c>
      <c r="F5" s="78">
        <v>0.0013461324805179586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74</v>
      </c>
      <c r="B22" s="18" t="s">
        <v>79</v>
      </c>
      <c r="C22" s="18" t="s">
        <v>61</v>
      </c>
      <c r="D22" s="75"/>
      <c r="E22" s="71"/>
      <c r="F22" s="71"/>
    </row>
    <row r="23" spans="1:6" ht="14.25">
      <c r="A23" s="27" t="s">
        <v>1</v>
      </c>
      <c r="B23" s="28">
        <v>-0.039908736084495966</v>
      </c>
      <c r="C23" s="66">
        <v>-0.11134048750393011</v>
      </c>
      <c r="D23" s="75"/>
      <c r="E23" s="71"/>
      <c r="F23" s="71"/>
    </row>
    <row r="24" spans="1:6" ht="14.25">
      <c r="A24" s="27" t="s">
        <v>7</v>
      </c>
      <c r="B24" s="28">
        <v>-7.207849479129447E-05</v>
      </c>
      <c r="C24" s="66">
        <v>-0.013347574884524427</v>
      </c>
      <c r="D24" s="75"/>
      <c r="E24" s="71"/>
      <c r="F24" s="71"/>
    </row>
    <row r="25" spans="1:6" ht="14.25">
      <c r="A25" s="27" t="s">
        <v>0</v>
      </c>
      <c r="B25" s="28">
        <v>0</v>
      </c>
      <c r="C25" s="66">
        <v>0</v>
      </c>
      <c r="D25" s="75"/>
      <c r="E25" s="71"/>
      <c r="F25" s="71"/>
    </row>
    <row r="26" spans="1:6" ht="14.25">
      <c r="A26" s="27" t="s">
        <v>111</v>
      </c>
      <c r="B26" s="28">
        <v>0.022177807251843262</v>
      </c>
      <c r="C26" s="66">
        <v>0.03467407668016098</v>
      </c>
      <c r="D26" s="75"/>
      <c r="E26" s="71"/>
      <c r="F26" s="71"/>
    </row>
    <row r="27" spans="1:6" ht="14.25">
      <c r="A27" s="27" t="s">
        <v>6</v>
      </c>
      <c r="B27" s="28">
        <v>0.03535181375910157</v>
      </c>
      <c r="C27" s="66">
        <v>0.05094005445979022</v>
      </c>
      <c r="D27" s="75"/>
      <c r="E27" s="71"/>
      <c r="F27" s="71"/>
    </row>
    <row r="28" spans="1:6" ht="14.25">
      <c r="A28" s="27" t="s">
        <v>10</v>
      </c>
      <c r="B28" s="28">
        <v>0.0458140674027554</v>
      </c>
      <c r="C28" s="66">
        <v>0.05531100238543796</v>
      </c>
      <c r="D28" s="75"/>
      <c r="E28" s="71"/>
      <c r="F28" s="71"/>
    </row>
    <row r="29" spans="1:6" ht="14.25">
      <c r="A29" s="27" t="s">
        <v>11</v>
      </c>
      <c r="B29" s="28">
        <v>0.05172061539731532</v>
      </c>
      <c r="C29" s="66">
        <v>0.06843849780809808</v>
      </c>
      <c r="D29" s="75"/>
      <c r="E29" s="71"/>
      <c r="F29" s="71"/>
    </row>
    <row r="30" spans="1:6" ht="14.25">
      <c r="A30" s="27" t="s">
        <v>94</v>
      </c>
      <c r="B30" s="28">
        <v>0.060635302167676874</v>
      </c>
      <c r="C30" s="66">
        <v>0.0320573284563741</v>
      </c>
      <c r="D30" s="75"/>
      <c r="E30" s="71"/>
      <c r="F30" s="71"/>
    </row>
    <row r="31" spans="1:6" ht="14.25">
      <c r="A31" s="27" t="s">
        <v>8</v>
      </c>
      <c r="B31" s="28">
        <v>0.06628126317801586</v>
      </c>
      <c r="C31" s="66">
        <v>-0.03143883022562399</v>
      </c>
      <c r="D31" s="75"/>
      <c r="E31" s="71"/>
      <c r="F31" s="71"/>
    </row>
    <row r="32" spans="1:6" ht="14.25">
      <c r="A32" s="27" t="s">
        <v>9</v>
      </c>
      <c r="B32" s="28">
        <v>0.07935357049454206</v>
      </c>
      <c r="C32" s="66">
        <v>0.17039179516479885</v>
      </c>
      <c r="D32" s="75"/>
      <c r="E32" s="71"/>
      <c r="F32" s="71"/>
    </row>
    <row r="33" spans="1:6" ht="29.25" thickBot="1">
      <c r="A33" s="76" t="s">
        <v>5</v>
      </c>
      <c r="B33" s="77">
        <v>0.08126804253106457</v>
      </c>
      <c r="C33" s="78">
        <v>0.013526368687666768</v>
      </c>
      <c r="D33" s="75"/>
      <c r="E33" s="71"/>
      <c r="F33" s="71"/>
    </row>
    <row r="34" spans="1:6" ht="14.25">
      <c r="A34" s="70"/>
      <c r="B34" s="71"/>
      <c r="C34" s="71"/>
      <c r="D34" s="75"/>
      <c r="E34" s="71"/>
      <c r="F34" s="71"/>
    </row>
    <row r="35" spans="1:6" ht="14.25">
      <c r="A35" s="70"/>
      <c r="B35" s="71"/>
      <c r="C35" s="71"/>
      <c r="D35" s="75"/>
      <c r="E35" s="71"/>
      <c r="F35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73</v>
      </c>
      <c r="C3" s="110" t="s">
        <v>35</v>
      </c>
      <c r="D3" s="111" t="s">
        <v>34</v>
      </c>
      <c r="E3" s="112">
        <v>3637043.44</v>
      </c>
      <c r="F3" s="113">
        <v>152637</v>
      </c>
      <c r="G3" s="112">
        <v>23.8281</v>
      </c>
      <c r="H3" s="52">
        <v>100</v>
      </c>
      <c r="I3" s="109" t="s">
        <v>85</v>
      </c>
      <c r="J3" s="114" t="s">
        <v>66</v>
      </c>
      <c r="K3" s="49"/>
    </row>
    <row r="4" spans="1:11" ht="14.25" customHeight="1">
      <c r="A4" s="21">
        <v>2</v>
      </c>
      <c r="B4" s="109" t="s">
        <v>108</v>
      </c>
      <c r="C4" s="110" t="s">
        <v>35</v>
      </c>
      <c r="D4" s="111" t="s">
        <v>109</v>
      </c>
      <c r="E4" s="112">
        <v>3594444.25</v>
      </c>
      <c r="F4" s="113">
        <v>173506</v>
      </c>
      <c r="G4" s="112">
        <v>20.7165</v>
      </c>
      <c r="H4" s="52">
        <v>10</v>
      </c>
      <c r="I4" s="109" t="s">
        <v>110</v>
      </c>
      <c r="J4" s="114" t="s">
        <v>66</v>
      </c>
      <c r="K4" s="49"/>
    </row>
    <row r="5" spans="1:10" ht="15.75" thickBot="1">
      <c r="A5" s="179" t="s">
        <v>43</v>
      </c>
      <c r="B5" s="180"/>
      <c r="C5" s="115" t="s">
        <v>44</v>
      </c>
      <c r="D5" s="115" t="s">
        <v>44</v>
      </c>
      <c r="E5" s="97">
        <f>SUM(E3:E4)</f>
        <v>7231487.6899999995</v>
      </c>
      <c r="F5" s="98">
        <f>SUM(F3:F4)</f>
        <v>326143</v>
      </c>
      <c r="G5" s="115" t="s">
        <v>44</v>
      </c>
      <c r="H5" s="115" t="s">
        <v>44</v>
      </c>
      <c r="I5" s="115" t="s">
        <v>44</v>
      </c>
      <c r="J5" s="116" t="s">
        <v>44</v>
      </c>
    </row>
    <row r="6" spans="1:10" ht="15" thickBot="1">
      <c r="A6" s="196"/>
      <c r="B6" s="196"/>
      <c r="C6" s="196"/>
      <c r="D6" s="196"/>
      <c r="E6" s="196"/>
      <c r="F6" s="196"/>
      <c r="G6" s="196"/>
      <c r="H6" s="196"/>
      <c r="I6" s="161"/>
      <c r="J6" s="161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2" customFormat="1" ht="14.25" collapsed="1">
      <c r="A4" s="21">
        <v>1</v>
      </c>
      <c r="B4" s="27" t="s">
        <v>73</v>
      </c>
      <c r="C4" s="105">
        <v>40555</v>
      </c>
      <c r="D4" s="105">
        <v>40626</v>
      </c>
      <c r="E4" s="99">
        <v>-0.024741533852312148</v>
      </c>
      <c r="F4" s="99">
        <v>0.10284132721777639</v>
      </c>
      <c r="G4" s="99">
        <v>0.10293321236975972</v>
      </c>
      <c r="H4" s="99">
        <v>0.5046412063347732</v>
      </c>
      <c r="I4" s="99">
        <v>0.021867039479891215</v>
      </c>
      <c r="J4" s="106">
        <v>-0.761719</v>
      </c>
      <c r="K4" s="124">
        <v>-0.10488057638267734</v>
      </c>
    </row>
    <row r="5" spans="1:11" s="22" customFormat="1" ht="14.25">
      <c r="A5" s="21">
        <v>2</v>
      </c>
      <c r="B5" s="27" t="s">
        <v>108</v>
      </c>
      <c r="C5" s="105">
        <v>41848</v>
      </c>
      <c r="D5" s="105">
        <v>42032</v>
      </c>
      <c r="E5" s="99">
        <v>0.004943098580617589</v>
      </c>
      <c r="F5" s="99">
        <v>0.04285383484686789</v>
      </c>
      <c r="G5" s="99">
        <v>0.09080139005897214</v>
      </c>
      <c r="H5" s="99">
        <v>0.15410327403998836</v>
      </c>
      <c r="I5" s="99">
        <v>-0.019174774518855298</v>
      </c>
      <c r="J5" s="106">
        <v>1.07165</v>
      </c>
      <c r="K5" s="168">
        <v>0.08339349803751261</v>
      </c>
    </row>
    <row r="6" spans="1:11" s="22" customFormat="1" ht="15.75" collapsed="1" thickBot="1">
      <c r="A6" s="162"/>
      <c r="B6" s="163" t="s">
        <v>93</v>
      </c>
      <c r="C6" s="164" t="s">
        <v>44</v>
      </c>
      <c r="D6" s="164" t="s">
        <v>44</v>
      </c>
      <c r="E6" s="165">
        <f>AVERAGE(E4:E5)</f>
        <v>-0.00989921763584728</v>
      </c>
      <c r="F6" s="165">
        <f>AVERAGE(F4:F5)</f>
        <v>0.07284758103232214</v>
      </c>
      <c r="G6" s="165">
        <f>AVERAGE(G4:G5)</f>
        <v>0.09686730121436593</v>
      </c>
      <c r="H6" s="165">
        <f>AVERAGE(H4:H5)</f>
        <v>0.32937224018738076</v>
      </c>
      <c r="I6" s="165">
        <f>AVERAGE(I4:I5)</f>
        <v>0.0013461324805179586</v>
      </c>
      <c r="J6" s="164" t="s">
        <v>44</v>
      </c>
      <c r="K6" s="165">
        <f>AVERAGE(K4:K5)</f>
        <v>-0.010743539172582361</v>
      </c>
    </row>
    <row r="7" spans="1:11" s="22" customFormat="1" ht="14.25" hidden="1">
      <c r="A7" s="199" t="s">
        <v>82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s="22" customFormat="1" ht="15" hidden="1" thickBot="1">
      <c r="A8" s="198" t="s">
        <v>83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3:4" s="22" customFormat="1" ht="15.75" customHeight="1" hidden="1">
      <c r="C9" s="65"/>
      <c r="D9" s="65"/>
    </row>
    <row r="10" spans="1:11" ht="15" thickBot="1">
      <c r="A10" s="197"/>
      <c r="B10" s="197"/>
      <c r="C10" s="197"/>
      <c r="D10" s="197"/>
      <c r="E10" s="197"/>
      <c r="F10" s="197"/>
      <c r="G10" s="197"/>
      <c r="H10" s="197"/>
      <c r="I10" s="166"/>
      <c r="J10" s="166"/>
      <c r="K10" s="166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0" t="s">
        <v>104</v>
      </c>
      <c r="B1" s="190"/>
      <c r="C1" s="190"/>
      <c r="D1" s="190"/>
      <c r="E1" s="190"/>
      <c r="F1" s="190"/>
      <c r="G1" s="190"/>
    </row>
    <row r="2" spans="1:7" s="29" customFormat="1" ht="15.75" customHeight="1" thickBot="1">
      <c r="A2" s="177" t="s">
        <v>36</v>
      </c>
      <c r="B2" s="89"/>
      <c r="C2" s="191" t="s">
        <v>23</v>
      </c>
      <c r="D2" s="200"/>
      <c r="E2" s="201" t="s">
        <v>59</v>
      </c>
      <c r="F2" s="202"/>
      <c r="G2" s="90"/>
    </row>
    <row r="3" spans="1:7" s="29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29" customFormat="1" ht="14.25">
      <c r="A4" s="21">
        <v>1</v>
      </c>
      <c r="B4" s="37" t="s">
        <v>108</v>
      </c>
      <c r="C4" s="38">
        <v>17.67975</v>
      </c>
      <c r="D4" s="99">
        <v>0.004942944943677449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-92.2692000000002</v>
      </c>
      <c r="D5" s="99">
        <v>-0.024741610293096853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9"/>
      <c r="B6" s="91" t="s">
        <v>43</v>
      </c>
      <c r="C6" s="92">
        <v>-74.5894500000002</v>
      </c>
      <c r="D6" s="96">
        <v>-0.010209233843375515</v>
      </c>
      <c r="E6" s="93">
        <v>0</v>
      </c>
      <c r="F6" s="96">
        <v>0</v>
      </c>
      <c r="G6" s="120">
        <v>0</v>
      </c>
    </row>
    <row r="7" spans="1:8" s="29" customFormat="1" ht="15" customHeight="1" thickBot="1">
      <c r="A7" s="181"/>
      <c r="B7" s="181"/>
      <c r="C7" s="181"/>
      <c r="D7" s="181"/>
      <c r="E7" s="181"/>
      <c r="F7" s="181"/>
      <c r="G7" s="18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69" t="str">
        <f aca="true" t="shared" si="0" ref="B35:D36">B4</f>
        <v>КІНТО-Голд</v>
      </c>
      <c r="C35" s="170">
        <f t="shared" si="0"/>
        <v>17.67975</v>
      </c>
      <c r="D35" s="171">
        <f t="shared" si="0"/>
        <v>0.004942944943677449</v>
      </c>
      <c r="E35" s="172">
        <f>G4</f>
        <v>0</v>
      </c>
    </row>
    <row r="36" spans="2:5" s="29" customFormat="1" ht="14.25">
      <c r="B36" s="173" t="str">
        <f t="shared" si="0"/>
        <v>Індекс Української Біржі</v>
      </c>
      <c r="C36" s="174">
        <f t="shared" si="0"/>
        <v>-92.2692000000002</v>
      </c>
      <c r="D36" s="175">
        <f t="shared" si="0"/>
        <v>-0.024741610293096853</v>
      </c>
      <c r="E36" s="176">
        <f>G5</f>
        <v>0</v>
      </c>
    </row>
    <row r="37" spans="2:6" ht="14.25">
      <c r="B37" s="29"/>
      <c r="C37" s="29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4" ht="14.25">
      <c r="B43" s="29"/>
      <c r="C43" s="29"/>
      <c r="D43" s="6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73</v>
      </c>
      <c r="B2" s="141">
        <v>-0.024741533852312148</v>
      </c>
      <c r="C2" s="10"/>
      <c r="D2" s="10"/>
    </row>
    <row r="3" spans="1:4" ht="14.25">
      <c r="A3" s="27" t="s">
        <v>108</v>
      </c>
      <c r="B3" s="141">
        <v>0.004943098580617589</v>
      </c>
      <c r="C3" s="10"/>
      <c r="D3" s="10"/>
    </row>
    <row r="4" spans="1:4" ht="14.25">
      <c r="A4" s="139" t="s">
        <v>27</v>
      </c>
      <c r="B4" s="142">
        <v>-0.00989921763584728</v>
      </c>
      <c r="C4" s="10"/>
      <c r="D4" s="10"/>
    </row>
    <row r="5" spans="1:4" ht="14.25">
      <c r="A5" s="27" t="s">
        <v>1</v>
      </c>
      <c r="B5" s="142">
        <v>-0.039908736084495966</v>
      </c>
      <c r="C5" s="10"/>
      <c r="D5" s="10"/>
    </row>
    <row r="6" spans="1:4" ht="14.25">
      <c r="A6" s="27" t="s">
        <v>0</v>
      </c>
      <c r="B6" s="142">
        <v>0</v>
      </c>
      <c r="C6" s="10"/>
      <c r="D6" s="10"/>
    </row>
    <row r="7" spans="1:4" ht="14.25">
      <c r="A7" s="27" t="s">
        <v>28</v>
      </c>
      <c r="B7" s="142">
        <v>0.005175385158920021</v>
      </c>
      <c r="C7" s="10"/>
      <c r="D7" s="10"/>
    </row>
    <row r="8" spans="1:4" ht="14.25">
      <c r="A8" s="27" t="s">
        <v>29</v>
      </c>
      <c r="B8" s="142">
        <v>0.00880282743652483</v>
      </c>
      <c r="C8" s="10"/>
      <c r="D8" s="10"/>
    </row>
    <row r="9" spans="1:4" ht="14.25">
      <c r="A9" s="27" t="s">
        <v>30</v>
      </c>
      <c r="B9" s="142">
        <v>0.011917808219178082</v>
      </c>
      <c r="C9" s="10"/>
      <c r="D9" s="10"/>
    </row>
    <row r="10" spans="1:4" ht="15" thickBot="1">
      <c r="A10" s="76" t="s">
        <v>95</v>
      </c>
      <c r="B10" s="143">
        <v>0.005761617661028229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C27" sqref="C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8" t="s">
        <v>96</v>
      </c>
      <c r="B1" s="178"/>
      <c r="C1" s="178"/>
      <c r="D1" s="178"/>
      <c r="E1" s="178"/>
      <c r="F1" s="178"/>
      <c r="G1" s="178"/>
      <c r="H1" s="178"/>
      <c r="I1" s="13"/>
    </row>
    <row r="2" spans="1:9" ht="30.75" thickBot="1">
      <c r="A2" s="15" t="s">
        <v>36</v>
      </c>
      <c r="B2" s="16" t="s">
        <v>77</v>
      </c>
      <c r="C2" s="17" t="s">
        <v>37</v>
      </c>
      <c r="D2" s="17" t="s">
        <v>38</v>
      </c>
      <c r="E2" s="17" t="s">
        <v>39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113</v>
      </c>
      <c r="C3" s="83">
        <v>74645727.86</v>
      </c>
      <c r="D3" s="84">
        <v>11088</v>
      </c>
      <c r="E3" s="83">
        <v>6732.12</v>
      </c>
      <c r="F3" s="84">
        <v>1000</v>
      </c>
      <c r="G3" s="82" t="s">
        <v>114</v>
      </c>
      <c r="H3" s="85" t="s">
        <v>115</v>
      </c>
      <c r="I3" s="19"/>
    </row>
    <row r="4" spans="1:9" ht="14.25">
      <c r="A4" s="21">
        <v>2</v>
      </c>
      <c r="B4" s="82" t="s">
        <v>65</v>
      </c>
      <c r="C4" s="83">
        <v>24729025.31</v>
      </c>
      <c r="D4" s="84">
        <v>44403</v>
      </c>
      <c r="E4" s="83">
        <v>556.9224</v>
      </c>
      <c r="F4" s="84">
        <v>100</v>
      </c>
      <c r="G4" s="82" t="s">
        <v>85</v>
      </c>
      <c r="H4" s="85" t="s">
        <v>66</v>
      </c>
      <c r="I4" s="19"/>
    </row>
    <row r="5" spans="1:9" ht="14.25" customHeight="1">
      <c r="A5" s="21">
        <v>3</v>
      </c>
      <c r="B5" s="82" t="s">
        <v>69</v>
      </c>
      <c r="C5" s="83">
        <v>9234759.27</v>
      </c>
      <c r="D5" s="84">
        <v>8326</v>
      </c>
      <c r="E5" s="83">
        <v>1109.1472</v>
      </c>
      <c r="F5" s="84">
        <v>1000</v>
      </c>
      <c r="G5" s="82" t="s">
        <v>18</v>
      </c>
      <c r="H5" s="85" t="s">
        <v>41</v>
      </c>
      <c r="I5" s="19"/>
    </row>
    <row r="6" spans="1:9" ht="14.25">
      <c r="A6" s="21">
        <v>4</v>
      </c>
      <c r="B6" s="82" t="s">
        <v>116</v>
      </c>
      <c r="C6" s="83">
        <v>9172895.04</v>
      </c>
      <c r="D6" s="84">
        <v>6434405</v>
      </c>
      <c r="E6" s="83">
        <v>1.43</v>
      </c>
      <c r="F6" s="84">
        <v>1</v>
      </c>
      <c r="G6" s="82" t="s">
        <v>114</v>
      </c>
      <c r="H6" s="85" t="s">
        <v>115</v>
      </c>
      <c r="I6" s="19"/>
    </row>
    <row r="7" spans="1:9" ht="14.25" customHeight="1">
      <c r="A7" s="21">
        <v>5</v>
      </c>
      <c r="B7" s="82" t="s">
        <v>70</v>
      </c>
      <c r="C7" s="83">
        <v>6706844.77</v>
      </c>
      <c r="D7" s="84">
        <v>1043</v>
      </c>
      <c r="E7" s="83">
        <v>6430.3401</v>
      </c>
      <c r="F7" s="84">
        <v>1000</v>
      </c>
      <c r="G7" s="82" t="s">
        <v>18</v>
      </c>
      <c r="H7" s="85" t="s">
        <v>41</v>
      </c>
      <c r="I7" s="19"/>
    </row>
    <row r="8" spans="1:9" ht="14.25">
      <c r="A8" s="21">
        <v>6</v>
      </c>
      <c r="B8" s="82" t="s">
        <v>55</v>
      </c>
      <c r="C8" s="83">
        <v>6097532.89</v>
      </c>
      <c r="D8" s="84">
        <v>1256</v>
      </c>
      <c r="E8" s="83">
        <v>4854.72</v>
      </c>
      <c r="F8" s="84">
        <v>1000</v>
      </c>
      <c r="G8" s="82" t="s">
        <v>40</v>
      </c>
      <c r="H8" s="85" t="s">
        <v>54</v>
      </c>
      <c r="I8" s="19"/>
    </row>
    <row r="9" spans="1:9" ht="14.25">
      <c r="A9" s="21">
        <v>7</v>
      </c>
      <c r="B9" s="82" t="s">
        <v>53</v>
      </c>
      <c r="C9" s="83">
        <v>4727923.25</v>
      </c>
      <c r="D9" s="84">
        <v>675</v>
      </c>
      <c r="E9" s="83">
        <v>7004.33</v>
      </c>
      <c r="F9" s="84">
        <v>1000</v>
      </c>
      <c r="G9" s="82" t="s">
        <v>17</v>
      </c>
      <c r="H9" s="85" t="s">
        <v>54</v>
      </c>
      <c r="I9" s="19"/>
    </row>
    <row r="10" spans="1:9" ht="14.25">
      <c r="A10" s="21">
        <v>8</v>
      </c>
      <c r="B10" s="82" t="s">
        <v>92</v>
      </c>
      <c r="C10" s="83">
        <v>4038460.97</v>
      </c>
      <c r="D10" s="84">
        <v>12757</v>
      </c>
      <c r="E10" s="83">
        <v>316.5682</v>
      </c>
      <c r="F10" s="84">
        <v>100</v>
      </c>
      <c r="G10" s="82" t="s">
        <v>85</v>
      </c>
      <c r="H10" s="85" t="s">
        <v>66</v>
      </c>
      <c r="I10" s="19"/>
    </row>
    <row r="11" spans="1:9" ht="14.25">
      <c r="A11" s="21">
        <v>9</v>
      </c>
      <c r="B11" s="82" t="s">
        <v>52</v>
      </c>
      <c r="C11" s="83">
        <v>2787490.52</v>
      </c>
      <c r="D11" s="84">
        <v>2566</v>
      </c>
      <c r="E11" s="83">
        <v>1086.3174</v>
      </c>
      <c r="F11" s="84">
        <v>1000</v>
      </c>
      <c r="G11" s="82" t="s">
        <v>68</v>
      </c>
      <c r="H11" s="85" t="s">
        <v>75</v>
      </c>
      <c r="I11" s="19"/>
    </row>
    <row r="12" spans="1:9" ht="14.25">
      <c r="A12" s="21">
        <v>10</v>
      </c>
      <c r="B12" s="82" t="s">
        <v>62</v>
      </c>
      <c r="C12" s="83">
        <v>2629864.39</v>
      </c>
      <c r="D12" s="84">
        <v>1432</v>
      </c>
      <c r="E12" s="83">
        <v>1836.4975</v>
      </c>
      <c r="F12" s="84">
        <v>1000</v>
      </c>
      <c r="G12" s="82" t="s">
        <v>63</v>
      </c>
      <c r="H12" s="85" t="s">
        <v>64</v>
      </c>
      <c r="I12" s="19"/>
    </row>
    <row r="13" spans="1:9" ht="14.25">
      <c r="A13" s="21">
        <v>11</v>
      </c>
      <c r="B13" s="82" t="s">
        <v>71</v>
      </c>
      <c r="C13" s="83">
        <v>1835617.47</v>
      </c>
      <c r="D13" s="84">
        <v>366</v>
      </c>
      <c r="E13" s="83">
        <v>5015.3483</v>
      </c>
      <c r="F13" s="84">
        <v>1000</v>
      </c>
      <c r="G13" s="82" t="s">
        <v>18</v>
      </c>
      <c r="H13" s="85" t="s">
        <v>41</v>
      </c>
      <c r="I13" s="19"/>
    </row>
    <row r="14" spans="1:9" ht="14.25">
      <c r="A14" s="21">
        <v>12</v>
      </c>
      <c r="B14" s="82" t="s">
        <v>67</v>
      </c>
      <c r="C14" s="83">
        <v>1501661.35</v>
      </c>
      <c r="D14" s="84">
        <v>3145</v>
      </c>
      <c r="E14" s="83">
        <v>477.4758</v>
      </c>
      <c r="F14" s="84">
        <v>1000</v>
      </c>
      <c r="G14" s="82" t="s">
        <v>85</v>
      </c>
      <c r="H14" s="85" t="s">
        <v>66</v>
      </c>
      <c r="I14" s="19"/>
    </row>
    <row r="15" spans="1:9" ht="14.25">
      <c r="A15" s="21">
        <v>13</v>
      </c>
      <c r="B15" s="82" t="s">
        <v>72</v>
      </c>
      <c r="C15" s="83">
        <v>1494018.9</v>
      </c>
      <c r="D15" s="84">
        <v>529</v>
      </c>
      <c r="E15" s="83">
        <v>2824.2323</v>
      </c>
      <c r="F15" s="84">
        <v>1000</v>
      </c>
      <c r="G15" s="82" t="s">
        <v>18</v>
      </c>
      <c r="H15" s="85" t="s">
        <v>41</v>
      </c>
      <c r="I15" s="19"/>
    </row>
    <row r="16" spans="1:9" ht="14.25">
      <c r="A16" s="21">
        <v>14</v>
      </c>
      <c r="B16" s="82" t="s">
        <v>107</v>
      </c>
      <c r="C16" s="83">
        <v>1040862.3401</v>
      </c>
      <c r="D16" s="84">
        <v>953</v>
      </c>
      <c r="E16" s="83">
        <v>1092.1955</v>
      </c>
      <c r="F16" s="84">
        <v>1000</v>
      </c>
      <c r="G16" s="82" t="s">
        <v>19</v>
      </c>
      <c r="H16" s="85" t="s">
        <v>31</v>
      </c>
      <c r="I16" s="19"/>
    </row>
    <row r="17" spans="1:9" ht="14.25">
      <c r="A17" s="21">
        <v>15</v>
      </c>
      <c r="B17" s="82" t="s">
        <v>21</v>
      </c>
      <c r="C17" s="83">
        <v>735303.27</v>
      </c>
      <c r="D17" s="84">
        <v>7881</v>
      </c>
      <c r="E17" s="83">
        <v>93.3008</v>
      </c>
      <c r="F17" s="84">
        <v>100</v>
      </c>
      <c r="G17" s="82" t="s">
        <v>42</v>
      </c>
      <c r="H17" s="85" t="s">
        <v>88</v>
      </c>
      <c r="I17" s="19"/>
    </row>
    <row r="18" spans="1:8" ht="15" customHeight="1" thickBot="1">
      <c r="A18" s="179" t="s">
        <v>43</v>
      </c>
      <c r="B18" s="180"/>
      <c r="C18" s="97">
        <f>SUM(C3:C17)</f>
        <v>151377987.60009998</v>
      </c>
      <c r="D18" s="98">
        <f>SUM(D3:D17)</f>
        <v>6530825</v>
      </c>
      <c r="E18" s="56" t="s">
        <v>44</v>
      </c>
      <c r="F18" s="56" t="s">
        <v>44</v>
      </c>
      <c r="G18" s="56" t="s">
        <v>44</v>
      </c>
      <c r="H18" s="57" t="s">
        <v>44</v>
      </c>
    </row>
    <row r="19" spans="1:8" ht="15" customHeight="1">
      <c r="A19" s="182" t="s">
        <v>86</v>
      </c>
      <c r="B19" s="182"/>
      <c r="C19" s="182"/>
      <c r="D19" s="182"/>
      <c r="E19" s="182"/>
      <c r="F19" s="182"/>
      <c r="G19" s="182"/>
      <c r="H19" s="182"/>
    </row>
    <row r="20" spans="1:8" ht="15" customHeight="1" thickBot="1">
      <c r="A20" s="181"/>
      <c r="B20" s="181"/>
      <c r="C20" s="181"/>
      <c r="D20" s="181"/>
      <c r="E20" s="181"/>
      <c r="F20" s="181"/>
      <c r="G20" s="181"/>
      <c r="H20" s="181"/>
    </row>
    <row r="22" spans="2:4" ht="14.25">
      <c r="B22" s="20" t="s">
        <v>48</v>
      </c>
      <c r="C22" s="23">
        <f>C18-SUM(C3:C13)</f>
        <v>4771845.860100001</v>
      </c>
      <c r="D22" s="131">
        <f>C22/$C$18</f>
        <v>0.03152271962226065</v>
      </c>
    </row>
    <row r="23" spans="2:8" ht="14.25">
      <c r="B23" s="82" t="str">
        <f aca="true" t="shared" si="0" ref="B23:C28">B3</f>
        <v>ОТП Класичний</v>
      </c>
      <c r="C23" s="83">
        <f t="shared" si="0"/>
        <v>74645727.86</v>
      </c>
      <c r="D23" s="131">
        <f>C23/$C$18</f>
        <v>0.4931082057795218</v>
      </c>
      <c r="H23" s="19"/>
    </row>
    <row r="24" spans="2:8" ht="14.25">
      <c r="B24" s="82" t="str">
        <f t="shared" si="0"/>
        <v>КІНТО-Класичний</v>
      </c>
      <c r="C24" s="83">
        <f t="shared" si="0"/>
        <v>24729025.31</v>
      </c>
      <c r="D24" s="131">
        <f aca="true" t="shared" si="1" ref="D24:D32">C24/$C$18</f>
        <v>0.1633594533924407</v>
      </c>
      <c r="H24" s="19"/>
    </row>
    <row r="25" spans="2:8" ht="14.25">
      <c r="B25" s="82" t="str">
        <f t="shared" si="0"/>
        <v>УНІВЕР.УА/Ярослав Мудрий: Фонд Акцiй</v>
      </c>
      <c r="C25" s="83">
        <f t="shared" si="0"/>
        <v>9234759.27</v>
      </c>
      <c r="D25" s="131">
        <f t="shared" si="1"/>
        <v>0.061004637572509915</v>
      </c>
      <c r="H25" s="19"/>
    </row>
    <row r="26" spans="2:8" ht="14.25">
      <c r="B26" s="82" t="str">
        <f t="shared" si="0"/>
        <v>ОТП Фонд Акцій</v>
      </c>
      <c r="C26" s="83">
        <f t="shared" si="0"/>
        <v>9172895.04</v>
      </c>
      <c r="D26" s="131">
        <f t="shared" si="1"/>
        <v>0.06059596368946538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6706844.77</v>
      </c>
      <c r="D27" s="131">
        <f t="shared" si="1"/>
        <v>0.04430528425121943</v>
      </c>
      <c r="H27" s="19"/>
    </row>
    <row r="28" spans="2:8" ht="14.25">
      <c r="B28" s="82" t="str">
        <f t="shared" si="0"/>
        <v>Альтус-Депозит</v>
      </c>
      <c r="C28" s="83">
        <f t="shared" si="0"/>
        <v>6097532.89</v>
      </c>
      <c r="D28" s="131">
        <f t="shared" si="1"/>
        <v>0.04028018199124198</v>
      </c>
      <c r="H28" s="19"/>
    </row>
    <row r="29" spans="2:8" ht="14.25">
      <c r="B29" s="82" t="str">
        <f aca="true" t="shared" si="2" ref="B29:C32">B10</f>
        <v>КІНТО-Казначейський</v>
      </c>
      <c r="C29" s="83">
        <f t="shared" si="2"/>
        <v>4038460.97</v>
      </c>
      <c r="D29" s="131">
        <f t="shared" si="1"/>
        <v>0.02667799350503014</v>
      </c>
      <c r="H29" s="19"/>
    </row>
    <row r="30" spans="2:8" ht="14.25">
      <c r="B30" s="82" t="str">
        <f t="shared" si="2"/>
        <v>Софіївський</v>
      </c>
      <c r="C30" s="83">
        <f t="shared" si="2"/>
        <v>2787490.52</v>
      </c>
      <c r="D30" s="131">
        <f t="shared" si="1"/>
        <v>0.018414107389006926</v>
      </c>
      <c r="H30" s="19"/>
    </row>
    <row r="31" spans="2:4" ht="14.25">
      <c r="B31" s="82" t="str">
        <f t="shared" si="2"/>
        <v>ВСІ</v>
      </c>
      <c r="C31" s="83">
        <f t="shared" si="2"/>
        <v>2629864.39</v>
      </c>
      <c r="D31" s="131">
        <f t="shared" si="1"/>
        <v>0.017372832283564215</v>
      </c>
    </row>
    <row r="32" spans="2:4" ht="14.25">
      <c r="B32" s="82" t="str">
        <f t="shared" si="2"/>
        <v>УНIВЕР.УА/Тарас Шевченко: Фонд Заощаджень</v>
      </c>
      <c r="C32" s="83">
        <f t="shared" si="2"/>
        <v>1835617.47</v>
      </c>
      <c r="D32" s="131">
        <f t="shared" si="1"/>
        <v>0.012126052797380348</v>
      </c>
    </row>
  </sheetData>
  <mergeCells count="4">
    <mergeCell ref="A1:H1"/>
    <mergeCell ref="A18:B18"/>
    <mergeCell ref="A20:H20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4" t="s">
        <v>97</v>
      </c>
      <c r="B1" s="184"/>
      <c r="C1" s="184"/>
      <c r="D1" s="184"/>
      <c r="E1" s="184"/>
      <c r="F1" s="184"/>
      <c r="G1" s="184"/>
      <c r="H1" s="184"/>
      <c r="I1" s="184"/>
      <c r="J1" s="100"/>
    </row>
    <row r="2" spans="1:11" s="20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0" customFormat="1" ht="14.25" collapsed="1">
      <c r="A4" s="21">
        <v>1</v>
      </c>
      <c r="B4" s="148" t="s">
        <v>65</v>
      </c>
      <c r="C4" s="149">
        <v>38118</v>
      </c>
      <c r="D4" s="149">
        <v>38182</v>
      </c>
      <c r="E4" s="150">
        <v>0.004796814224149459</v>
      </c>
      <c r="F4" s="150">
        <v>0.02894186758483963</v>
      </c>
      <c r="G4" s="150">
        <v>0.058407932666280526</v>
      </c>
      <c r="H4" s="150">
        <v>0.1368264283450913</v>
      </c>
      <c r="I4" s="150">
        <v>0.017894780707232272</v>
      </c>
      <c r="J4" s="151">
        <v>4.569223999999657</v>
      </c>
      <c r="K4" s="124">
        <v>0.09136779498948444</v>
      </c>
    </row>
    <row r="5" spans="1:11" s="20" customFormat="1" ht="14.25" collapsed="1">
      <c r="A5" s="21">
        <v>2</v>
      </c>
      <c r="B5" s="148" t="s">
        <v>53</v>
      </c>
      <c r="C5" s="149">
        <v>38828</v>
      </c>
      <c r="D5" s="149">
        <v>39028</v>
      </c>
      <c r="E5" s="150">
        <v>0.008868231077938216</v>
      </c>
      <c r="F5" s="150">
        <v>0.027739139110781297</v>
      </c>
      <c r="G5" s="150">
        <v>0.05522972461954079</v>
      </c>
      <c r="H5" s="150">
        <v>0.10929809001928725</v>
      </c>
      <c r="I5" s="150">
        <v>0.018164454012439935</v>
      </c>
      <c r="J5" s="151">
        <v>6.004329999999263</v>
      </c>
      <c r="K5" s="125">
        <v>0.11892101861101145</v>
      </c>
    </row>
    <row r="6" spans="1:11" s="20" customFormat="1" ht="14.25" collapsed="1">
      <c r="A6" s="21">
        <v>3</v>
      </c>
      <c r="B6" s="148" t="s">
        <v>72</v>
      </c>
      <c r="C6" s="149">
        <v>38919</v>
      </c>
      <c r="D6" s="149">
        <v>39092</v>
      </c>
      <c r="E6" s="150">
        <v>-0.0175690061004542</v>
      </c>
      <c r="F6" s="150">
        <v>-0.00627648047461471</v>
      </c>
      <c r="G6" s="150">
        <v>-0.10796672433657084</v>
      </c>
      <c r="H6" s="150">
        <v>-0.0746333331402459</v>
      </c>
      <c r="I6" s="150">
        <v>-0.009145112024328106</v>
      </c>
      <c r="J6" s="151">
        <v>1.8242322999999323</v>
      </c>
      <c r="K6" s="125">
        <v>0.062416287005075066</v>
      </c>
    </row>
    <row r="7" spans="1:11" s="20" customFormat="1" ht="14.25" collapsed="1">
      <c r="A7" s="21">
        <v>4</v>
      </c>
      <c r="B7" s="148" t="s">
        <v>69</v>
      </c>
      <c r="C7" s="149">
        <v>38919</v>
      </c>
      <c r="D7" s="149">
        <v>39092</v>
      </c>
      <c r="E7" s="150">
        <v>0.014330524160022895</v>
      </c>
      <c r="F7" s="150">
        <v>0.058618189342162674</v>
      </c>
      <c r="G7" s="150">
        <v>0.04363519242879366</v>
      </c>
      <c r="H7" s="150">
        <v>0.0464537379762715</v>
      </c>
      <c r="I7" s="150">
        <v>0.008502851165298697</v>
      </c>
      <c r="J7" s="151">
        <v>0.1091471999997966</v>
      </c>
      <c r="K7" s="125">
        <v>0.006059324400530697</v>
      </c>
    </row>
    <row r="8" spans="1:11" s="20" customFormat="1" ht="14.25" collapsed="1">
      <c r="A8" s="21">
        <v>5</v>
      </c>
      <c r="B8" s="148" t="s">
        <v>113</v>
      </c>
      <c r="C8" s="149">
        <v>39413</v>
      </c>
      <c r="D8" s="149">
        <v>39589</v>
      </c>
      <c r="E8" s="150">
        <v>0.013150251176288874</v>
      </c>
      <c r="F8" s="150">
        <v>0.03859326500034577</v>
      </c>
      <c r="G8" s="150">
        <v>0.08360616157172762</v>
      </c>
      <c r="H8" s="150">
        <v>0.19064900887142144</v>
      </c>
      <c r="I8" s="150">
        <v>0.024515182550989723</v>
      </c>
      <c r="J8" s="151">
        <v>5.732119999998855</v>
      </c>
      <c r="K8" s="125">
        <v>0.12839241197637397</v>
      </c>
    </row>
    <row r="9" spans="1:11" s="20" customFormat="1" ht="14.25">
      <c r="A9" s="21">
        <v>6</v>
      </c>
      <c r="B9" s="148" t="s">
        <v>107</v>
      </c>
      <c r="C9" s="149">
        <v>39429</v>
      </c>
      <c r="D9" s="149">
        <v>39618</v>
      </c>
      <c r="E9" s="150">
        <v>0.004304772168442383</v>
      </c>
      <c r="F9" s="150">
        <v>0.018133895133169764</v>
      </c>
      <c r="G9" s="150">
        <v>0.023621268692034958</v>
      </c>
      <c r="H9" s="150">
        <v>0.00021667482172538222</v>
      </c>
      <c r="I9" s="150">
        <v>0.008533137818782066</v>
      </c>
      <c r="J9" s="151">
        <v>0.09219549999996346</v>
      </c>
      <c r="K9" s="125">
        <v>0.005630533186236075</v>
      </c>
    </row>
    <row r="10" spans="1:11" s="20" customFormat="1" ht="14.25" collapsed="1">
      <c r="A10" s="21">
        <v>7</v>
      </c>
      <c r="B10" s="148" t="s">
        <v>21</v>
      </c>
      <c r="C10" s="149">
        <v>39560</v>
      </c>
      <c r="D10" s="149">
        <v>39770</v>
      </c>
      <c r="E10" s="150">
        <v>-0.002030150624813043</v>
      </c>
      <c r="F10" s="150">
        <v>-0.013031469533632656</v>
      </c>
      <c r="G10" s="150">
        <v>-0.05225359566615162</v>
      </c>
      <c r="H10" s="150">
        <v>-0.08804449288187832</v>
      </c>
      <c r="I10" s="150">
        <v>-0.012961513234460709</v>
      </c>
      <c r="J10" s="151">
        <v>-0.06699199999992711</v>
      </c>
      <c r="K10" s="125">
        <v>-0.004524699210036731</v>
      </c>
    </row>
    <row r="11" spans="1:11" s="20" customFormat="1" ht="14.25" collapsed="1">
      <c r="A11" s="21">
        <v>8</v>
      </c>
      <c r="B11" s="148" t="s">
        <v>67</v>
      </c>
      <c r="C11" s="149">
        <v>39884</v>
      </c>
      <c r="D11" s="149">
        <v>40001</v>
      </c>
      <c r="E11" s="150">
        <v>-0.011513808247205826</v>
      </c>
      <c r="F11" s="150">
        <v>0.024608150672013718</v>
      </c>
      <c r="G11" s="150">
        <v>-0.04297855401693229</v>
      </c>
      <c r="H11" s="150">
        <v>-0.016936317715735894</v>
      </c>
      <c r="I11" s="150">
        <v>0.0034815745142451338</v>
      </c>
      <c r="J11" s="151">
        <v>-0.5225241999999684</v>
      </c>
      <c r="K11" s="125">
        <v>-0.049183560730499565</v>
      </c>
    </row>
    <row r="12" spans="1:11" s="20" customFormat="1" ht="14.25" collapsed="1">
      <c r="A12" s="21">
        <v>9</v>
      </c>
      <c r="B12" s="148" t="s">
        <v>116</v>
      </c>
      <c r="C12" s="149">
        <v>40253</v>
      </c>
      <c r="D12" s="149">
        <v>40366</v>
      </c>
      <c r="E12" s="150">
        <v>-0.027210884353757736</v>
      </c>
      <c r="F12" s="150">
        <v>-0.05298013245043287</v>
      </c>
      <c r="G12" s="150">
        <v>-0.00694444444441733</v>
      </c>
      <c r="H12" s="150">
        <v>0.10852713178295037</v>
      </c>
      <c r="I12" s="150">
        <v>-0.033783783783810306</v>
      </c>
      <c r="J12" s="151">
        <v>0.4299999999999762</v>
      </c>
      <c r="K12" s="125">
        <v>0.02653474079433593</v>
      </c>
    </row>
    <row r="13" spans="1:11" s="20" customFormat="1" ht="14.25" collapsed="1">
      <c r="A13" s="21">
        <v>10</v>
      </c>
      <c r="B13" s="148" t="s">
        <v>52</v>
      </c>
      <c r="C13" s="149">
        <v>40114</v>
      </c>
      <c r="D13" s="149">
        <v>40401</v>
      </c>
      <c r="E13" s="150">
        <v>0.000842913112885979</v>
      </c>
      <c r="F13" s="150">
        <v>0.0240718548875567</v>
      </c>
      <c r="G13" s="150">
        <v>0.0201469934741072</v>
      </c>
      <c r="H13" s="150">
        <v>-0.04048593402108158</v>
      </c>
      <c r="I13" s="150">
        <v>-0.005730936227988259</v>
      </c>
      <c r="J13" s="151">
        <v>0.0863174000000424</v>
      </c>
      <c r="K13" s="125">
        <v>0.006123644440416687</v>
      </c>
    </row>
    <row r="14" spans="1:11" s="20" customFormat="1" ht="14.25" collapsed="1">
      <c r="A14" s="21">
        <v>11</v>
      </c>
      <c r="B14" s="148" t="s">
        <v>55</v>
      </c>
      <c r="C14" s="149">
        <v>40226</v>
      </c>
      <c r="D14" s="149">
        <v>40430</v>
      </c>
      <c r="E14" s="150">
        <v>0.008720585943621906</v>
      </c>
      <c r="F14" s="150">
        <v>0.03129540723115487</v>
      </c>
      <c r="G14" s="150">
        <v>0.05144470987769578</v>
      </c>
      <c r="H14" s="150">
        <v>0.09437654134528306</v>
      </c>
      <c r="I14" s="150">
        <v>0.015281335940541263</v>
      </c>
      <c r="J14" s="151">
        <v>3.8547200000001665</v>
      </c>
      <c r="K14" s="125">
        <v>0.12433081212760144</v>
      </c>
    </row>
    <row r="15" spans="1:11" s="20" customFormat="1" ht="14.25">
      <c r="A15" s="21">
        <v>12</v>
      </c>
      <c r="B15" s="148" t="s">
        <v>71</v>
      </c>
      <c r="C15" s="149">
        <v>40427</v>
      </c>
      <c r="D15" s="149">
        <v>40543</v>
      </c>
      <c r="E15" s="150">
        <v>0.011377254359832056</v>
      </c>
      <c r="F15" s="150">
        <v>0.03906031963337431</v>
      </c>
      <c r="G15" s="150">
        <v>0.08930309794332403</v>
      </c>
      <c r="H15" s="150">
        <v>0.18106896532823757</v>
      </c>
      <c r="I15" s="150">
        <v>0.02850824818618669</v>
      </c>
      <c r="J15" s="151">
        <v>4.015348299999608</v>
      </c>
      <c r="K15" s="125">
        <v>0.13022122000866854</v>
      </c>
    </row>
    <row r="16" spans="1:11" s="20" customFormat="1" ht="14.25">
      <c r="A16" s="21">
        <v>13</v>
      </c>
      <c r="B16" s="148" t="s">
        <v>62</v>
      </c>
      <c r="C16" s="149">
        <v>40444</v>
      </c>
      <c r="D16" s="149">
        <v>40638</v>
      </c>
      <c r="E16" s="150">
        <v>0.010604121421478485</v>
      </c>
      <c r="F16" s="150">
        <v>0.033090847764571274</v>
      </c>
      <c r="G16" s="150">
        <v>0.05014292027161571</v>
      </c>
      <c r="H16" s="150">
        <v>0.1174077395057227</v>
      </c>
      <c r="I16" s="150">
        <v>0.004798033405415847</v>
      </c>
      <c r="J16" s="151">
        <v>0.8364975000000165</v>
      </c>
      <c r="K16" s="125">
        <v>0.048201623590788056</v>
      </c>
    </row>
    <row r="17" spans="1:11" s="20" customFormat="1" ht="14.25">
      <c r="A17" s="21">
        <v>14</v>
      </c>
      <c r="B17" s="148" t="s">
        <v>70</v>
      </c>
      <c r="C17" s="149">
        <v>40427</v>
      </c>
      <c r="D17" s="149">
        <v>40708</v>
      </c>
      <c r="E17" s="150">
        <v>0.01155596734408082</v>
      </c>
      <c r="F17" s="150">
        <v>0.038680382272935576</v>
      </c>
      <c r="G17" s="150">
        <v>0.09188428357145151</v>
      </c>
      <c r="H17" s="150">
        <v>0.20005960416288948</v>
      </c>
      <c r="I17" s="150">
        <v>0.027554190030062875</v>
      </c>
      <c r="J17" s="151">
        <v>5.430340100000385</v>
      </c>
      <c r="K17" s="125">
        <v>0.15754442409262248</v>
      </c>
    </row>
    <row r="18" spans="1:11" s="20" customFormat="1" ht="14.25" collapsed="1">
      <c r="A18" s="21">
        <v>15</v>
      </c>
      <c r="B18" s="148" t="s">
        <v>92</v>
      </c>
      <c r="C18" s="149">
        <v>41026</v>
      </c>
      <c r="D18" s="149">
        <v>41242</v>
      </c>
      <c r="E18" s="150">
        <v>0.004223491673553514</v>
      </c>
      <c r="F18" s="150">
        <v>0.02501899843063926</v>
      </c>
      <c r="G18" s="150">
        <v>0.05535854957969111</v>
      </c>
      <c r="H18" s="150">
        <v>0.15687203878061395</v>
      </c>
      <c r="I18" s="150">
        <v>-0.0010747571541068757</v>
      </c>
      <c r="J18" s="151">
        <v>2.165682</v>
      </c>
      <c r="K18" s="125">
        <v>0.10778685690584666</v>
      </c>
    </row>
    <row r="19" spans="1:12" s="20" customFormat="1" ht="15.75" thickBot="1">
      <c r="A19" s="147"/>
      <c r="B19" s="152" t="s">
        <v>93</v>
      </c>
      <c r="C19" s="153" t="s">
        <v>44</v>
      </c>
      <c r="D19" s="153" t="s">
        <v>44</v>
      </c>
      <c r="E19" s="154">
        <f>AVERAGE(E4:E18)</f>
        <v>0.002296738489070919</v>
      </c>
      <c r="F19" s="154">
        <f>AVERAGE(F4:F18)</f>
        <v>0.021037615640324307</v>
      </c>
      <c r="G19" s="154">
        <f>AVERAGE(G4:G18)</f>
        <v>0.02750916774881272</v>
      </c>
      <c r="H19" s="154">
        <f>AVERAGE(H4:H18)</f>
        <v>0.07477705887870349</v>
      </c>
      <c r="I19" s="154">
        <f>AVERAGE(I4:I18)</f>
        <v>0.006302512393766683</v>
      </c>
      <c r="J19" s="153" t="s">
        <v>44</v>
      </c>
      <c r="K19" s="154">
        <f>AVERAGE(K4:K18)</f>
        <v>0.06398816214589702</v>
      </c>
      <c r="L19" s="155"/>
    </row>
    <row r="20" spans="1:11" s="20" customFormat="1" ht="14.25">
      <c r="A20" s="188" t="s">
        <v>82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s="20" customFormat="1" ht="15" collapsed="1" thickBot="1">
      <c r="A21" s="183"/>
      <c r="B21" s="183"/>
      <c r="C21" s="183"/>
      <c r="D21" s="183"/>
      <c r="E21" s="183"/>
      <c r="F21" s="183"/>
      <c r="G21" s="183"/>
      <c r="H21" s="183"/>
      <c r="I21" s="160"/>
      <c r="J21" s="160"/>
      <c r="K21" s="160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G16" sqref="G16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0" t="s">
        <v>98</v>
      </c>
      <c r="B1" s="190"/>
      <c r="C1" s="190"/>
      <c r="D1" s="190"/>
      <c r="E1" s="190"/>
      <c r="F1" s="190"/>
      <c r="G1" s="190"/>
    </row>
    <row r="2" spans="1:7" ht="15.75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ht="45.75" thickBot="1">
      <c r="A3" s="186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8" ht="15" customHeight="1">
      <c r="A4" s="21">
        <v>1</v>
      </c>
      <c r="B4" s="37" t="s">
        <v>113</v>
      </c>
      <c r="C4" s="38">
        <v>4856.0336899999975</v>
      </c>
      <c r="D4" s="95">
        <v>0.06958095672652233</v>
      </c>
      <c r="E4" s="39">
        <v>585</v>
      </c>
      <c r="F4" s="95">
        <v>0.055698371893744644</v>
      </c>
      <c r="G4" s="40">
        <v>3914.3442436890464</v>
      </c>
      <c r="H4" s="53"/>
    </row>
    <row r="5" spans="1:8" ht="14.25" customHeight="1">
      <c r="A5" s="21">
        <v>2</v>
      </c>
      <c r="B5" s="37" t="s">
        <v>67</v>
      </c>
      <c r="C5" s="38">
        <v>-3.000119999999879</v>
      </c>
      <c r="D5" s="95">
        <v>-0.001993883713922627</v>
      </c>
      <c r="E5" s="39">
        <v>30</v>
      </c>
      <c r="F5" s="95">
        <v>0.009630818619582664</v>
      </c>
      <c r="G5" s="40">
        <v>14.456722632423647</v>
      </c>
      <c r="H5" s="53"/>
    </row>
    <row r="6" spans="1:7" ht="14.25">
      <c r="A6" s="21">
        <v>3</v>
      </c>
      <c r="B6" s="37" t="s">
        <v>55</v>
      </c>
      <c r="C6" s="38">
        <v>52.724790000000034</v>
      </c>
      <c r="D6" s="95">
        <v>0.00872232652017523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53</v>
      </c>
      <c r="C7" s="38">
        <v>41.56361000000033</v>
      </c>
      <c r="D7" s="95">
        <v>0.008869061103470995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62</v>
      </c>
      <c r="C8" s="38">
        <v>27.594740000000225</v>
      </c>
      <c r="D8" s="95">
        <v>0.010604104766775506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71</v>
      </c>
      <c r="C9" s="38">
        <v>20.64934000000008</v>
      </c>
      <c r="D9" s="95">
        <v>0.01137724660763056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107</v>
      </c>
      <c r="C10" s="38">
        <v>4.461520000000019</v>
      </c>
      <c r="D10" s="95">
        <v>0.004304820985735554</v>
      </c>
      <c r="E10" s="39">
        <v>0</v>
      </c>
      <c r="F10" s="95">
        <v>0</v>
      </c>
      <c r="G10" s="40">
        <v>0</v>
      </c>
    </row>
    <row r="11" spans="1:8" ht="14.25">
      <c r="A11" s="21">
        <v>8</v>
      </c>
      <c r="B11" s="37" t="s">
        <v>52</v>
      </c>
      <c r="C11" s="38">
        <v>2.3477400000002233</v>
      </c>
      <c r="D11" s="95">
        <v>0.0008429513979890911</v>
      </c>
      <c r="E11" s="39">
        <v>0</v>
      </c>
      <c r="F11" s="95">
        <v>0</v>
      </c>
      <c r="G11" s="40">
        <v>0</v>
      </c>
      <c r="H11" s="53"/>
    </row>
    <row r="12" spans="1:7" ht="14.25">
      <c r="A12" s="21">
        <v>9</v>
      </c>
      <c r="B12" s="37" t="s">
        <v>21</v>
      </c>
      <c r="C12" s="38">
        <v>-1.4965000000000002</v>
      </c>
      <c r="D12" s="95">
        <v>-0.0020310809814720766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72</v>
      </c>
      <c r="C13" s="38">
        <v>-26.717810000000053</v>
      </c>
      <c r="D13" s="95">
        <v>-0.017568991281863677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92</v>
      </c>
      <c r="C14" s="38">
        <v>12.256870000000111</v>
      </c>
      <c r="D14" s="95">
        <v>0.003044274382413974</v>
      </c>
      <c r="E14" s="39">
        <v>-15</v>
      </c>
      <c r="F14" s="95">
        <v>-0.0011744440964610084</v>
      </c>
      <c r="G14" s="40">
        <v>-4.002608488555893</v>
      </c>
    </row>
    <row r="15" spans="1:7" ht="14.25">
      <c r="A15" s="21">
        <v>12</v>
      </c>
      <c r="B15" s="37" t="s">
        <v>65</v>
      </c>
      <c r="C15" s="38">
        <v>110.29295999999718</v>
      </c>
      <c r="D15" s="95">
        <v>0.004480042206559721</v>
      </c>
      <c r="E15" s="39">
        <v>-14</v>
      </c>
      <c r="F15" s="95">
        <v>-0.0003151946326856834</v>
      </c>
      <c r="G15" s="40">
        <v>-7.774716228921774</v>
      </c>
    </row>
    <row r="16" spans="1:7" ht="14.25">
      <c r="A16" s="21">
        <v>13</v>
      </c>
      <c r="B16" s="37" t="s">
        <v>69</v>
      </c>
      <c r="C16" s="38">
        <v>0.34543999999947844</v>
      </c>
      <c r="D16" s="95">
        <v>3.740789684746871E-05</v>
      </c>
      <c r="E16" s="39">
        <v>-119</v>
      </c>
      <c r="F16" s="95">
        <v>-0.014091178211959739</v>
      </c>
      <c r="G16" s="40">
        <v>-129.52782783895768</v>
      </c>
    </row>
    <row r="17" spans="1:7" ht="14.25">
      <c r="A17" s="21">
        <v>14</v>
      </c>
      <c r="B17" s="37" t="s">
        <v>116</v>
      </c>
      <c r="C17" s="38">
        <v>-491.3196800000016</v>
      </c>
      <c r="D17" s="95">
        <v>-0.050839069105451495</v>
      </c>
      <c r="E17" s="39">
        <v>-152175</v>
      </c>
      <c r="F17" s="95">
        <v>-0.023103795900148483</v>
      </c>
      <c r="G17" s="40">
        <v>-220.79745912179095</v>
      </c>
    </row>
    <row r="18" spans="1:7" ht="13.5" customHeight="1">
      <c r="A18" s="21">
        <v>15</v>
      </c>
      <c r="B18" s="37" t="s">
        <v>70</v>
      </c>
      <c r="C18" s="38">
        <v>-190.37024000000022</v>
      </c>
      <c r="D18" s="95">
        <v>-0.027601030230896082</v>
      </c>
      <c r="E18" s="39">
        <v>-42</v>
      </c>
      <c r="F18" s="95">
        <v>-0.03870967741935484</v>
      </c>
      <c r="G18" s="40">
        <v>-267.1943957419354</v>
      </c>
    </row>
    <row r="19" spans="1:8" ht="15.75" thickBot="1">
      <c r="A19" s="88"/>
      <c r="B19" s="91" t="s">
        <v>43</v>
      </c>
      <c r="C19" s="92">
        <v>4415.366349999993</v>
      </c>
      <c r="D19" s="96">
        <v>0.03004414532376877</v>
      </c>
      <c r="E19" s="93">
        <v>-151750</v>
      </c>
      <c r="F19" s="96">
        <v>-0.022708312289798468</v>
      </c>
      <c r="G19" s="94">
        <v>3299.5039589013086</v>
      </c>
      <c r="H19" s="53"/>
    </row>
    <row r="20" spans="1:8" ht="15" customHeight="1" thickBot="1">
      <c r="A20" s="189"/>
      <c r="B20" s="189"/>
      <c r="C20" s="189"/>
      <c r="D20" s="189"/>
      <c r="E20" s="189"/>
      <c r="F20" s="189"/>
      <c r="G20" s="189"/>
      <c r="H20" s="159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.75" thickBot="1">
      <c r="B49" s="79"/>
      <c r="C49" s="79"/>
      <c r="D49" s="79"/>
      <c r="E49" s="79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22</v>
      </c>
      <c r="C57" s="35" t="s">
        <v>49</v>
      </c>
      <c r="D57" s="35" t="s">
        <v>50</v>
      </c>
      <c r="E57" s="60" t="s">
        <v>47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4856.0336899999975</v>
      </c>
      <c r="D58" s="95">
        <f t="shared" si="0"/>
        <v>0.06958095672652233</v>
      </c>
      <c r="E58" s="40">
        <f>G4</f>
        <v>3914.3442436890464</v>
      </c>
    </row>
    <row r="59" spans="2:5" ht="14.25">
      <c r="B59" s="37" t="str">
        <f t="shared" si="0"/>
        <v>КІНТО-Еквіті</v>
      </c>
      <c r="C59" s="38">
        <f t="shared" si="0"/>
        <v>-3.000119999999879</v>
      </c>
      <c r="D59" s="95">
        <f t="shared" si="0"/>
        <v>-0.001993883713922627</v>
      </c>
      <c r="E59" s="40">
        <f>G5</f>
        <v>14.456722632423647</v>
      </c>
    </row>
    <row r="60" spans="2:5" ht="14.25">
      <c r="B60" s="37" t="str">
        <f t="shared" si="0"/>
        <v>Альтус-Депозит</v>
      </c>
      <c r="C60" s="38">
        <f t="shared" si="0"/>
        <v>52.724790000000034</v>
      </c>
      <c r="D60" s="95">
        <f t="shared" si="0"/>
        <v>0.00872232652017523</v>
      </c>
      <c r="E60" s="40">
        <f>G6</f>
        <v>0</v>
      </c>
    </row>
    <row r="61" spans="2:5" ht="14.25">
      <c r="B61" s="37" t="str">
        <f t="shared" si="0"/>
        <v>Альтус-Збалансований</v>
      </c>
      <c r="C61" s="38">
        <f t="shared" si="0"/>
        <v>41.56361000000033</v>
      </c>
      <c r="D61" s="95">
        <f t="shared" si="0"/>
        <v>0.008869061103470995</v>
      </c>
      <c r="E61" s="40">
        <f>G7</f>
        <v>0</v>
      </c>
    </row>
    <row r="62" spans="2:5" ht="14.25">
      <c r="B62" s="127" t="str">
        <f t="shared" si="0"/>
        <v>ВСІ</v>
      </c>
      <c r="C62" s="128">
        <f t="shared" si="0"/>
        <v>27.594740000000225</v>
      </c>
      <c r="D62" s="129">
        <f t="shared" si="0"/>
        <v>0.010604104766775506</v>
      </c>
      <c r="E62" s="130">
        <f>G8</f>
        <v>0</v>
      </c>
    </row>
    <row r="63" spans="2:5" ht="14.25">
      <c r="B63" s="126" t="str">
        <f>B12</f>
        <v>Надбання</v>
      </c>
      <c r="C63" s="38">
        <f aca="true" t="shared" si="1" ref="C63:D67">C14</f>
        <v>12.256870000000111</v>
      </c>
      <c r="D63" s="95">
        <f t="shared" si="1"/>
        <v>0.003044274382413974</v>
      </c>
      <c r="E63" s="40">
        <f>G14</f>
        <v>-4.002608488555893</v>
      </c>
    </row>
    <row r="64" spans="2:5" ht="14.25">
      <c r="B64" s="126" t="str">
        <f>B13</f>
        <v>УНІВЕР.УА/Володимир Великий: Фонд Збалансований</v>
      </c>
      <c r="C64" s="38">
        <f t="shared" si="1"/>
        <v>110.29295999999718</v>
      </c>
      <c r="D64" s="95">
        <f t="shared" si="1"/>
        <v>0.004480042206559721</v>
      </c>
      <c r="E64" s="40">
        <f>G15</f>
        <v>-7.774716228921774</v>
      </c>
    </row>
    <row r="65" spans="2:5" ht="14.25">
      <c r="B65" s="126" t="str">
        <f>B14</f>
        <v>КІНТО-Казначейський</v>
      </c>
      <c r="C65" s="38">
        <f t="shared" si="1"/>
        <v>0.34543999999947844</v>
      </c>
      <c r="D65" s="95">
        <f t="shared" si="1"/>
        <v>3.740789684746871E-05</v>
      </c>
      <c r="E65" s="40">
        <f>G16</f>
        <v>-129.52782783895768</v>
      </c>
    </row>
    <row r="66" spans="2:5" ht="14.25">
      <c r="B66" s="126" t="str">
        <f>B15</f>
        <v>КІНТО-Класичний</v>
      </c>
      <c r="C66" s="38">
        <f t="shared" si="1"/>
        <v>-491.3196800000016</v>
      </c>
      <c r="D66" s="95">
        <f t="shared" si="1"/>
        <v>-0.050839069105451495</v>
      </c>
      <c r="E66" s="40">
        <f>G17</f>
        <v>-220.79745912179095</v>
      </c>
    </row>
    <row r="67" spans="2:5" ht="14.25">
      <c r="B67" s="126" t="str">
        <f>B18</f>
        <v>УНIВЕР.УА/Михайло Грушевський: Фонд Державних Паперiв</v>
      </c>
      <c r="C67" s="38">
        <f t="shared" si="1"/>
        <v>-190.37024000000022</v>
      </c>
      <c r="D67" s="95">
        <f t="shared" si="1"/>
        <v>-0.027601030230896082</v>
      </c>
      <c r="E67" s="40">
        <f>G18</f>
        <v>-267.1943957419354</v>
      </c>
    </row>
    <row r="68" spans="2:5" ht="14.25">
      <c r="B68" s="134" t="s">
        <v>48</v>
      </c>
      <c r="C68" s="135">
        <f>C19-SUM(C58:C67)</f>
        <v>-0.7557100000003629</v>
      </c>
      <c r="D68" s="136"/>
      <c r="E68" s="135">
        <f>G19-SUM(E58:E67)</f>
        <v>0</v>
      </c>
    </row>
    <row r="69" spans="2:5" ht="15">
      <c r="B69" s="132" t="s">
        <v>43</v>
      </c>
      <c r="C69" s="133">
        <f>SUM(C58:C68)</f>
        <v>4415.366349999993</v>
      </c>
      <c r="D69" s="133"/>
      <c r="E69" s="133">
        <f>SUM(E58:E68)</f>
        <v>3299.5039589013086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22</v>
      </c>
      <c r="B1" s="68" t="s">
        <v>76</v>
      </c>
      <c r="C1" s="10"/>
    </row>
    <row r="2" spans="1:3" ht="14.25">
      <c r="A2" s="157" t="s">
        <v>116</v>
      </c>
      <c r="B2" s="158">
        <v>-0.027210884353757736</v>
      </c>
      <c r="C2" s="10"/>
    </row>
    <row r="3" spans="1:3" ht="14.25">
      <c r="A3" s="137" t="s">
        <v>72</v>
      </c>
      <c r="B3" s="144">
        <v>-0.0175690061004542</v>
      </c>
      <c r="C3" s="10"/>
    </row>
    <row r="4" spans="1:3" ht="14.25">
      <c r="A4" s="137" t="s">
        <v>67</v>
      </c>
      <c r="B4" s="144">
        <v>-0.011513808247205826</v>
      </c>
      <c r="C4" s="10"/>
    </row>
    <row r="5" spans="1:3" ht="14.25">
      <c r="A5" s="138" t="s">
        <v>21</v>
      </c>
      <c r="B5" s="167">
        <v>-0.002030150624813043</v>
      </c>
      <c r="C5" s="10"/>
    </row>
    <row r="6" spans="1:3" ht="14.25">
      <c r="A6" s="137" t="s">
        <v>52</v>
      </c>
      <c r="B6" s="145">
        <v>0.000842913112885979</v>
      </c>
      <c r="C6" s="10"/>
    </row>
    <row r="7" spans="1:3" ht="14.25">
      <c r="A7" s="137" t="s">
        <v>92</v>
      </c>
      <c r="B7" s="145">
        <v>0.004223491673553514</v>
      </c>
      <c r="C7" s="10"/>
    </row>
    <row r="8" spans="1:3" ht="14.25">
      <c r="A8" s="137" t="s">
        <v>107</v>
      </c>
      <c r="B8" s="145">
        <v>0.004304772168442383</v>
      </c>
      <c r="C8" s="10"/>
    </row>
    <row r="9" spans="1:3" ht="14.25">
      <c r="A9" s="137" t="s">
        <v>65</v>
      </c>
      <c r="B9" s="145">
        <v>0.004796814224149459</v>
      </c>
      <c r="C9" s="10"/>
    </row>
    <row r="10" spans="1:3" ht="14.25">
      <c r="A10" s="137" t="s">
        <v>55</v>
      </c>
      <c r="B10" s="145">
        <v>0.008720585943621906</v>
      </c>
      <c r="C10" s="10"/>
    </row>
    <row r="11" spans="1:3" ht="14.25">
      <c r="A11" s="137" t="s">
        <v>53</v>
      </c>
      <c r="B11" s="145">
        <v>0.008868231077938216</v>
      </c>
      <c r="C11" s="10"/>
    </row>
    <row r="12" spans="1:3" ht="14.25">
      <c r="A12" s="137" t="s">
        <v>62</v>
      </c>
      <c r="B12" s="145">
        <v>0.010604121421478485</v>
      </c>
      <c r="C12" s="10"/>
    </row>
    <row r="13" spans="1:3" ht="14.25">
      <c r="A13" s="137" t="s">
        <v>71</v>
      </c>
      <c r="B13" s="145">
        <v>0.011377254359832056</v>
      </c>
      <c r="C13" s="10"/>
    </row>
    <row r="14" spans="1:3" ht="14.25">
      <c r="A14" s="137" t="s">
        <v>70</v>
      </c>
      <c r="B14" s="145">
        <v>0.01155596734408082</v>
      </c>
      <c r="C14" s="10"/>
    </row>
    <row r="15" spans="1:3" ht="14.25">
      <c r="A15" s="137" t="s">
        <v>113</v>
      </c>
      <c r="B15" s="145">
        <v>0.013150251176288874</v>
      </c>
      <c r="C15" s="10"/>
    </row>
    <row r="16" spans="1:3" ht="14.25">
      <c r="A16" s="137" t="s">
        <v>69</v>
      </c>
      <c r="B16" s="145">
        <v>0.014330524160022895</v>
      </c>
      <c r="C16" s="10"/>
    </row>
    <row r="17" spans="1:3" ht="14.25">
      <c r="A17" s="139" t="s">
        <v>27</v>
      </c>
      <c r="B17" s="144">
        <v>0.002296738489070919</v>
      </c>
      <c r="C17" s="10"/>
    </row>
    <row r="18" spans="1:3" ht="14.25">
      <c r="A18" s="139" t="s">
        <v>1</v>
      </c>
      <c r="B18" s="144">
        <v>-0.039908736084495966</v>
      </c>
      <c r="C18" s="10"/>
    </row>
    <row r="19" spans="1:3" ht="14.25">
      <c r="A19" s="139" t="s">
        <v>0</v>
      </c>
      <c r="B19" s="144">
        <v>0</v>
      </c>
      <c r="C19" s="58"/>
    </row>
    <row r="20" spans="1:3" ht="14.25">
      <c r="A20" s="139" t="s">
        <v>28</v>
      </c>
      <c r="B20" s="144">
        <v>0.005175385158920021</v>
      </c>
      <c r="C20" s="9"/>
    </row>
    <row r="21" spans="1:3" ht="14.25">
      <c r="A21" s="139" t="s">
        <v>29</v>
      </c>
      <c r="B21" s="144">
        <v>0.00880282743652483</v>
      </c>
      <c r="C21" s="74"/>
    </row>
    <row r="22" spans="1:3" ht="14.25">
      <c r="A22" s="139" t="s">
        <v>30</v>
      </c>
      <c r="B22" s="144">
        <v>0.011917808219178082</v>
      </c>
      <c r="C22" s="10"/>
    </row>
    <row r="23" spans="1:3" ht="15" thickBot="1">
      <c r="A23" s="140" t="s">
        <v>95</v>
      </c>
      <c r="B23" s="146">
        <v>0.005761617661028229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8" t="s">
        <v>99</v>
      </c>
      <c r="B1" s="178"/>
      <c r="C1" s="178"/>
      <c r="D1" s="178"/>
      <c r="E1" s="178"/>
      <c r="F1" s="178"/>
      <c r="G1" s="178"/>
      <c r="H1" s="178"/>
      <c r="I1" s="178"/>
      <c r="J1" s="178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20</v>
      </c>
      <c r="C3" s="110" t="s">
        <v>20</v>
      </c>
      <c r="D3" s="111" t="s">
        <v>20</v>
      </c>
      <c r="E3" s="112" t="s">
        <v>20</v>
      </c>
      <c r="F3" s="113" t="s">
        <v>20</v>
      </c>
      <c r="G3" s="112" t="s">
        <v>20</v>
      </c>
      <c r="H3" s="52" t="s">
        <v>20</v>
      </c>
      <c r="I3" s="109" t="s">
        <v>20</v>
      </c>
      <c r="J3" s="114" t="s">
        <v>20</v>
      </c>
    </row>
    <row r="4" spans="1:10" ht="15.75" thickBot="1">
      <c r="A4" s="179" t="s">
        <v>43</v>
      </c>
      <c r="B4" s="180"/>
      <c r="C4" s="115" t="s">
        <v>44</v>
      </c>
      <c r="D4" s="115" t="s">
        <v>44</v>
      </c>
      <c r="E4" s="97" t="s">
        <v>20</v>
      </c>
      <c r="F4" s="98" t="s">
        <v>20</v>
      </c>
      <c r="G4" s="115" t="s">
        <v>44</v>
      </c>
      <c r="H4" s="115" t="s">
        <v>44</v>
      </c>
      <c r="I4" s="115" t="s">
        <v>44</v>
      </c>
      <c r="J4" s="116" t="s">
        <v>44</v>
      </c>
    </row>
    <row r="5" spans="1:8" ht="14.25">
      <c r="A5" s="182"/>
      <c r="B5" s="182"/>
      <c r="C5" s="182"/>
      <c r="D5" s="182"/>
      <c r="E5" s="182"/>
      <c r="F5" s="182"/>
      <c r="G5" s="182"/>
      <c r="H5" s="182"/>
    </row>
  </sheetData>
  <mergeCells count="3">
    <mergeCell ref="A1:J1"/>
    <mergeCell ref="A4:B4"/>
    <mergeCell ref="A5:H5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H5" sqref="H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4" t="s">
        <v>100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ht="14.25" collapsed="1">
      <c r="A4" s="21">
        <v>1</v>
      </c>
      <c r="B4" s="27" t="s">
        <v>20</v>
      </c>
      <c r="C4" s="105" t="s">
        <v>20</v>
      </c>
      <c r="D4" s="105" t="s">
        <v>20</v>
      </c>
      <c r="E4" s="99" t="s">
        <v>20</v>
      </c>
      <c r="F4" s="99" t="s">
        <v>20</v>
      </c>
      <c r="G4" s="99" t="s">
        <v>20</v>
      </c>
      <c r="H4" s="99" t="s">
        <v>20</v>
      </c>
      <c r="I4" s="99" t="s">
        <v>20</v>
      </c>
      <c r="J4" s="106" t="s">
        <v>20</v>
      </c>
      <c r="K4" s="156" t="s">
        <v>20</v>
      </c>
    </row>
    <row r="5" spans="1:11" ht="15.75" thickBot="1">
      <c r="A5" s="147"/>
      <c r="B5" s="152" t="s">
        <v>93</v>
      </c>
      <c r="C5" s="153" t="s">
        <v>44</v>
      </c>
      <c r="D5" s="153" t="s">
        <v>44</v>
      </c>
      <c r="E5" s="154" t="s">
        <v>20</v>
      </c>
      <c r="F5" s="154" t="s">
        <v>20</v>
      </c>
      <c r="G5" s="154" t="s">
        <v>20</v>
      </c>
      <c r="H5" s="154" t="s">
        <v>20</v>
      </c>
      <c r="I5" s="154" t="s">
        <v>20</v>
      </c>
      <c r="J5" s="153" t="s">
        <v>44</v>
      </c>
      <c r="K5" s="154" t="s">
        <v>20</v>
      </c>
    </row>
    <row r="6" spans="1:11" ht="14.25">
      <c r="A6" s="195" t="s">
        <v>82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5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0" t="s">
        <v>101</v>
      </c>
      <c r="B1" s="190"/>
      <c r="C1" s="190"/>
      <c r="D1" s="190"/>
      <c r="E1" s="190"/>
      <c r="F1" s="190"/>
      <c r="G1" s="190"/>
    </row>
    <row r="2" spans="1:7" s="31" customFormat="1" ht="15.75" customHeight="1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s="31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31" customFormat="1" ht="14.25">
      <c r="A4" s="21">
        <v>1</v>
      </c>
      <c r="B4" s="37" t="s">
        <v>20</v>
      </c>
      <c r="C4" s="38" t="s">
        <v>20</v>
      </c>
      <c r="D4" s="99" t="s">
        <v>20</v>
      </c>
      <c r="E4" s="39" t="s">
        <v>20</v>
      </c>
      <c r="F4" s="99" t="s">
        <v>20</v>
      </c>
      <c r="G4" s="40" t="s">
        <v>20</v>
      </c>
    </row>
    <row r="5" spans="1:7" s="31" customFormat="1" ht="15.75" thickBot="1">
      <c r="A5" s="117"/>
      <c r="B5" s="91" t="s">
        <v>43</v>
      </c>
      <c r="C5" s="118" t="s">
        <v>20</v>
      </c>
      <c r="D5" s="96" t="s">
        <v>20</v>
      </c>
      <c r="E5" s="93" t="s">
        <v>20</v>
      </c>
      <c r="F5" s="96" t="s">
        <v>20</v>
      </c>
      <c r="G5" s="94" t="s">
        <v>20</v>
      </c>
    </row>
    <row r="6" spans="1:11" s="31" customFormat="1" ht="15" customHeight="1" thickBot="1">
      <c r="A6" s="193"/>
      <c r="B6" s="193"/>
      <c r="C6" s="193"/>
      <c r="D6" s="193"/>
      <c r="E6" s="193"/>
      <c r="F6" s="193"/>
      <c r="G6" s="193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/>
      <c r="D8" s="41"/>
    </row>
    <row r="9" spans="1:4" s="31" customFormat="1" ht="14.25">
      <c r="A9" s="29"/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22</v>
      </c>
      <c r="C32" s="35" t="s">
        <v>49</v>
      </c>
      <c r="D32" s="35" t="s">
        <v>50</v>
      </c>
      <c r="E32" s="36" t="s">
        <v>47</v>
      </c>
    </row>
    <row r="33" spans="1:5" ht="14.25">
      <c r="A33" s="22">
        <v>1</v>
      </c>
      <c r="B33" s="37" t="str">
        <f>B4</f>
        <v>н.д.</v>
      </c>
      <c r="C33" s="122" t="str">
        <f>C4</f>
        <v>н.д.</v>
      </c>
      <c r="D33" s="99" t="str">
        <f>D4</f>
        <v>н.д.</v>
      </c>
      <c r="E33" s="123" t="str">
        <f>G4</f>
        <v>н.д.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20</v>
      </c>
      <c r="B2" s="141" t="s">
        <v>20</v>
      </c>
      <c r="C2" s="10"/>
      <c r="D2" s="10"/>
    </row>
    <row r="3" spans="1:4" ht="14.25">
      <c r="A3" s="27" t="s">
        <v>27</v>
      </c>
      <c r="B3" s="142" t="s">
        <v>20</v>
      </c>
      <c r="C3" s="10"/>
      <c r="D3" s="10"/>
    </row>
    <row r="4" spans="1:4" ht="14.25">
      <c r="A4" s="27" t="s">
        <v>1</v>
      </c>
      <c r="B4" s="142">
        <v>-0.039908736084495966</v>
      </c>
      <c r="C4" s="10"/>
      <c r="D4" s="10"/>
    </row>
    <row r="5" spans="1:4" ht="14.25">
      <c r="A5" s="27" t="s">
        <v>0</v>
      </c>
      <c r="B5" s="142">
        <v>0</v>
      </c>
      <c r="C5" s="10"/>
      <c r="D5" s="10"/>
    </row>
    <row r="6" spans="1:4" ht="14.25">
      <c r="A6" s="27" t="s">
        <v>28</v>
      </c>
      <c r="B6" s="142">
        <v>0.005175385158920021</v>
      </c>
      <c r="C6" s="10"/>
      <c r="D6" s="10"/>
    </row>
    <row r="7" spans="1:4" ht="14.25">
      <c r="A7" s="27" t="s">
        <v>29</v>
      </c>
      <c r="B7" s="142">
        <v>0.00880282743652483</v>
      </c>
      <c r="C7" s="10"/>
      <c r="D7" s="10"/>
    </row>
    <row r="8" spans="1:4" ht="14.25">
      <c r="A8" s="27" t="s">
        <v>30</v>
      </c>
      <c r="B8" s="142">
        <v>0.011917808219178082</v>
      </c>
      <c r="C8" s="10"/>
      <c r="D8" s="10"/>
    </row>
    <row r="9" spans="1:4" ht="15" thickBot="1">
      <c r="A9" s="76" t="s">
        <v>95</v>
      </c>
      <c r="B9" s="143">
        <v>0.005761617661028229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2024-03-11T10:22:52Z</dcterms:modified>
  <cp:category/>
  <cp:version/>
  <cp:contentType/>
  <cp:contentStatus/>
</cp:coreProperties>
</file>