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<sst xmlns="http://schemas.openxmlformats.org/spreadsheetml/2006/main" count="335" uniqueCount="125">
  <si>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</si>
  <si>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</si>
  <si>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</si>
  <si>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</si>
  <si>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</si>
  <si>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</si>
  <si>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</si>
  <si>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</si>
  <si>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</si>
  <si>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</si>
  <si>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</si>
  <si>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</si>
  <si>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</si>
  <si>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</si>
  <si>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</si>
  <si>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</si>
  <si>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</si>
  <si>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</si>
  <si>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</si>
  <si>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ТОВ КУА "ОТП Капітал"</t>
  </si>
  <si>
    <t>ТОВ КУА "ТАСК-Інвест"</t>
  </si>
  <si>
    <t>н.д.</t>
  </si>
  <si>
    <t>Надбання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</si>
  <si>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</si>
  <si>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</si>
  <si>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</si>
  <si>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</si>
  <si>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</si>
  <si>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</si>
  <si>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</si>
  <si>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</si>
  <si>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</si>
  <si>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</si>
  <si>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</si>
  <si>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</si>
  <si>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</si>
  <si>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</si>
  <si>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</si>
  <si>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</si>
  <si>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</si>
  <si>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</si>
  <si>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</si>
  <si>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</si>
  <si>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</si>
  <si>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</si>
  <si>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</si>
  <si>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</si>
  <si>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</si>
  <si>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</si>
  <si>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</si>
  <si>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Інші</t>
  </si>
  <si>
    <t>Зміна ВЧА, тис. грн.</t>
  </si>
  <si>
    <t>Зміна ВЧА, %</t>
  </si>
  <si>
    <t>Період</t>
  </si>
  <si>
    <t>ОТП Фонд Акцій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</si>
  <si>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</si>
  <si>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</si>
  <si>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</si>
  <si>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</si>
  <si>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</si>
  <si>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</si>
  <si>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</si>
  <si>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</si>
  <si>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</si>
  <si>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</si>
  <si>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</si>
  <si>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</si>
  <si>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</si>
  <si>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</si>
  <si>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</si>
  <si>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</si>
  <si>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</si>
  <si>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</si>
  <si>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</si>
  <si>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</si>
  <si>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</si>
  <si>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</si>
  <si>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</si>
  <si>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</si>
  <si>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</si>
  <si>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</si>
  <si>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</si>
  <si>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</si>
  <si>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</si>
  <si>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Середнє значення</t>
  </si>
  <si>
    <t>WIG20 (Польща)</t>
  </si>
  <si>
    <t>"Золотий" депозит (за офіційним курсом золота)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</si>
  <si>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</si>
  <si>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</si>
  <si>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</si>
  <si>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</si>
  <si>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</si>
  <si>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</si>
  <si>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</si>
  <si>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</si>
  <si>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</si>
  <si>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</si>
  <si>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жовтень</t>
  </si>
  <si>
    <t>листопад</t>
  </si>
  <si>
    <t>ОТП Класичний</t>
  </si>
  <si>
    <t>КІНТО-Класичний</t>
  </si>
  <si>
    <t>ПрАТ “КІНТО”</t>
  </si>
  <si>
    <t>http://www.kinto.com/</t>
  </si>
  <si>
    <t>Софіївський</t>
  </si>
  <si>
    <t>ТОВ КУА "ІВЕКС ЕССЕТ МЕНЕДЖМЕНТ"</t>
  </si>
  <si>
    <t>http://www.am.eavex.com.ua/</t>
  </si>
  <si>
    <t>КІНТО-Еквіті</t>
  </si>
  <si>
    <t>КІНТО-Казначейський</t>
  </si>
  <si>
    <t>ВСІ</t>
  </si>
  <si>
    <t>ТОВ КУА "Всесвіт"</t>
  </si>
  <si>
    <t>http://www.vseswit.com.ua/</t>
  </si>
  <si>
    <t>Аргентум</t>
  </si>
  <si>
    <t>ТОВ КУА "ОЗОН"</t>
  </si>
  <si>
    <t>http://ozoncap.com/</t>
  </si>
  <si>
    <t>Індекс Української Біржі</t>
  </si>
  <si>
    <t>DJI (США)</t>
  </si>
  <si>
    <t>КІНТО-Голд</t>
  </si>
  <si>
    <t>спец. банк. мет.</t>
  </si>
  <si>
    <t>ПрАТ "КІНТО"</t>
  </si>
  <si>
    <t>з початку 2023 року</t>
  </si>
  <si>
    <t>Промінвест-Керамет</t>
  </si>
  <si>
    <t>диверс.</t>
  </si>
  <si>
    <t>5019561</t>
  </si>
  <si>
    <t>ЗАТ КУА "ІНЕКО-ІНВЕСТ"</t>
  </si>
  <si>
    <t>http://www.ineko-invest.com/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</si>
</sst>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10" fontId="11" fillId="0" borderId="44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47" xfId="20" applyFont="1" applyFill="1" applyBorder="1" applyAlignment="1">
      <alignment vertical="center" wrapText="1"/>
      <protection/>
    </xf>
    <xf numFmtId="10" fontId="41" fillId="0" borderId="47" xfId="21" applyNumberFormat="1" applyFont="1" applyFill="1" applyBorder="1" applyAlignment="1">
      <alignment horizontal="center" vertical="center" wrapText="1"/>
      <protection/>
    </xf>
    <xf numFmtId="10" fontId="41" fillId="0" borderId="47" xfId="21" applyNumberFormat="1" applyFont="1" applyFill="1" applyBorder="1" applyAlignment="1">
      <alignment horizontal="right" vertical="center" wrapText="1" indent="1"/>
      <protection/>
    </xf>
    <xf numFmtId="0" fontId="11" fillId="0" borderId="48" xfId="0" applyFont="1" applyFill="1" applyBorder="1" applyAlignment="1">
      <alignment horizontal="center" vertical="center"/>
    </xf>
    <xf numFmtId="0" fontId="22" fillId="0" borderId="47" xfId="20" applyFont="1" applyFill="1" applyBorder="1" applyAlignment="1">
      <alignment vertical="center" wrapText="1"/>
      <protection/>
    </xf>
    <xf numFmtId="14" fontId="22" fillId="0" borderId="47" xfId="20" applyNumberFormat="1" applyFont="1" applyFill="1" applyBorder="1" applyAlignment="1">
      <alignment horizontal="center" vertical="center" wrapText="1"/>
      <protection/>
    </xf>
    <xf numFmtId="10" fontId="22" fillId="0" borderId="47" xfId="21" applyNumberFormat="1" applyFont="1" applyFill="1" applyBorder="1" applyAlignment="1">
      <alignment horizontal="right" vertical="center" wrapText="1" indent="1"/>
      <protection/>
    </xf>
    <xf numFmtId="10" fontId="22" fillId="0" borderId="4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4" fontId="11" fillId="0" borderId="49" xfId="0" applyNumberFormat="1" applyFont="1" applyFill="1" applyBorder="1" applyAlignment="1">
      <alignment horizontal="right" vertical="center" indent="1"/>
    </xf>
    <xf numFmtId="10" fontId="22" fillId="0" borderId="49" xfId="21" applyNumberFormat="1" applyFont="1" applyFill="1" applyBorder="1" applyAlignment="1">
      <alignment horizontal="right" vertical="center" wrapText="1" indent="1"/>
      <protection/>
    </xf>
    <xf numFmtId="4" fontId="11" fillId="0" borderId="50" xfId="0" applyNumberFormat="1" applyFont="1" applyFill="1" applyBorder="1" applyAlignment="1">
      <alignment horizontal="right" vertical="center" indent="1"/>
    </xf>
    <xf numFmtId="0" fontId="22" fillId="0" borderId="51" xfId="20" applyFont="1" applyFill="1" applyBorder="1" applyAlignment="1">
      <alignment horizontal="left" vertical="center" wrapText="1"/>
      <protection/>
    </xf>
    <xf numFmtId="10" fontId="22" fillId="0" borderId="52" xfId="21" applyNumberFormat="1" applyFont="1" applyFill="1" applyBorder="1" applyAlignment="1">
      <alignment horizontal="right" vertical="center" indent="1"/>
      <protection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3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6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10" fontId="20" fillId="0" borderId="46" xfId="0" applyNumberFormat="1" applyFont="1" applyBorder="1" applyAlignment="1">
      <alignment horizontal="right" vertical="center" inden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2230192"/>
        <c:axId val="20071729"/>
      </c:barChart>
      <c:catAx>
        <c:axId val="22301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0071729"/>
        <c:crosses val="autoZero"/>
        <c:auto val="1"/>
        <c:lblOffset val="0"/>
        <c:noMultiLvlLbl val="0"/>
      </c:catAx>
      <c:valAx>
        <c:axId val="20071729"/>
        <c:scaling>
          <c:orientation val="minMax"/>
          <c:max val="0.16"/>
          <c:min val="-0.12"/>
        </c:scaling>
        <c:axPos val="l"/>
        <c:delete val="0"/>
        <c:numFmt formatCode="0%" sourceLinked="0"/>
        <c:majorTickMark val="out"/>
        <c:minorTickMark val="none"/>
        <c:tickLblPos val="nextTo"/>
        <c:crossAx val="22301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25"/>
          <c:w val="1"/>
          <c:h val="0.7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'інд+дох'!$B$23:$B$33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'інд+дох'!$A$23:$A$33</c:f>
              <c:strCache/>
            </c:strRef>
          </c:cat>
          <c:val>
            <c:numRef>
              <c:f>'інд+дох'!$C$23:$C$33</c:f>
              <c:numCache/>
            </c:numRef>
          </c:val>
        </c:ser>
        <c:overlap val="-20"/>
        <c:gapWidth val="100"/>
        <c:axId val="46427834"/>
        <c:axId val="15197323"/>
      </c:barChart>
      <c:catAx>
        <c:axId val="464278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97323"/>
        <c:crosses val="autoZero"/>
        <c:auto val="0"/>
        <c:lblOffset val="100"/>
        <c:tickLblSkip val="1"/>
        <c:noMultiLvlLbl val="0"/>
      </c:catAx>
      <c:valAx>
        <c:axId val="15197323"/>
        <c:scaling>
          <c:orientation val="minMax"/>
          <c:max val="0.3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27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15"/>
          <c:y val="0.89025"/>
          <c:w val="0.59725"/>
          <c:h val="0.0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25"/>
          <c:y val="0.321"/>
          <c:w val="0.434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В_ВЧА!$C$23:$C$33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В_ВЧА!$D$23:$D$33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ВЧА'!$C$58:$C$68</c:f>
              <c:numCache/>
            </c:numRef>
          </c:val>
        </c:ser>
        <c:ser>
          <c:idx val="0"/>
          <c:order val="1"/>
          <c:tx>
            <c:strRef>
              <c:f>'В_динаміка ВЧА'!$E$57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ВЧА'!$E$58:$E$68</c:f>
              <c:numCache/>
            </c:numRef>
          </c:val>
        </c:ser>
        <c:overlap val="-30"/>
        <c:axId val="2558180"/>
        <c:axId val="23023621"/>
      </c:barChart>
      <c:lineChart>
        <c:grouping val="standard"/>
        <c:varyColors val="0"/>
        <c:ser>
          <c:idx val="2"/>
          <c:order val="2"/>
          <c:tx>
            <c:strRef>
              <c:f>'В_динаміка ВЧА'!$D$57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ВЧА'!$B$58:$B$67</c:f>
              <c:strCache/>
            </c:strRef>
          </c:cat>
          <c:val>
            <c:numRef>
              <c:f>'В_динаміка ВЧА'!$D$58:$D$67</c:f>
              <c:numCache/>
            </c:numRef>
          </c:val>
          <c:smooth val="0"/>
        </c:ser>
        <c:axId val="5885998"/>
        <c:axId val="52973983"/>
      </c:lineChart>
      <c:catAx>
        <c:axId val="25581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3023621"/>
        <c:crosses val="autoZero"/>
        <c:auto val="0"/>
        <c:lblOffset val="40"/>
        <c:noMultiLvlLbl val="0"/>
      </c:catAx>
      <c:valAx>
        <c:axId val="23023621"/>
        <c:scaling>
          <c:orientation val="minMax"/>
          <c:max val="2000"/>
          <c:min val="-300"/>
        </c:scaling>
        <c:axPos val="l"/>
        <c:delete val="0"/>
        <c:numFmt formatCode="#,##0" sourceLinked="0"/>
        <c:majorTickMark val="in"/>
        <c:minorTickMark val="none"/>
        <c:tickLblPos val="nextTo"/>
        <c:crossAx val="2558180"/>
        <c:crossesAt val="1"/>
        <c:crossBetween val="between"/>
        <c:dispUnits/>
      </c:valAx>
      <c:catAx>
        <c:axId val="5885998"/>
        <c:scaling>
          <c:orientation val="minMax"/>
        </c:scaling>
        <c:axPos val="b"/>
        <c:delete val="1"/>
        <c:majorTickMark val="in"/>
        <c:minorTickMark val="none"/>
        <c:tickLblPos val="nextTo"/>
        <c:crossAx val="52973983"/>
        <c:crosses val="autoZero"/>
        <c:auto val="0"/>
        <c:lblOffset val="100"/>
        <c:noMultiLvlLbl val="0"/>
      </c:catAx>
      <c:valAx>
        <c:axId val="52973983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58859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1"/>
          <c:h val="0.90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'В_діаграма(дох)'!$A$2:$A$24</c:f>
              <c:strCache/>
            </c:strRef>
          </c:cat>
          <c:val>
            <c:numRef>
              <c:f>'В_діаграма(дох)'!$B$2:$B$24</c:f>
              <c:numCache/>
            </c:numRef>
          </c:val>
        </c:ser>
        <c:gapWidth val="60"/>
        <c:axId val="7003800"/>
        <c:axId val="63034201"/>
      </c:barChart>
      <c:catAx>
        <c:axId val="7003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34201"/>
        <c:crosses val="autoZero"/>
        <c:auto val="0"/>
        <c:lblOffset val="0"/>
        <c:tickLblSkip val="1"/>
        <c:noMultiLvlLbl val="0"/>
      </c:catAx>
      <c:valAx>
        <c:axId val="63034201"/>
        <c:scaling>
          <c:orientation val="minMax"/>
          <c:max val="0.04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03800"/>
        <c:crossesAt val="1"/>
        <c:crossBetween val="between"/>
        <c:dispUnits/>
        <c:majorUnit val="0.0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ВЧА'!$C$33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ВЧА'!$B$34:$B$34</c:f>
              <c:strCache/>
            </c:strRef>
          </c:cat>
          <c:val>
            <c:numRef>
              <c:f>'І_динаміка ВЧА'!$C$34:$C$34</c:f>
              <c:numCache/>
            </c:numRef>
          </c:val>
        </c:ser>
        <c:ser>
          <c:idx val="0"/>
          <c:order val="1"/>
          <c:tx>
            <c:strRef>
              <c:f>'І_динаміка ВЧА'!$E$33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ВЧА'!$B$34:$B$34</c:f>
              <c:strCache/>
            </c:strRef>
          </c:cat>
          <c:val>
            <c:numRef>
              <c:f>'І_динаміка ВЧА'!$E$34:$E$34</c:f>
              <c:numCache/>
            </c:numRef>
          </c:val>
        </c:ser>
        <c:overlap val="-20"/>
        <c:axId val="30436898"/>
        <c:axId val="5496627"/>
      </c:barChart>
      <c:lineChart>
        <c:grouping val="standard"/>
        <c:varyColors val="0"/>
        <c:ser>
          <c:idx val="2"/>
          <c:order val="2"/>
          <c:tx>
            <c:strRef>
              <c:f>'І_динаміка ВЧА'!$D$33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ВЧА'!$D$34:$D$34</c:f>
              <c:numCache/>
            </c:numRef>
          </c:val>
          <c:smooth val="0"/>
        </c:ser>
        <c:axId val="49469644"/>
        <c:axId val="42573613"/>
      </c:lineChart>
      <c:catAx>
        <c:axId val="304368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496627"/>
        <c:crosses val="autoZero"/>
        <c:auto val="0"/>
        <c:lblOffset val="100"/>
        <c:noMultiLvlLbl val="0"/>
      </c:catAx>
      <c:valAx>
        <c:axId val="5496627"/>
        <c:scaling>
          <c:orientation val="minMax"/>
          <c:max val="0.01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436898"/>
        <c:crossesAt val="1"/>
        <c:crossBetween val="between"/>
        <c:dispUnits/>
        <c:majorUnit val="0.01"/>
        <c:minorUnit val="0.01"/>
      </c:valAx>
      <c:catAx>
        <c:axId val="49469644"/>
        <c:scaling>
          <c:orientation val="minMax"/>
        </c:scaling>
        <c:axPos val="b"/>
        <c:delete val="1"/>
        <c:majorTickMark val="in"/>
        <c:minorTickMark val="none"/>
        <c:tickLblPos val="nextTo"/>
        <c:crossAx val="42573613"/>
        <c:crosses val="autoZero"/>
        <c:auto val="0"/>
        <c:lblOffset val="100"/>
        <c:noMultiLvlLbl val="0"/>
      </c:catAx>
      <c:valAx>
        <c:axId val="42573613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4696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4"/>
          <c:w val="0.964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'І_діаграма(дох)'!$A$2:$A$9</c:f>
              <c:strCache/>
            </c:strRef>
          </c:cat>
          <c:val>
            <c:numRef>
              <c:f>'І_діаграма(дох)'!$B$2:$B$9</c:f>
              <c:numCache/>
            </c:numRef>
          </c:val>
        </c:ser>
        <c:gapWidth val="60"/>
        <c:axId val="47618198"/>
        <c:axId val="25910599"/>
      </c:barChart>
      <c:catAx>
        <c:axId val="47618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10599"/>
        <c:crosses val="autoZero"/>
        <c:auto val="0"/>
        <c:lblOffset val="100"/>
        <c:tickLblSkip val="1"/>
        <c:noMultiLvlLbl val="0"/>
      </c:catAx>
      <c:valAx>
        <c:axId val="25910599"/>
        <c:scaling>
          <c:orientation val="minMax"/>
          <c:max val="0.04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1819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31868800"/>
        <c:axId val="18383745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31235978"/>
        <c:axId val="12688347"/>
      </c:lineChart>
      <c:catAx>
        <c:axId val="318688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8383745"/>
        <c:crosses val="autoZero"/>
        <c:auto val="0"/>
        <c:lblOffset val="100"/>
        <c:noMultiLvlLbl val="0"/>
      </c:catAx>
      <c:valAx>
        <c:axId val="1838374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868800"/>
        <c:crossesAt val="1"/>
        <c:crossBetween val="between"/>
        <c:dispUnits/>
      </c:valAx>
      <c:catAx>
        <c:axId val="31235978"/>
        <c:scaling>
          <c:orientation val="minMax"/>
        </c:scaling>
        <c:axPos val="b"/>
        <c:delete val="1"/>
        <c:majorTickMark val="in"/>
        <c:minorTickMark val="none"/>
        <c:tickLblPos val="nextTo"/>
        <c:crossAx val="12688347"/>
        <c:crosses val="autoZero"/>
        <c:auto val="0"/>
        <c:lblOffset val="100"/>
        <c:noMultiLvlLbl val="0"/>
      </c:catAx>
      <c:valAx>
        <c:axId val="12688347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23597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47086260"/>
        <c:axId val="21123157"/>
      </c:barChart>
      <c:catAx>
        <c:axId val="47086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23157"/>
        <c:crosses val="autoZero"/>
        <c:auto val="0"/>
        <c:lblOffset val="100"/>
        <c:tickLblSkip val="1"/>
        <c:noMultiLvlLbl val="0"/>
      </c:catAx>
      <c:valAx>
        <c:axId val="21123157"/>
        <c:scaling>
          <c:orientation val="minMax"/>
          <c:max val="0.04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862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39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95250</xdr:rowOff>
    </xdr:from>
    <xdr:to>
      <xdr:col>7</xdr:col>
      <xdr:colOff>47625</xdr:colOff>
      <xdr:row>51</xdr:row>
      <xdr:rowOff>142875</xdr:rowOff>
    </xdr:to>
    <xdr:graphicFrame>
      <xdr:nvGraphicFramePr>
        <xdr:cNvPr id="1" name="Chart 7"/>
        <xdr:cNvGraphicFramePr/>
      </xdr:nvGraphicFramePr>
      <xdr:xfrm>
        <a:off x="66675" y="520065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6115050" y="95250"/>
        <a:ext cx="10287000" cy="907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7</xdr:col>
      <xdr:colOff>9525</xdr:colOff>
      <xdr:row>30</xdr:row>
      <xdr:rowOff>133350</xdr:rowOff>
    </xdr:to>
    <xdr:graphicFrame>
      <xdr:nvGraphicFramePr>
        <xdr:cNvPr id="1" name="Chart 8"/>
        <xdr:cNvGraphicFramePr/>
      </xdr:nvGraphicFramePr>
      <xdr:xfrm>
        <a:off x="0" y="248602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0</xdr:rowOff>
    </xdr:from>
    <xdr:to>
      <xdr:col>18</xdr:col>
      <xdr:colOff>304800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4972050" y="200025"/>
        <a:ext cx="1056322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5"/>
  <sheetViews>
    <sheetView tabSelected="1" zoomScale="85" zoomScaleNormal="85" workbookViewId="0" topLeftCell="A1">
      <selection activeCell="F5" sqref="F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1" t="s">
        <v>77</v>
      </c>
      <c r="B1" s="71"/>
      <c r="C1" s="71"/>
      <c r="D1" s="72"/>
      <c r="E1" s="72"/>
      <c r="F1" s="72"/>
    </row>
    <row r="2" spans="1:9" ht="15.75" thickBot="1">
      <c r="A2" s="25" t="s">
        <v>53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5" t="s">
        <v>97</v>
      </c>
      <c r="B3" s="86">
        <v>0</v>
      </c>
      <c r="C3" s="86">
        <v>-0.0873085420764621</v>
      </c>
      <c r="D3" s="86">
        <v>0.003724546412500884</v>
      </c>
      <c r="E3" s="86" t="s">
        <v>21</v>
      </c>
      <c r="F3" s="86">
        <v>0.030289123044861088</v>
      </c>
      <c r="G3" s="58"/>
      <c r="H3" s="58"/>
      <c r="I3" s="2"/>
      <c r="J3" s="2"/>
      <c r="K3" s="2"/>
      <c r="L3" s="2"/>
    </row>
    <row r="4" spans="1:12" ht="14.25">
      <c r="A4" s="85" t="s">
        <v>98</v>
      </c>
      <c r="B4" s="86">
        <v>0</v>
      </c>
      <c r="C4" s="86">
        <v>-0.11852998105277135</v>
      </c>
      <c r="D4" s="86">
        <v>-0.004136336680844427</v>
      </c>
      <c r="E4" s="86" t="s">
        <v>21</v>
      </c>
      <c r="F4" s="86">
        <v>0.010931703007613314</v>
      </c>
      <c r="G4" s="58"/>
      <c r="H4" s="58"/>
      <c r="I4" s="2"/>
      <c r="J4" s="2"/>
      <c r="K4" s="2"/>
      <c r="L4" s="2"/>
    </row>
    <row r="5" spans="1:12" ht="15" thickBot="1">
      <c r="A5" s="75" t="s">
        <v>119</v>
      </c>
      <c r="B5" s="77">
        <v>-0.02344737846178624</v>
      </c>
      <c r="C5" s="77">
        <v>0.10222875023947875</v>
      </c>
      <c r="D5" s="77">
        <v>0.11627339309099903</v>
      </c>
      <c r="E5" s="77">
        <v>0</v>
      </c>
      <c r="F5" s="77">
        <v>0.15166124044712292</v>
      </c>
      <c r="G5" s="58"/>
      <c r="H5" s="58"/>
      <c r="I5" s="2"/>
      <c r="J5" s="2"/>
      <c r="K5" s="2"/>
      <c r="L5" s="2"/>
    </row>
    <row r="6" spans="1:14" ht="14.25">
      <c r="A6" s="69"/>
      <c r="B6" s="68"/>
      <c r="C6" s="68"/>
      <c r="D6" s="70"/>
      <c r="E6" s="70"/>
      <c r="F6" s="70"/>
      <c r="G6" s="10"/>
      <c r="J6" s="2"/>
      <c r="K6" s="2"/>
      <c r="L6" s="2"/>
      <c r="M6" s="2"/>
      <c r="N6" s="2"/>
    </row>
    <row r="7" spans="1:14" ht="14.25">
      <c r="A7" s="69"/>
      <c r="B7" s="70"/>
      <c r="C7" s="70"/>
      <c r="D7" s="70"/>
      <c r="E7" s="70"/>
      <c r="F7" s="70"/>
      <c r="J7" s="4"/>
      <c r="K7" s="4"/>
      <c r="L7" s="4"/>
      <c r="M7" s="4"/>
      <c r="N7" s="4"/>
    </row>
    <row r="8" spans="1:6" ht="14.25">
      <c r="A8" s="69"/>
      <c r="B8" s="70"/>
      <c r="C8" s="70"/>
      <c r="D8" s="70"/>
      <c r="E8" s="70"/>
      <c r="F8" s="70"/>
    </row>
    <row r="9" spans="1:6" ht="14.25">
      <c r="A9" s="69"/>
      <c r="B9" s="70"/>
      <c r="C9" s="70"/>
      <c r="D9" s="70"/>
      <c r="E9" s="70"/>
      <c r="F9" s="70"/>
    </row>
    <row r="10" spans="1:14" ht="14.25">
      <c r="A10" s="69"/>
      <c r="B10" s="70"/>
      <c r="C10" s="70"/>
      <c r="D10" s="70"/>
      <c r="E10" s="70"/>
      <c r="F10" s="70"/>
      <c r="N10" s="10"/>
    </row>
    <row r="11" spans="1:6" ht="14.25">
      <c r="A11" s="69"/>
      <c r="B11" s="70"/>
      <c r="C11" s="70"/>
      <c r="D11" s="70"/>
      <c r="E11" s="70"/>
      <c r="F11" s="70"/>
    </row>
    <row r="12" spans="1:6" ht="14.25">
      <c r="A12" s="69"/>
      <c r="B12" s="70"/>
      <c r="C12" s="70"/>
      <c r="D12" s="70"/>
      <c r="E12" s="70"/>
      <c r="F12" s="70"/>
    </row>
    <row r="13" spans="1:6" ht="14.25">
      <c r="A13" s="69"/>
      <c r="B13" s="70"/>
      <c r="C13" s="70"/>
      <c r="D13" s="70"/>
      <c r="E13" s="70"/>
      <c r="F13" s="70"/>
    </row>
    <row r="14" spans="1:6" ht="14.25">
      <c r="A14" s="69"/>
      <c r="B14" s="70"/>
      <c r="C14" s="70"/>
      <c r="D14" s="70"/>
      <c r="E14" s="70"/>
      <c r="F14" s="70"/>
    </row>
    <row r="15" spans="1:6" ht="14.25">
      <c r="A15" s="69"/>
      <c r="B15" s="70"/>
      <c r="C15" s="70"/>
      <c r="D15" s="70"/>
      <c r="E15" s="70"/>
      <c r="F15" s="70"/>
    </row>
    <row r="16" spans="1:6" ht="14.25">
      <c r="A16" s="69"/>
      <c r="B16" s="70"/>
      <c r="C16" s="70"/>
      <c r="D16" s="70"/>
      <c r="E16" s="70"/>
      <c r="F16" s="70"/>
    </row>
    <row r="17" spans="1:6" ht="14.25">
      <c r="A17" s="69"/>
      <c r="B17" s="70"/>
      <c r="C17" s="70"/>
      <c r="D17" s="70"/>
      <c r="E17" s="70"/>
      <c r="F17" s="70"/>
    </row>
    <row r="18" spans="1:6" ht="14.25">
      <c r="A18" s="69"/>
      <c r="B18" s="70"/>
      <c r="C18" s="70"/>
      <c r="D18" s="70"/>
      <c r="E18" s="70"/>
      <c r="F18" s="70"/>
    </row>
    <row r="19" spans="1:6" ht="14.25">
      <c r="A19" s="69"/>
      <c r="B19" s="70"/>
      <c r="C19" s="70"/>
      <c r="D19" s="70"/>
      <c r="E19" s="70"/>
      <c r="F19" s="70"/>
    </row>
    <row r="20" spans="1:6" ht="14.25">
      <c r="A20" s="69"/>
      <c r="B20" s="70"/>
      <c r="C20" s="70"/>
      <c r="D20" s="70"/>
      <c r="E20" s="70"/>
      <c r="F20" s="70"/>
    </row>
    <row r="21" spans="1:6" ht="15" thickBot="1">
      <c r="A21" s="69"/>
      <c r="B21" s="70"/>
      <c r="C21" s="70"/>
      <c r="D21" s="70"/>
      <c r="E21" s="70"/>
      <c r="F21" s="70"/>
    </row>
    <row r="22" spans="1:6" ht="30.75" thickBot="1">
      <c r="A22" s="25" t="s">
        <v>68</v>
      </c>
      <c r="B22" s="18" t="s">
        <v>72</v>
      </c>
      <c r="C22" s="18" t="s">
        <v>63</v>
      </c>
      <c r="D22" s="74"/>
      <c r="E22" s="70"/>
      <c r="F22" s="70"/>
    </row>
    <row r="23" spans="1:6" ht="14.25">
      <c r="A23" s="27" t="s">
        <v>1</v>
      </c>
      <c r="B23" s="28">
        <v>-0.11852998105277135</v>
      </c>
      <c r="C23" s="65">
        <v>0.10222875023947875</v>
      </c>
      <c r="D23" s="74"/>
      <c r="E23" s="70"/>
      <c r="F23" s="70"/>
    </row>
    <row r="24" spans="1:6" ht="14.25">
      <c r="A24" s="27" t="s">
        <v>8</v>
      </c>
      <c r="B24" s="28">
        <v>-0.004067207090965086</v>
      </c>
      <c r="C24" s="65">
        <v>-0.1384395753386639</v>
      </c>
      <c r="D24" s="74"/>
      <c r="E24" s="70"/>
      <c r="F24" s="70"/>
    </row>
    <row r="25" spans="1:6" ht="14.25">
      <c r="A25" s="27" t="s">
        <v>0</v>
      </c>
      <c r="B25" s="28">
        <v>0</v>
      </c>
      <c r="C25" s="65">
        <v>-0.02344737846178624</v>
      </c>
      <c r="D25" s="74"/>
      <c r="E25" s="70"/>
      <c r="F25" s="70"/>
    </row>
    <row r="26" spans="1:6" ht="28.5">
      <c r="A26" s="27" t="s">
        <v>5</v>
      </c>
      <c r="B26" s="28">
        <v>0.0036107421234476966</v>
      </c>
      <c r="C26" s="65">
        <v>-0.019289409114156886</v>
      </c>
      <c r="D26" s="74"/>
      <c r="E26" s="70"/>
      <c r="F26" s="70"/>
    </row>
    <row r="27" spans="1:6" ht="14.25">
      <c r="A27" s="27" t="s">
        <v>7</v>
      </c>
      <c r="B27" s="28">
        <v>0.018032648066301338</v>
      </c>
      <c r="C27" s="65">
        <v>0.0002697356590541933</v>
      </c>
      <c r="D27" s="74"/>
      <c r="E27" s="70"/>
      <c r="F27" s="70"/>
    </row>
    <row r="28" spans="1:6" ht="14.25">
      <c r="A28" s="27" t="s">
        <v>85</v>
      </c>
      <c r="B28" s="28">
        <v>0.05301060497307164</v>
      </c>
      <c r="C28" s="65">
        <v>0.2361817177359502</v>
      </c>
      <c r="D28" s="74"/>
      <c r="E28" s="70"/>
      <c r="F28" s="70"/>
    </row>
    <row r="29" spans="1:6" ht="14.25">
      <c r="A29" s="27" t="s">
        <v>6</v>
      </c>
      <c r="B29" s="28">
        <v>0.06173999549788345</v>
      </c>
      <c r="C29" s="65">
        <v>0.1292927139714788</v>
      </c>
      <c r="D29" s="74"/>
      <c r="E29" s="70"/>
      <c r="F29" s="70"/>
    </row>
    <row r="30" spans="1:6" ht="14.25">
      <c r="A30" s="27" t="s">
        <v>9</v>
      </c>
      <c r="B30" s="28">
        <v>0.08516325138493497</v>
      </c>
      <c r="C30" s="65">
        <v>0.28329303109850734</v>
      </c>
      <c r="D30" s="74"/>
      <c r="E30" s="70"/>
      <c r="F30" s="70"/>
    </row>
    <row r="31" spans="1:6" ht="14.25">
      <c r="A31" s="27" t="s">
        <v>115</v>
      </c>
      <c r="B31" s="28">
        <v>0.08767831658793912</v>
      </c>
      <c r="C31" s="65">
        <v>0.08458137552889</v>
      </c>
      <c r="D31" s="74"/>
      <c r="E31" s="70"/>
      <c r="F31" s="70"/>
    </row>
    <row r="32" spans="1:6" ht="14.25">
      <c r="A32" s="27" t="s">
        <v>11</v>
      </c>
      <c r="B32" s="28">
        <v>0.08917926462873771</v>
      </c>
      <c r="C32" s="65">
        <v>0.18968615705169944</v>
      </c>
      <c r="D32" s="74"/>
      <c r="E32" s="70"/>
      <c r="F32" s="70"/>
    </row>
    <row r="33" spans="1:6" ht="15" thickBot="1">
      <c r="A33" s="75" t="s">
        <v>10</v>
      </c>
      <c r="B33" s="76">
        <v>0.09487223115742105</v>
      </c>
      <c r="C33" s="77">
        <v>0.1646012271260502</v>
      </c>
      <c r="D33" s="74"/>
      <c r="E33" s="70"/>
      <c r="F33" s="70"/>
    </row>
    <row r="34" spans="1:6" ht="14.25">
      <c r="A34" s="69"/>
      <c r="B34" s="70"/>
      <c r="C34" s="70"/>
      <c r="D34" s="74"/>
      <c r="E34" s="70"/>
      <c r="F34" s="70"/>
    </row>
    <row r="35" spans="1:6" ht="14.25">
      <c r="A35" s="69"/>
      <c r="B35" s="70"/>
      <c r="C35" s="70"/>
      <c r="D35" s="74"/>
      <c r="E35" s="70"/>
      <c r="F35" s="70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30.75" thickBot="1">
      <c r="A2" s="15" t="s">
        <v>37</v>
      </c>
      <c r="B2" s="48" t="s">
        <v>23</v>
      </c>
      <c r="C2" s="18" t="s">
        <v>33</v>
      </c>
      <c r="D2" s="18" t="s">
        <v>34</v>
      </c>
      <c r="E2" s="17" t="s">
        <v>38</v>
      </c>
      <c r="F2" s="17" t="s">
        <v>58</v>
      </c>
      <c r="G2" s="17" t="s">
        <v>59</v>
      </c>
      <c r="H2" s="18" t="s">
        <v>60</v>
      </c>
      <c r="I2" s="18" t="s">
        <v>15</v>
      </c>
      <c r="J2" s="18" t="s">
        <v>16</v>
      </c>
    </row>
    <row r="3" spans="1:11" ht="14.25" customHeight="1">
      <c r="A3" s="21">
        <v>1</v>
      </c>
      <c r="B3" s="108" t="s">
        <v>114</v>
      </c>
      <c r="C3" s="109" t="s">
        <v>36</v>
      </c>
      <c r="D3" s="110" t="s">
        <v>35</v>
      </c>
      <c r="E3" s="111">
        <v>3654130.7</v>
      </c>
      <c r="F3" s="112">
        <v>169125</v>
      </c>
      <c r="G3" s="111">
        <v>21.6061</v>
      </c>
      <c r="H3" s="52">
        <v>100</v>
      </c>
      <c r="I3" s="108" t="s">
        <v>101</v>
      </c>
      <c r="J3" s="113" t="s">
        <v>102</v>
      </c>
      <c r="K3" s="49"/>
    </row>
    <row r="4" spans="1:11" ht="14.25" customHeight="1">
      <c r="A4" s="21">
        <v>2</v>
      </c>
      <c r="B4" s="108" t="s">
        <v>116</v>
      </c>
      <c r="C4" s="109" t="s">
        <v>36</v>
      </c>
      <c r="D4" s="110" t="s">
        <v>117</v>
      </c>
      <c r="E4" s="111">
        <v>3446740.04</v>
      </c>
      <c r="F4" s="112">
        <v>173506</v>
      </c>
      <c r="G4" s="111">
        <v>19.8652</v>
      </c>
      <c r="H4" s="52">
        <v>10</v>
      </c>
      <c r="I4" s="108" t="s">
        <v>118</v>
      </c>
      <c r="J4" s="113" t="s">
        <v>102</v>
      </c>
      <c r="K4" s="49"/>
    </row>
    <row r="5" spans="1:10" ht="15.75" thickBot="1">
      <c r="A5" s="175" t="s">
        <v>45</v>
      </c>
      <c r="B5" s="176"/>
      <c r="C5" s="114" t="s">
        <v>46</v>
      </c>
      <c r="D5" s="114" t="s">
        <v>46</v>
      </c>
      <c r="E5" s="96">
        <f>SUM(E3:E4)</f>
        <v>7100870.74</v>
      </c>
      <c r="F5" s="97">
        <f>SUM(F3:F4)</f>
        <v>342631</v>
      </c>
      <c r="G5" s="114" t="s">
        <v>46</v>
      </c>
      <c r="H5" s="114" t="s">
        <v>46</v>
      </c>
      <c r="I5" s="114" t="s">
        <v>46</v>
      </c>
      <c r="J5" s="114" t="s">
        <v>46</v>
      </c>
    </row>
    <row r="6" spans="1:10" ht="15" thickBot="1">
      <c r="A6" s="192"/>
      <c r="B6" s="192"/>
      <c r="C6" s="192"/>
      <c r="D6" s="192"/>
      <c r="E6" s="192"/>
      <c r="F6" s="192"/>
      <c r="G6" s="192"/>
      <c r="H6" s="192"/>
      <c r="I6" s="158"/>
      <c r="J6" s="158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E4" activeCellId="1" sqref="B4:B5 E4:E5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0" customFormat="1" ht="16.5" thickBot="1">
      <c r="A1" s="190" t="s">
        <v>94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1" s="22" customFormat="1" ht="15.75" customHeight="1" thickBot="1">
      <c r="A2" s="181" t="s">
        <v>37</v>
      </c>
      <c r="B2" s="100"/>
      <c r="C2" s="101"/>
      <c r="D2" s="102"/>
      <c r="E2" s="183" t="s">
        <v>62</v>
      </c>
      <c r="F2" s="183"/>
      <c r="G2" s="183"/>
      <c r="H2" s="183"/>
      <c r="I2" s="183"/>
      <c r="J2" s="183"/>
      <c r="K2" s="183"/>
    </row>
    <row r="3" spans="1:11" s="22" customFormat="1" ht="60.75" thickBot="1">
      <c r="A3" s="182"/>
      <c r="B3" s="103" t="s">
        <v>23</v>
      </c>
      <c r="C3" s="26" t="s">
        <v>12</v>
      </c>
      <c r="D3" s="26" t="s">
        <v>13</v>
      </c>
      <c r="E3" s="17" t="s">
        <v>73</v>
      </c>
      <c r="F3" s="17" t="s">
        <v>81</v>
      </c>
      <c r="G3" s="17" t="s">
        <v>82</v>
      </c>
      <c r="H3" s="17" t="s">
        <v>71</v>
      </c>
      <c r="I3" s="17" t="s">
        <v>83</v>
      </c>
      <c r="J3" s="17" t="s">
        <v>47</v>
      </c>
      <c r="K3" s="18" t="s">
        <v>74</v>
      </c>
    </row>
    <row r="4" spans="1:11" s="22" customFormat="1" ht="14.25" collapsed="1">
      <c r="A4" s="21">
        <v>1</v>
      </c>
      <c r="B4" s="27" t="s">
        <v>114</v>
      </c>
      <c r="C4" s="104">
        <v>40555</v>
      </c>
      <c r="D4" s="104">
        <v>40626</v>
      </c>
      <c r="E4" s="98">
        <v>-0.0003192523018552551</v>
      </c>
      <c r="F4" s="98">
        <v>1.851363297666886E-05</v>
      </c>
      <c r="G4" s="98">
        <v>0.035811708079447335</v>
      </c>
      <c r="H4" s="98">
        <v>0.19609938108260727</v>
      </c>
      <c r="I4" s="98">
        <v>0.19622520332855342</v>
      </c>
      <c r="J4" s="105">
        <v>-0.7839389999999999</v>
      </c>
      <c r="K4" s="122">
        <v>-0.11368626531914394</v>
      </c>
    </row>
    <row r="5" spans="1:11" s="22" customFormat="1" ht="14.25">
      <c r="A5" s="159">
        <v>2</v>
      </c>
      <c r="B5" s="164" t="s">
        <v>116</v>
      </c>
      <c r="C5" s="165">
        <v>41848</v>
      </c>
      <c r="D5" s="165">
        <v>42032</v>
      </c>
      <c r="E5" s="166">
        <v>0.022182658317081883</v>
      </c>
      <c r="F5" s="166">
        <v>0.08375932220033944</v>
      </c>
      <c r="G5" s="166">
        <v>0.03155117979395161</v>
      </c>
      <c r="H5" s="166">
        <v>0.13968044519663825</v>
      </c>
      <c r="I5" s="166">
        <v>0.10709727756569243</v>
      </c>
      <c r="J5" s="167">
        <v>0.9865200000000001</v>
      </c>
      <c r="K5" s="168">
        <v>0.0807028482771226</v>
      </c>
    </row>
    <row r="6" spans="1:11" s="22" customFormat="1" ht="15.75" collapsed="1" thickBot="1">
      <c r="A6" s="159"/>
      <c r="B6" s="160" t="s">
        <v>84</v>
      </c>
      <c r="C6" s="161" t="s">
        <v>46</v>
      </c>
      <c r="D6" s="161" t="s">
        <v>46</v>
      </c>
      <c r="E6" s="162">
        <f>AVERAGE(E4:E5)</f>
        <v>0.010931703007613314</v>
      </c>
      <c r="F6" s="162">
        <f>AVERAGE(F4:F5)</f>
        <v>0.04188891791665805</v>
      </c>
      <c r="G6" s="162">
        <f>AVERAGE(G4:G5)</f>
        <v>0.03368144393669947</v>
      </c>
      <c r="H6" s="162">
        <f>AVERAGE(H4:H4)</f>
        <v>0.19609938108260727</v>
      </c>
      <c r="I6" s="162">
        <f>AVERAGE(I4:I5)</f>
        <v>0.15166124044712292</v>
      </c>
      <c r="J6" s="161" t="s">
        <v>46</v>
      </c>
      <c r="K6" s="162">
        <f>AVERAGE(K4:K5)</f>
        <v>-0.016491708521010673</v>
      </c>
    </row>
    <row r="7" spans="1:11" s="22" customFormat="1" ht="14.25" hidden="1">
      <c r="A7" s="195" t="s">
        <v>75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8" spans="1:11" s="22" customFormat="1" ht="15" hidden="1" thickBot="1">
      <c r="A8" s="194" t="s">
        <v>76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</row>
    <row r="9" spans="3:4" s="22" customFormat="1" ht="15.75" customHeight="1" hidden="1">
      <c r="C9" s="64"/>
      <c r="D9" s="64"/>
    </row>
    <row r="10" spans="1:11" ht="15" thickBot="1">
      <c r="A10" s="193"/>
      <c r="B10" s="193"/>
      <c r="C10" s="193"/>
      <c r="D10" s="193"/>
      <c r="E10" s="193"/>
      <c r="F10" s="193"/>
      <c r="G10" s="193"/>
      <c r="H10" s="193"/>
      <c r="I10" s="163"/>
      <c r="J10" s="163"/>
      <c r="K10" s="163"/>
    </row>
    <row r="11" spans="2:5" ht="14.25">
      <c r="B11" s="29"/>
      <c r="C11" s="106"/>
      <c r="E11" s="106"/>
    </row>
    <row r="12" spans="5:6" ht="14.25">
      <c r="E12" s="106"/>
      <c r="F12" s="106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6" t="s">
        <v>95</v>
      </c>
      <c r="B1" s="186"/>
      <c r="C1" s="186"/>
      <c r="D1" s="186"/>
      <c r="E1" s="186"/>
      <c r="F1" s="186"/>
      <c r="G1" s="186"/>
    </row>
    <row r="2" spans="1:7" s="29" customFormat="1" ht="15.75" customHeight="1" thickBot="1">
      <c r="A2" s="199" t="s">
        <v>37</v>
      </c>
      <c r="B2" s="88"/>
      <c r="C2" s="187" t="s">
        <v>24</v>
      </c>
      <c r="D2" s="196"/>
      <c r="E2" s="197" t="s">
        <v>61</v>
      </c>
      <c r="F2" s="198"/>
      <c r="G2" s="89"/>
    </row>
    <row r="3" spans="1:7" s="29" customFormat="1" ht="45.75" thickBot="1">
      <c r="A3" s="182"/>
      <c r="B3" s="35" t="s">
        <v>23</v>
      </c>
      <c r="C3" s="35" t="s">
        <v>48</v>
      </c>
      <c r="D3" s="35" t="s">
        <v>26</v>
      </c>
      <c r="E3" s="35" t="s">
        <v>27</v>
      </c>
      <c r="F3" s="35" t="s">
        <v>26</v>
      </c>
      <c r="G3" s="36" t="s">
        <v>79</v>
      </c>
    </row>
    <row r="4" spans="1:7" s="29" customFormat="1" ht="14.25">
      <c r="A4" s="21">
        <v>1</v>
      </c>
      <c r="B4" s="37" t="s">
        <v>116</v>
      </c>
      <c r="C4" s="38">
        <v>74.79976839999995</v>
      </c>
      <c r="D4" s="98">
        <v>0.02218300514691713</v>
      </c>
      <c r="E4" s="39">
        <v>0</v>
      </c>
      <c r="F4" s="98">
        <v>0</v>
      </c>
      <c r="G4" s="40">
        <v>0</v>
      </c>
    </row>
    <row r="5" spans="1:7" s="29" customFormat="1" ht="14.25">
      <c r="A5" s="21">
        <v>2</v>
      </c>
      <c r="B5" s="37" t="s">
        <v>114</v>
      </c>
      <c r="C5" s="38">
        <v>-1.1647500000000002</v>
      </c>
      <c r="D5" s="98">
        <v>-0.000318647292929495</v>
      </c>
      <c r="E5" s="39">
        <v>0</v>
      </c>
      <c r="F5" s="98">
        <v>0</v>
      </c>
      <c r="G5" s="40">
        <v>0</v>
      </c>
    </row>
    <row r="6" spans="1:7" s="29" customFormat="1" ht="15.75" thickBot="1">
      <c r="A6" s="117"/>
      <c r="B6" s="90" t="s">
        <v>45</v>
      </c>
      <c r="C6" s="91">
        <v>73.63501839999995</v>
      </c>
      <c r="D6" s="95">
        <v>0.010478518341666548</v>
      </c>
      <c r="E6" s="92">
        <v>0</v>
      </c>
      <c r="F6" s="95">
        <v>0</v>
      </c>
      <c r="G6" s="118">
        <v>0</v>
      </c>
    </row>
    <row r="7" spans="1:8" s="29" customFormat="1" ht="15" customHeight="1" thickBot="1">
      <c r="A7" s="177"/>
      <c r="B7" s="177"/>
      <c r="C7" s="177"/>
      <c r="D7" s="177"/>
      <c r="E7" s="177"/>
      <c r="F7" s="177"/>
      <c r="G7" s="177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79"/>
      <c r="C29" s="79"/>
      <c r="D29" s="80"/>
      <c r="E29" s="79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23</v>
      </c>
      <c r="C35" s="35" t="s">
        <v>51</v>
      </c>
      <c r="D35" s="35" t="s">
        <v>52</v>
      </c>
      <c r="E35" s="36" t="s">
        <v>49</v>
      </c>
    </row>
    <row r="36" spans="2:5" s="29" customFormat="1" ht="14.25">
      <c r="B36" s="124" t="str">
        <f aca="true" t="shared" si="0" ref="B36:D37">B4</f>
        <v>КІНТО-Голд</v>
      </c>
      <c r="C36" s="169">
        <f t="shared" si="0"/>
        <v>74.79976839999995</v>
      </c>
      <c r="D36" s="170">
        <f t="shared" si="0"/>
        <v>0.02218300514691713</v>
      </c>
      <c r="E36" s="171">
        <f>G4</f>
        <v>0</v>
      </c>
    </row>
    <row r="37" spans="2:6" ht="14.25">
      <c r="B37" s="124" t="str">
        <f t="shared" si="0"/>
        <v>Індекс Української Біржі</v>
      </c>
      <c r="C37" s="169">
        <f t="shared" si="0"/>
        <v>-1.1647500000000002</v>
      </c>
      <c r="D37" s="170">
        <f t="shared" si="0"/>
        <v>-0.000318647292929495</v>
      </c>
      <c r="E37" s="171">
        <f>G5</f>
        <v>0</v>
      </c>
      <c r="F37" s="19"/>
    </row>
    <row r="38" spans="2:6" ht="14.25">
      <c r="B38" s="29"/>
      <c r="C38" s="154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5" sqref="A5:B10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23</v>
      </c>
      <c r="B1" s="67" t="s">
        <v>69</v>
      </c>
      <c r="C1" s="10"/>
      <c r="D1" s="10"/>
    </row>
    <row r="2" spans="1:4" ht="14.25">
      <c r="A2" s="27" t="s">
        <v>114</v>
      </c>
      <c r="B2" s="139">
        <v>-0.0003192523018552551</v>
      </c>
      <c r="C2" s="10"/>
      <c r="D2" s="10"/>
    </row>
    <row r="3" spans="1:4" ht="14.25">
      <c r="A3" s="27" t="s">
        <v>116</v>
      </c>
      <c r="B3" s="140">
        <v>0.022182658317081883</v>
      </c>
      <c r="C3" s="10"/>
      <c r="D3" s="10"/>
    </row>
    <row r="4" spans="1:4" ht="14.25">
      <c r="A4" s="27" t="s">
        <v>28</v>
      </c>
      <c r="B4" s="140">
        <v>0.010931703007613314</v>
      </c>
      <c r="C4" s="10"/>
      <c r="D4" s="10"/>
    </row>
    <row r="5" spans="1:4" ht="14.25">
      <c r="A5" s="27" t="s">
        <v>1</v>
      </c>
      <c r="B5" s="140">
        <v>-0.11852998105277135</v>
      </c>
      <c r="C5" s="10"/>
      <c r="D5" s="10"/>
    </row>
    <row r="6" spans="1:4" ht="14.25">
      <c r="A6" s="27" t="s">
        <v>0</v>
      </c>
      <c r="B6" s="140">
        <v>0</v>
      </c>
      <c r="C6" s="10"/>
      <c r="D6" s="10"/>
    </row>
    <row r="7" spans="1:4" ht="14.25">
      <c r="A7" s="27" t="s">
        <v>29</v>
      </c>
      <c r="B7" s="140">
        <v>0.03620439660295127</v>
      </c>
      <c r="C7" s="10"/>
      <c r="D7" s="10"/>
    </row>
    <row r="8" spans="1:4" ht="14.25">
      <c r="A8" s="27" t="s">
        <v>30</v>
      </c>
      <c r="B8" s="140">
        <v>0.00026395536055945357</v>
      </c>
      <c r="C8" s="10"/>
      <c r="D8" s="10"/>
    </row>
    <row r="9" spans="1:4" ht="14.25">
      <c r="A9" s="27" t="s">
        <v>31</v>
      </c>
      <c r="B9" s="140">
        <v>0.012328767123287671</v>
      </c>
      <c r="C9" s="10"/>
      <c r="D9" s="10"/>
    </row>
    <row r="10" spans="1:4" ht="15" thickBot="1">
      <c r="A10" s="75" t="s">
        <v>86</v>
      </c>
      <c r="B10" s="141">
        <v>0.02197853670087624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4" t="s">
        <v>87</v>
      </c>
      <c r="B1" s="174"/>
      <c r="C1" s="174"/>
      <c r="D1" s="174"/>
      <c r="E1" s="174"/>
      <c r="F1" s="174"/>
      <c r="G1" s="174"/>
      <c r="H1" s="174"/>
      <c r="I1" s="13"/>
    </row>
    <row r="2" spans="1:9" ht="30.75" thickBot="1">
      <c r="A2" s="15" t="s">
        <v>37</v>
      </c>
      <c r="B2" s="16" t="s">
        <v>70</v>
      </c>
      <c r="C2" s="17" t="s">
        <v>38</v>
      </c>
      <c r="D2" s="17" t="s">
        <v>39</v>
      </c>
      <c r="E2" s="17" t="s">
        <v>40</v>
      </c>
      <c r="F2" s="17" t="s">
        <v>14</v>
      </c>
      <c r="G2" s="17" t="s">
        <v>15</v>
      </c>
      <c r="H2" s="18" t="s">
        <v>16</v>
      </c>
      <c r="I2" s="19"/>
    </row>
    <row r="3" spans="1:9" ht="14.25">
      <c r="A3" s="21">
        <v>1</v>
      </c>
      <c r="B3" s="81" t="s">
        <v>99</v>
      </c>
      <c r="C3" s="82">
        <v>73155421.32</v>
      </c>
      <c r="D3" s="83">
        <v>11286</v>
      </c>
      <c r="E3" s="82">
        <v>6481.96</v>
      </c>
      <c r="F3" s="83">
        <v>1000</v>
      </c>
      <c r="G3" s="81" t="s">
        <v>19</v>
      </c>
      <c r="H3" s="84" t="s">
        <v>44</v>
      </c>
      <c r="I3" s="19"/>
    </row>
    <row r="4" spans="1:9" ht="14.25">
      <c r="A4" s="21">
        <v>2</v>
      </c>
      <c r="B4" s="81" t="s">
        <v>100</v>
      </c>
      <c r="C4" s="82">
        <v>24071339.33</v>
      </c>
      <c r="D4" s="83">
        <v>44473</v>
      </c>
      <c r="E4" s="82">
        <v>541.2574</v>
      </c>
      <c r="F4" s="83">
        <v>100</v>
      </c>
      <c r="G4" s="81" t="s">
        <v>101</v>
      </c>
      <c r="H4" s="84" t="s">
        <v>102</v>
      </c>
      <c r="I4" s="19"/>
    </row>
    <row r="5" spans="1:9" ht="14.25" customHeight="1">
      <c r="A5" s="21">
        <v>3</v>
      </c>
      <c r="B5" s="81" t="s">
        <v>54</v>
      </c>
      <c r="C5" s="82">
        <v>9994513.59</v>
      </c>
      <c r="D5" s="83">
        <v>6630912</v>
      </c>
      <c r="E5" s="82">
        <v>1.51</v>
      </c>
      <c r="F5" s="83">
        <v>1</v>
      </c>
      <c r="G5" s="81" t="s">
        <v>19</v>
      </c>
      <c r="H5" s="84" t="s">
        <v>44</v>
      </c>
      <c r="I5" s="19"/>
    </row>
    <row r="6" spans="1:9" ht="14.25">
      <c r="A6" s="21">
        <v>4</v>
      </c>
      <c r="B6" s="81" t="s">
        <v>64</v>
      </c>
      <c r="C6" s="82">
        <v>8848088.87</v>
      </c>
      <c r="D6" s="83">
        <v>8445</v>
      </c>
      <c r="E6" s="82">
        <v>1047.7311</v>
      </c>
      <c r="F6" s="83">
        <v>1000</v>
      </c>
      <c r="G6" s="81" t="s">
        <v>18</v>
      </c>
      <c r="H6" s="84" t="s">
        <v>42</v>
      </c>
      <c r="I6" s="19"/>
    </row>
    <row r="7" spans="1:9" ht="14.25" customHeight="1">
      <c r="A7" s="21">
        <v>5</v>
      </c>
      <c r="B7" s="81" t="s">
        <v>65</v>
      </c>
      <c r="C7" s="82">
        <v>6717099.06</v>
      </c>
      <c r="D7" s="83">
        <v>1085</v>
      </c>
      <c r="E7" s="82">
        <v>6190.8747</v>
      </c>
      <c r="F7" s="83">
        <v>1000</v>
      </c>
      <c r="G7" s="81" t="s">
        <v>18</v>
      </c>
      <c r="H7" s="84" t="s">
        <v>42</v>
      </c>
      <c r="I7" s="19"/>
    </row>
    <row r="8" spans="1:9" ht="14.25">
      <c r="A8" s="21">
        <v>6</v>
      </c>
      <c r="B8" s="81" t="s">
        <v>57</v>
      </c>
      <c r="C8" s="82">
        <v>5912496.07</v>
      </c>
      <c r="D8" s="83">
        <v>1256</v>
      </c>
      <c r="E8" s="82">
        <v>4707.4</v>
      </c>
      <c r="F8" s="83">
        <v>1000</v>
      </c>
      <c r="G8" s="81" t="s">
        <v>41</v>
      </c>
      <c r="H8" s="84" t="s">
        <v>56</v>
      </c>
      <c r="I8" s="19"/>
    </row>
    <row r="9" spans="1:9" ht="14.25">
      <c r="A9" s="21">
        <v>7</v>
      </c>
      <c r="B9" s="81" t="s">
        <v>55</v>
      </c>
      <c r="C9" s="82">
        <v>4600312.87</v>
      </c>
      <c r="D9" s="83">
        <v>675</v>
      </c>
      <c r="E9" s="82">
        <v>6815.28</v>
      </c>
      <c r="F9" s="83">
        <v>1000</v>
      </c>
      <c r="G9" s="81" t="s">
        <v>17</v>
      </c>
      <c r="H9" s="84" t="s">
        <v>56</v>
      </c>
      <c r="I9" s="19"/>
    </row>
    <row r="10" spans="1:9" ht="14.25">
      <c r="A10" s="21">
        <v>8</v>
      </c>
      <c r="B10" s="81" t="s">
        <v>107</v>
      </c>
      <c r="C10" s="82">
        <v>4550158.4708</v>
      </c>
      <c r="D10" s="83">
        <v>14733</v>
      </c>
      <c r="E10" s="82">
        <v>308.8413</v>
      </c>
      <c r="F10" s="83">
        <v>100</v>
      </c>
      <c r="G10" s="81" t="s">
        <v>101</v>
      </c>
      <c r="H10" s="84" t="s">
        <v>102</v>
      </c>
      <c r="I10" s="19"/>
    </row>
    <row r="11" spans="1:9" ht="14.25">
      <c r="A11" s="21">
        <v>9</v>
      </c>
      <c r="B11" s="81" t="s">
        <v>103</v>
      </c>
      <c r="C11" s="82">
        <v>2721967.64</v>
      </c>
      <c r="D11" s="83">
        <v>2566</v>
      </c>
      <c r="E11" s="82">
        <v>1060.7824</v>
      </c>
      <c r="F11" s="83">
        <v>1000</v>
      </c>
      <c r="G11" s="81" t="s">
        <v>104</v>
      </c>
      <c r="H11" s="84" t="s">
        <v>105</v>
      </c>
      <c r="I11" s="19"/>
    </row>
    <row r="12" spans="1:9" ht="14.25">
      <c r="A12" s="21">
        <v>10</v>
      </c>
      <c r="B12" s="81" t="s">
        <v>108</v>
      </c>
      <c r="C12" s="82">
        <v>2545627.45</v>
      </c>
      <c r="D12" s="83">
        <v>1432</v>
      </c>
      <c r="E12" s="82">
        <v>1777.6728</v>
      </c>
      <c r="F12" s="83">
        <v>1000</v>
      </c>
      <c r="G12" s="81" t="s">
        <v>109</v>
      </c>
      <c r="H12" s="84" t="s">
        <v>110</v>
      </c>
      <c r="I12" s="19"/>
    </row>
    <row r="13" spans="1:9" ht="14.25">
      <c r="A13" s="21">
        <v>11</v>
      </c>
      <c r="B13" s="81" t="s">
        <v>66</v>
      </c>
      <c r="C13" s="82">
        <v>1766613.01</v>
      </c>
      <c r="D13" s="83">
        <v>366</v>
      </c>
      <c r="E13" s="82">
        <v>4826.8115</v>
      </c>
      <c r="F13" s="83">
        <v>1000</v>
      </c>
      <c r="G13" s="81" t="s">
        <v>18</v>
      </c>
      <c r="H13" s="84" t="s">
        <v>42</v>
      </c>
      <c r="I13" s="19"/>
    </row>
    <row r="14" spans="1:9" ht="14.25">
      <c r="A14" s="21">
        <v>12</v>
      </c>
      <c r="B14" s="81" t="s">
        <v>67</v>
      </c>
      <c r="C14" s="82">
        <v>1503455.32</v>
      </c>
      <c r="D14" s="83">
        <v>529</v>
      </c>
      <c r="E14" s="82">
        <v>2842.0705</v>
      </c>
      <c r="F14" s="83">
        <v>1000</v>
      </c>
      <c r="G14" s="81" t="s">
        <v>18</v>
      </c>
      <c r="H14" s="84" t="s">
        <v>42</v>
      </c>
      <c r="I14" s="19"/>
    </row>
    <row r="15" spans="1:9" ht="14.25">
      <c r="A15" s="21">
        <v>13</v>
      </c>
      <c r="B15" s="81" t="s">
        <v>106</v>
      </c>
      <c r="C15" s="82">
        <v>1456275.68</v>
      </c>
      <c r="D15" s="83">
        <v>3125</v>
      </c>
      <c r="E15" s="82">
        <v>466.0082</v>
      </c>
      <c r="F15" s="83">
        <v>1000</v>
      </c>
      <c r="G15" s="81" t="s">
        <v>101</v>
      </c>
      <c r="H15" s="84" t="s">
        <v>102</v>
      </c>
      <c r="I15" s="19"/>
    </row>
    <row r="16" spans="1:9" ht="14.25">
      <c r="A16" s="21">
        <v>14</v>
      </c>
      <c r="B16" s="81" t="s">
        <v>96</v>
      </c>
      <c r="C16" s="82">
        <v>1022323.6101</v>
      </c>
      <c r="D16" s="83">
        <v>953</v>
      </c>
      <c r="E16" s="82">
        <v>1072.7425</v>
      </c>
      <c r="F16" s="83">
        <v>1000</v>
      </c>
      <c r="G16" s="81" t="s">
        <v>20</v>
      </c>
      <c r="H16" s="84" t="s">
        <v>32</v>
      </c>
      <c r="I16" s="19"/>
    </row>
    <row r="17" spans="1:9" ht="14.25">
      <c r="A17" s="21">
        <v>15</v>
      </c>
      <c r="B17" s="81" t="s">
        <v>22</v>
      </c>
      <c r="C17" s="82">
        <v>745012.41</v>
      </c>
      <c r="D17" s="83">
        <v>7881</v>
      </c>
      <c r="E17" s="82">
        <v>94.5327</v>
      </c>
      <c r="F17" s="83">
        <v>100</v>
      </c>
      <c r="G17" s="81" t="s">
        <v>43</v>
      </c>
      <c r="H17" s="84" t="s">
        <v>80</v>
      </c>
      <c r="I17" s="19"/>
    </row>
    <row r="18" spans="1:9" ht="14.25">
      <c r="A18" s="21">
        <v>16</v>
      </c>
      <c r="B18" s="81" t="s">
        <v>111</v>
      </c>
      <c r="C18" s="82">
        <v>343829.39</v>
      </c>
      <c r="D18" s="83">
        <v>22167</v>
      </c>
      <c r="E18" s="82">
        <v>15.51087</v>
      </c>
      <c r="F18" s="83">
        <v>100</v>
      </c>
      <c r="G18" s="81" t="s">
        <v>112</v>
      </c>
      <c r="H18" s="84" t="s">
        <v>113</v>
      </c>
      <c r="I18" s="19"/>
    </row>
    <row r="19" spans="1:8" ht="15" customHeight="1" thickBot="1">
      <c r="A19" s="175" t="s">
        <v>45</v>
      </c>
      <c r="B19" s="176"/>
      <c r="C19" s="96">
        <f>SUM(C3:C18)</f>
        <v>149954534.09089997</v>
      </c>
      <c r="D19" s="97">
        <f>SUM(D3:D18)</f>
        <v>6751884</v>
      </c>
      <c r="E19" s="56" t="s">
        <v>46</v>
      </c>
      <c r="F19" s="56" t="s">
        <v>46</v>
      </c>
      <c r="G19" s="56" t="s">
        <v>46</v>
      </c>
      <c r="H19" s="56" t="s">
        <v>46</v>
      </c>
    </row>
    <row r="20" spans="1:8" ht="15" customHeight="1">
      <c r="A20" s="178" t="s">
        <v>78</v>
      </c>
      <c r="B20" s="178"/>
      <c r="C20" s="178"/>
      <c r="D20" s="178"/>
      <c r="E20" s="178"/>
      <c r="F20" s="178"/>
      <c r="G20" s="178"/>
      <c r="H20" s="178"/>
    </row>
    <row r="21" spans="1:8" ht="15" customHeight="1" thickBot="1">
      <c r="A21" s="177"/>
      <c r="B21" s="177"/>
      <c r="C21" s="177"/>
      <c r="D21" s="177"/>
      <c r="E21" s="177"/>
      <c r="F21" s="177"/>
      <c r="G21" s="177"/>
      <c r="H21" s="177"/>
    </row>
    <row r="23" spans="2:4" ht="14.25">
      <c r="B23" s="20" t="s">
        <v>50</v>
      </c>
      <c r="C23" s="23">
        <f>C19-SUM(C3:C16)</f>
        <v>1088841.7999999821</v>
      </c>
      <c r="D23" s="129">
        <f>C23/$C$19</f>
        <v>0.007261146230763147</v>
      </c>
    </row>
    <row r="24" spans="2:8" ht="14.25">
      <c r="B24" s="81" t="str">
        <f aca="true" t="shared" si="0" ref="B24:C29">B3</f>
        <v>ОТП Класичний</v>
      </c>
      <c r="C24" s="82">
        <f t="shared" si="0"/>
        <v>73155421.32</v>
      </c>
      <c r="D24" s="129">
        <f>C24/$C$19</f>
        <v>0.4878506792975955</v>
      </c>
      <c r="H24" s="19"/>
    </row>
    <row r="25" spans="2:8" ht="14.25">
      <c r="B25" s="81" t="str">
        <f t="shared" si="0"/>
        <v>КІНТО-Класичний</v>
      </c>
      <c r="C25" s="82">
        <f t="shared" si="0"/>
        <v>24071339.33</v>
      </c>
      <c r="D25" s="129">
        <f aca="true" t="shared" si="1" ref="D25:D33">C25/$C$19</f>
        <v>0.16052425140681872</v>
      </c>
      <c r="H25" s="19"/>
    </row>
    <row r="26" spans="2:8" ht="14.25">
      <c r="B26" s="81" t="str">
        <f t="shared" si="0"/>
        <v>ОТП Фонд Акцій</v>
      </c>
      <c r="C26" s="82">
        <f t="shared" si="0"/>
        <v>9994513.59</v>
      </c>
      <c r="D26" s="129">
        <f t="shared" si="1"/>
        <v>0.06665029270766491</v>
      </c>
      <c r="H26" s="19"/>
    </row>
    <row r="27" spans="2:8" ht="14.25">
      <c r="B27" s="81" t="str">
        <f t="shared" si="0"/>
        <v>УНІВЕР.УА/Ярослав Мудрий: Фонд Акцiй</v>
      </c>
      <c r="C27" s="82">
        <f t="shared" si="0"/>
        <v>8848088.87</v>
      </c>
      <c r="D27" s="129">
        <f t="shared" si="1"/>
        <v>0.05900514395007511</v>
      </c>
      <c r="H27" s="19"/>
    </row>
    <row r="28" spans="2:8" ht="14.25">
      <c r="B28" s="81" t="str">
        <f t="shared" si="0"/>
        <v>УНIВЕР.УА/Михайло Грушевський: Фонд Державних Паперiв</v>
      </c>
      <c r="C28" s="82">
        <f t="shared" si="0"/>
        <v>6717099.06</v>
      </c>
      <c r="D28" s="129">
        <f t="shared" si="1"/>
        <v>0.04479423780496163</v>
      </c>
      <c r="H28" s="19"/>
    </row>
    <row r="29" spans="2:8" ht="14.25">
      <c r="B29" s="81" t="str">
        <f t="shared" si="0"/>
        <v>Альтус-Депозит</v>
      </c>
      <c r="C29" s="82">
        <f t="shared" si="0"/>
        <v>5912496.07</v>
      </c>
      <c r="D29" s="129">
        <f t="shared" si="1"/>
        <v>0.039428591511717424</v>
      </c>
      <c r="H29" s="19"/>
    </row>
    <row r="30" spans="2:8" ht="14.25">
      <c r="B30" s="81" t="str">
        <f aca="true" t="shared" si="2" ref="B30:C33">B15</f>
        <v>КІНТО-Еквіті</v>
      </c>
      <c r="C30" s="82">
        <f t="shared" si="2"/>
        <v>1456275.68</v>
      </c>
      <c r="D30" s="129">
        <f t="shared" si="1"/>
        <v>0.00971144813212003</v>
      </c>
      <c r="H30" s="19"/>
    </row>
    <row r="31" spans="2:8" ht="14.25">
      <c r="B31" s="81" t="str">
        <f t="shared" si="2"/>
        <v>ТАСК Ресурс</v>
      </c>
      <c r="C31" s="82">
        <f t="shared" si="2"/>
        <v>1022323.6101</v>
      </c>
      <c r="D31" s="129">
        <f t="shared" si="1"/>
        <v>0.006817557176899261</v>
      </c>
      <c r="H31" s="19"/>
    </row>
    <row r="32" spans="2:4" ht="14.25">
      <c r="B32" s="81" t="str">
        <f t="shared" si="2"/>
        <v>Надбання</v>
      </c>
      <c r="C32" s="82">
        <f t="shared" si="2"/>
        <v>745012.41</v>
      </c>
      <c r="D32" s="129">
        <f t="shared" si="1"/>
        <v>0.004968255308294885</v>
      </c>
    </row>
    <row r="33" spans="2:4" ht="14.25">
      <c r="B33" s="81" t="str">
        <f t="shared" si="2"/>
        <v>Аргентум</v>
      </c>
      <c r="C33" s="82">
        <f t="shared" si="2"/>
        <v>343829.39</v>
      </c>
      <c r="D33" s="129">
        <f t="shared" si="1"/>
        <v>0.0022928909224683817</v>
      </c>
    </row>
  </sheetData>
  <mergeCells count="4">
    <mergeCell ref="A1:H1"/>
    <mergeCell ref="A19:B19"/>
    <mergeCell ref="A21:H21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0" t="s">
        <v>88</v>
      </c>
      <c r="B1" s="180"/>
      <c r="C1" s="180"/>
      <c r="D1" s="180"/>
      <c r="E1" s="180"/>
      <c r="F1" s="180"/>
      <c r="G1" s="180"/>
      <c r="H1" s="180"/>
      <c r="I1" s="180"/>
      <c r="J1" s="99"/>
    </row>
    <row r="2" spans="1:11" s="20" customFormat="1" ht="15.75" customHeight="1" thickBot="1">
      <c r="A2" s="181" t="s">
        <v>37</v>
      </c>
      <c r="B2" s="100"/>
      <c r="C2" s="101"/>
      <c r="D2" s="102"/>
      <c r="E2" s="183" t="s">
        <v>62</v>
      </c>
      <c r="F2" s="183"/>
      <c r="G2" s="183"/>
      <c r="H2" s="183"/>
      <c r="I2" s="183"/>
      <c r="J2" s="183"/>
      <c r="K2" s="183"/>
    </row>
    <row r="3" spans="1:11" s="22" customFormat="1" ht="60.75" thickBot="1">
      <c r="A3" s="182"/>
      <c r="B3" s="103" t="s">
        <v>23</v>
      </c>
      <c r="C3" s="26" t="s">
        <v>12</v>
      </c>
      <c r="D3" s="26" t="s">
        <v>13</v>
      </c>
      <c r="E3" s="17" t="s">
        <v>73</v>
      </c>
      <c r="F3" s="17" t="s">
        <v>81</v>
      </c>
      <c r="G3" s="17" t="s">
        <v>82</v>
      </c>
      <c r="H3" s="17" t="s">
        <v>71</v>
      </c>
      <c r="I3" s="17" t="s">
        <v>83</v>
      </c>
      <c r="J3" s="17" t="s">
        <v>47</v>
      </c>
      <c r="K3" s="18" t="s">
        <v>74</v>
      </c>
    </row>
    <row r="4" spans="1:11" s="20" customFormat="1" ht="14.25" collapsed="1">
      <c r="A4" s="21">
        <v>1</v>
      </c>
      <c r="B4" s="146" t="s">
        <v>100</v>
      </c>
      <c r="C4" s="147">
        <v>38118</v>
      </c>
      <c r="D4" s="147">
        <v>38182</v>
      </c>
      <c r="E4" s="148">
        <v>0.009463179948929756</v>
      </c>
      <c r="F4" s="148">
        <v>0.01782107467247407</v>
      </c>
      <c r="G4" s="148">
        <v>0.0720781195063791</v>
      </c>
      <c r="H4" s="148">
        <v>0.1371371846653553</v>
      </c>
      <c r="I4" s="148">
        <v>0.1134525237534123</v>
      </c>
      <c r="J4" s="149">
        <v>4.412573999999047</v>
      </c>
      <c r="K4" s="122">
        <v>0.09098893348731263</v>
      </c>
    </row>
    <row r="5" spans="1:11" s="20" customFormat="1" ht="14.25" collapsed="1">
      <c r="A5" s="21">
        <v>2</v>
      </c>
      <c r="B5" s="146" t="s">
        <v>55</v>
      </c>
      <c r="C5" s="147">
        <v>38828</v>
      </c>
      <c r="D5" s="147">
        <v>39028</v>
      </c>
      <c r="E5" s="148">
        <v>0.008777409051082596</v>
      </c>
      <c r="F5" s="148">
        <v>0.01763428786450616</v>
      </c>
      <c r="G5" s="148">
        <v>0.05762295234598103</v>
      </c>
      <c r="H5" s="148">
        <v>0.09673038116058197</v>
      </c>
      <c r="I5" s="148">
        <v>0.09438282716529711</v>
      </c>
      <c r="J5" s="149">
        <v>5.815280000000177</v>
      </c>
      <c r="K5" s="123">
        <v>0.11896380442232557</v>
      </c>
    </row>
    <row r="6" spans="1:11" s="20" customFormat="1" ht="14.25" collapsed="1">
      <c r="A6" s="21">
        <v>3</v>
      </c>
      <c r="B6" s="146" t="s">
        <v>67</v>
      </c>
      <c r="C6" s="147">
        <v>38919</v>
      </c>
      <c r="D6" s="147">
        <v>39092</v>
      </c>
      <c r="E6" s="148">
        <v>-0.10959381347843444</v>
      </c>
      <c r="F6" s="148">
        <v>-0.10650158335767423</v>
      </c>
      <c r="G6" s="148">
        <v>-0.08575872278614616</v>
      </c>
      <c r="H6" s="148">
        <v>0.023595561421926536</v>
      </c>
      <c r="I6" s="148">
        <v>0.04407170074552136</v>
      </c>
      <c r="J6" s="149">
        <v>1.842070500000562</v>
      </c>
      <c r="K6" s="123">
        <v>0.06376200559326684</v>
      </c>
    </row>
    <row r="7" spans="1:11" s="20" customFormat="1" ht="14.25" collapsed="1">
      <c r="A7" s="21">
        <v>4</v>
      </c>
      <c r="B7" s="146" t="s">
        <v>64</v>
      </c>
      <c r="C7" s="147">
        <v>38919</v>
      </c>
      <c r="D7" s="147">
        <v>39092</v>
      </c>
      <c r="E7" s="148">
        <v>0.011981927623583966</v>
      </c>
      <c r="F7" s="148">
        <v>-0.0016330538170351572</v>
      </c>
      <c r="G7" s="148">
        <v>-0.01186481519770699</v>
      </c>
      <c r="H7" s="148">
        <v>-0.02627836552651852</v>
      </c>
      <c r="I7" s="148">
        <v>-0.010775028197284597</v>
      </c>
      <c r="J7" s="149">
        <v>0.04773110000028491</v>
      </c>
      <c r="K7" s="123">
        <v>0.002763026042339023</v>
      </c>
    </row>
    <row r="8" spans="1:11" s="20" customFormat="1" ht="14.25" collapsed="1">
      <c r="A8" s="21">
        <v>5</v>
      </c>
      <c r="B8" s="146" t="s">
        <v>99</v>
      </c>
      <c r="C8" s="147">
        <v>39413</v>
      </c>
      <c r="D8" s="147">
        <v>39589</v>
      </c>
      <c r="E8" s="148">
        <v>0.015295309907959798</v>
      </c>
      <c r="F8" s="148">
        <v>0.03093623010900237</v>
      </c>
      <c r="G8" s="148">
        <v>0.09183092518151348</v>
      </c>
      <c r="H8" s="148">
        <v>0.1929973092052315</v>
      </c>
      <c r="I8" s="148">
        <v>0.17823398322591055</v>
      </c>
      <c r="J8" s="149">
        <v>5.481960000000202</v>
      </c>
      <c r="K8" s="123">
        <v>0.12782959690215634</v>
      </c>
    </row>
    <row r="9" spans="1:11" s="20" customFormat="1" ht="14.25">
      <c r="A9" s="21">
        <v>6</v>
      </c>
      <c r="B9" s="146" t="s">
        <v>96</v>
      </c>
      <c r="C9" s="147">
        <v>39429</v>
      </c>
      <c r="D9" s="147">
        <v>39618</v>
      </c>
      <c r="E9" s="148">
        <v>0.00048348101845818725</v>
      </c>
      <c r="F9" s="148">
        <v>0.0022286956595025664</v>
      </c>
      <c r="G9" s="148">
        <v>0.016789393127665697</v>
      </c>
      <c r="H9" s="148">
        <v>-0.013745962903709996</v>
      </c>
      <c r="I9" s="148">
        <v>-0.012922501337614745</v>
      </c>
      <c r="J9" s="149">
        <v>0.07274250000001392</v>
      </c>
      <c r="K9" s="123">
        <v>0.0045530020325244</v>
      </c>
    </row>
    <row r="10" spans="1:11" s="20" customFormat="1" ht="14.25">
      <c r="A10" s="21">
        <v>7</v>
      </c>
      <c r="B10" s="146" t="s">
        <v>22</v>
      </c>
      <c r="C10" s="147">
        <v>39560</v>
      </c>
      <c r="D10" s="147">
        <v>39770</v>
      </c>
      <c r="E10" s="148">
        <v>-0.0375098761110334</v>
      </c>
      <c r="F10" s="148">
        <v>-0.03853774035866797</v>
      </c>
      <c r="G10" s="148">
        <v>-0.06146890366851898</v>
      </c>
      <c r="H10" s="148">
        <v>0.00501803622545971</v>
      </c>
      <c r="I10" s="148">
        <v>0.040574227636339444</v>
      </c>
      <c r="J10" s="149">
        <v>-0.05467300000004116</v>
      </c>
      <c r="K10" s="123">
        <v>-0.0037310729237944873</v>
      </c>
    </row>
    <row r="11" spans="1:11" s="20" customFormat="1" ht="14.25">
      <c r="A11" s="21">
        <v>8</v>
      </c>
      <c r="B11" s="146" t="s">
        <v>106</v>
      </c>
      <c r="C11" s="147">
        <v>39884</v>
      </c>
      <c r="D11" s="147">
        <v>40001</v>
      </c>
      <c r="E11" s="148">
        <v>-0.0031027346592361615</v>
      </c>
      <c r="F11" s="148">
        <v>-0.0059172481200245874</v>
      </c>
      <c r="G11" s="148">
        <v>-0.058505385416117606</v>
      </c>
      <c r="H11" s="148">
        <v>-0.06496061767732719</v>
      </c>
      <c r="I11" s="148">
        <v>-0.06375796520024457</v>
      </c>
      <c r="J11" s="149">
        <v>-0.5339917999999658</v>
      </c>
      <c r="K11" s="123">
        <v>-0.051614486876455756</v>
      </c>
    </row>
    <row r="12" spans="1:11" s="20" customFormat="1" ht="14.25">
      <c r="A12" s="21">
        <v>9</v>
      </c>
      <c r="B12" s="146" t="s">
        <v>111</v>
      </c>
      <c r="C12" s="147">
        <v>40031</v>
      </c>
      <c r="D12" s="147">
        <v>40129</v>
      </c>
      <c r="E12" s="148">
        <v>-0.0019387426806903862</v>
      </c>
      <c r="F12" s="148">
        <v>0.4876962622648151</v>
      </c>
      <c r="G12" s="148">
        <v>0.08727885000242175</v>
      </c>
      <c r="H12" s="148">
        <v>-0.07283431384623162</v>
      </c>
      <c r="I12" s="148" t="s">
        <v>21</v>
      </c>
      <c r="J12" s="149">
        <v>-0.8448913000000049</v>
      </c>
      <c r="K12" s="123">
        <v>-0.12415973533431435</v>
      </c>
    </row>
    <row r="13" spans="1:11" s="20" customFormat="1" ht="14.25">
      <c r="A13" s="21">
        <v>10</v>
      </c>
      <c r="B13" s="146" t="s">
        <v>54</v>
      </c>
      <c r="C13" s="147">
        <v>40253</v>
      </c>
      <c r="D13" s="147">
        <v>40366</v>
      </c>
      <c r="E13" s="148">
        <v>-0.025806451612930492</v>
      </c>
      <c r="F13" s="148">
        <v>-0.05031446540878104</v>
      </c>
      <c r="G13" s="148">
        <v>0.04861111111122152</v>
      </c>
      <c r="H13" s="148">
        <v>0.16153846153842477</v>
      </c>
      <c r="I13" s="148">
        <v>0.13533834586475968</v>
      </c>
      <c r="J13" s="149">
        <v>0.5100000000000673</v>
      </c>
      <c r="K13" s="123">
        <v>0.031212814359481422</v>
      </c>
    </row>
    <row r="14" spans="1:11" s="20" customFormat="1" ht="14.25">
      <c r="A14" s="21">
        <v>11</v>
      </c>
      <c r="B14" s="146" t="s">
        <v>103</v>
      </c>
      <c r="C14" s="147">
        <v>40114</v>
      </c>
      <c r="D14" s="147">
        <v>40401</v>
      </c>
      <c r="E14" s="148">
        <v>0.0011116411831104678</v>
      </c>
      <c r="F14" s="148">
        <v>0.0005907620584741924</v>
      </c>
      <c r="G14" s="148">
        <v>-0.028304045484348506</v>
      </c>
      <c r="H14" s="148">
        <v>0.09711489573300414</v>
      </c>
      <c r="I14" s="148">
        <v>0.10382047052791554</v>
      </c>
      <c r="J14" s="149">
        <v>0.06078239999995594</v>
      </c>
      <c r="K14" s="123">
        <v>0.004442326876465286</v>
      </c>
    </row>
    <row r="15" spans="1:11" s="20" customFormat="1" ht="14.25" collapsed="1">
      <c r="A15" s="21">
        <v>12</v>
      </c>
      <c r="B15" s="146" t="s">
        <v>57</v>
      </c>
      <c r="C15" s="147">
        <v>40226</v>
      </c>
      <c r="D15" s="147">
        <v>40430</v>
      </c>
      <c r="E15" s="148">
        <v>0.00698002254668828</v>
      </c>
      <c r="F15" s="148">
        <v>0.01270778967933639</v>
      </c>
      <c r="G15" s="148">
        <v>0.04273129412192844</v>
      </c>
      <c r="H15" s="148">
        <v>0.0792778829884897</v>
      </c>
      <c r="I15" s="148">
        <v>0.07340098050398258</v>
      </c>
      <c r="J15" s="149">
        <v>3.7074000000002165</v>
      </c>
      <c r="K15" s="123">
        <v>0.12419496574563804</v>
      </c>
    </row>
    <row r="16" spans="1:11" s="20" customFormat="1" ht="14.25" collapsed="1">
      <c r="A16" s="21">
        <v>13</v>
      </c>
      <c r="B16" s="146" t="s">
        <v>66</v>
      </c>
      <c r="C16" s="147">
        <v>40427</v>
      </c>
      <c r="D16" s="147">
        <v>40543</v>
      </c>
      <c r="E16" s="148">
        <v>0.0190195703095537</v>
      </c>
      <c r="F16" s="148">
        <v>0.033021643386827115</v>
      </c>
      <c r="G16" s="148">
        <v>0.1005204271820006</v>
      </c>
      <c r="H16" s="148">
        <v>0.30441884749365355</v>
      </c>
      <c r="I16" s="148">
        <v>0.31914786333804757</v>
      </c>
      <c r="J16" s="149">
        <v>3.826811499999777</v>
      </c>
      <c r="K16" s="123">
        <v>0.1295395067822167</v>
      </c>
    </row>
    <row r="17" spans="1:11" s="20" customFormat="1" ht="14.25" collapsed="1">
      <c r="A17" s="21">
        <v>14</v>
      </c>
      <c r="B17" s="146" t="s">
        <v>108</v>
      </c>
      <c r="C17" s="147">
        <v>40444</v>
      </c>
      <c r="D17" s="147">
        <v>40638</v>
      </c>
      <c r="E17" s="148">
        <v>0.005817160158503087</v>
      </c>
      <c r="F17" s="148">
        <v>0.008782162765117452</v>
      </c>
      <c r="G17" s="148">
        <v>0.03979126881331885</v>
      </c>
      <c r="H17" s="148">
        <v>0.06815814919131746</v>
      </c>
      <c r="I17" s="148">
        <v>0.06681015043650573</v>
      </c>
      <c r="J17" s="149">
        <v>0.7776727999999729</v>
      </c>
      <c r="K17" s="123">
        <v>0.046479763453574074</v>
      </c>
    </row>
    <row r="18" spans="1:11" s="20" customFormat="1" ht="14.25">
      <c r="A18" s="21">
        <v>15</v>
      </c>
      <c r="B18" s="146" t="s">
        <v>65</v>
      </c>
      <c r="C18" s="147">
        <v>40427</v>
      </c>
      <c r="D18" s="147">
        <v>40708</v>
      </c>
      <c r="E18" s="148">
        <v>0.020884797043859704</v>
      </c>
      <c r="F18" s="148">
        <v>0.036619027831208184</v>
      </c>
      <c r="G18" s="148">
        <v>0.09878364265494088</v>
      </c>
      <c r="H18" s="148">
        <v>0.542025324747986</v>
      </c>
      <c r="I18" s="148">
        <v>0.5325718080495669</v>
      </c>
      <c r="J18" s="149">
        <v>5.190874700000825</v>
      </c>
      <c r="K18" s="123">
        <v>0.15740743138318636</v>
      </c>
    </row>
    <row r="19" spans="1:11" s="20" customFormat="1" ht="14.25">
      <c r="A19" s="21">
        <v>16</v>
      </c>
      <c r="B19" s="146" t="s">
        <v>107</v>
      </c>
      <c r="C19" s="147">
        <v>41026</v>
      </c>
      <c r="D19" s="147">
        <v>41242</v>
      </c>
      <c r="E19" s="148">
        <v>0.011955732857084511</v>
      </c>
      <c r="F19" s="148">
        <v>0.035655589964691314</v>
      </c>
      <c r="G19" s="148">
        <v>0.0978447724267264</v>
      </c>
      <c r="H19" s="148">
        <v>0.14358644142601173</v>
      </c>
      <c r="I19" s="148">
        <v>0.12975150985287076</v>
      </c>
      <c r="J19" s="149">
        <v>2.0884129999998997</v>
      </c>
      <c r="K19" s="123">
        <v>0.10786835132681771</v>
      </c>
    </row>
    <row r="20" spans="1:12" s="20" customFormat="1" ht="15.75" thickBot="1">
      <c r="A20" s="145"/>
      <c r="B20" s="150" t="s">
        <v>84</v>
      </c>
      <c r="C20" s="151" t="s">
        <v>46</v>
      </c>
      <c r="D20" s="151" t="s">
        <v>46</v>
      </c>
      <c r="E20" s="152">
        <f>AVERAGE(E4:E19)</f>
        <v>-0.004136336680844427</v>
      </c>
      <c r="F20" s="152">
        <f>AVERAGE(F4:F19)</f>
        <v>0.030049339699610746</v>
      </c>
      <c r="G20" s="152">
        <f>AVERAGE(G4:G19)</f>
        <v>0.03174880524507872</v>
      </c>
      <c r="H20" s="152">
        <f>AVERAGE(H4:H19)</f>
        <v>0.10461120099022844</v>
      </c>
      <c r="I20" s="152">
        <f>AVERAGE(I4:I19)</f>
        <v>0.11627339309099903</v>
      </c>
      <c r="J20" s="151" t="s">
        <v>46</v>
      </c>
      <c r="K20" s="152">
        <f>AVERAGE(K4:K19)</f>
        <v>0.05190626457954624</v>
      </c>
      <c r="L20" s="153"/>
    </row>
    <row r="21" spans="1:11" s="20" customFormat="1" ht="14.25">
      <c r="A21" s="184" t="s">
        <v>75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</row>
    <row r="22" spans="1:11" s="20" customFormat="1" ht="15" collapsed="1" thickBot="1">
      <c r="A22" s="179"/>
      <c r="B22" s="179"/>
      <c r="C22" s="179"/>
      <c r="D22" s="179"/>
      <c r="E22" s="179"/>
      <c r="F22" s="179"/>
      <c r="G22" s="179"/>
      <c r="H22" s="179"/>
      <c r="I22" s="157"/>
      <c r="J22" s="157"/>
      <c r="K22" s="157"/>
    </row>
    <row r="23" spans="5:10" s="20" customFormat="1" ht="14.25" collapsed="1">
      <c r="E23" s="106"/>
      <c r="J23" s="19"/>
    </row>
    <row r="24" spans="5:10" s="20" customFormat="1" ht="14.25" collapsed="1">
      <c r="E24" s="107"/>
      <c r="J24" s="19"/>
    </row>
    <row r="25" spans="5:10" s="20" customFormat="1" ht="14.25">
      <c r="E25" s="106"/>
      <c r="F25" s="106"/>
      <c r="J25" s="19"/>
    </row>
    <row r="26" spans="5:10" s="20" customFormat="1" ht="14.25" collapsed="1">
      <c r="E26" s="107"/>
      <c r="I26" s="107"/>
      <c r="J26" s="19"/>
    </row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/>
    <row r="41" s="20" customFormat="1" ht="14.25"/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zoomScale="85" zoomScaleNormal="85" workbookViewId="0" topLeftCell="A1">
      <selection activeCell="D61" sqref="D61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6" t="s">
        <v>89</v>
      </c>
      <c r="B1" s="186"/>
      <c r="C1" s="186"/>
      <c r="D1" s="186"/>
      <c r="E1" s="186"/>
      <c r="F1" s="186"/>
      <c r="G1" s="186"/>
    </row>
    <row r="2" spans="1:7" ht="15.75" thickBot="1">
      <c r="A2" s="181" t="s">
        <v>37</v>
      </c>
      <c r="B2" s="88"/>
      <c r="C2" s="187" t="s">
        <v>24</v>
      </c>
      <c r="D2" s="188"/>
      <c r="E2" s="187" t="s">
        <v>25</v>
      </c>
      <c r="F2" s="188"/>
      <c r="G2" s="89"/>
    </row>
    <row r="3" spans="1:7" ht="45.75" thickBot="1">
      <c r="A3" s="182"/>
      <c r="B3" s="42" t="s">
        <v>23</v>
      </c>
      <c r="C3" s="35" t="s">
        <v>48</v>
      </c>
      <c r="D3" s="35" t="s">
        <v>26</v>
      </c>
      <c r="E3" s="35" t="s">
        <v>27</v>
      </c>
      <c r="F3" s="35" t="s">
        <v>26</v>
      </c>
      <c r="G3" s="36" t="s">
        <v>79</v>
      </c>
    </row>
    <row r="4" spans="1:8" ht="15" customHeight="1">
      <c r="A4" s="21">
        <v>1</v>
      </c>
      <c r="B4" s="37" t="s">
        <v>99</v>
      </c>
      <c r="C4" s="38">
        <v>1510.738599999994</v>
      </c>
      <c r="D4" s="94">
        <v>0.02108654184294773</v>
      </c>
      <c r="E4" s="39">
        <v>64</v>
      </c>
      <c r="F4" s="94">
        <v>0.0057030832293708785</v>
      </c>
      <c r="G4" s="40">
        <v>420.0067108565987</v>
      </c>
      <c r="H4" s="53"/>
    </row>
    <row r="5" spans="1:8" ht="14.25" customHeight="1">
      <c r="A5" s="21">
        <v>2</v>
      </c>
      <c r="B5" s="37" t="s">
        <v>108</v>
      </c>
      <c r="C5" s="38">
        <v>126.06836000000033</v>
      </c>
      <c r="D5" s="94">
        <v>0.05210385665761952</v>
      </c>
      <c r="E5" s="39">
        <v>63</v>
      </c>
      <c r="F5" s="94">
        <v>0.04601899196493791</v>
      </c>
      <c r="G5" s="40">
        <v>111.52294431589887</v>
      </c>
      <c r="H5" s="53"/>
    </row>
    <row r="6" spans="1:7" ht="14.25">
      <c r="A6" s="21">
        <v>3</v>
      </c>
      <c r="B6" s="37" t="s">
        <v>100</v>
      </c>
      <c r="C6" s="38">
        <v>230.48004999999702</v>
      </c>
      <c r="D6" s="94">
        <v>0.009667438882680951</v>
      </c>
      <c r="E6" s="39">
        <v>9</v>
      </c>
      <c r="F6" s="94">
        <v>0.00020241093918675783</v>
      </c>
      <c r="G6" s="40">
        <v>4.845139883500225</v>
      </c>
    </row>
    <row r="7" spans="1:7" ht="14.25">
      <c r="A7" s="21">
        <v>4</v>
      </c>
      <c r="B7" s="37" t="s">
        <v>107</v>
      </c>
      <c r="C7" s="38">
        <v>58.3358239000002</v>
      </c>
      <c r="D7" s="94">
        <v>0.012987116474925888</v>
      </c>
      <c r="E7" s="39">
        <v>15</v>
      </c>
      <c r="F7" s="94">
        <v>0.0010191602119853241</v>
      </c>
      <c r="G7" s="40">
        <v>4.561727282918932</v>
      </c>
    </row>
    <row r="8" spans="1:7" ht="14.25">
      <c r="A8" s="21">
        <v>5</v>
      </c>
      <c r="B8" s="37" t="s">
        <v>65</v>
      </c>
      <c r="C8" s="38">
        <v>137.41541999999993</v>
      </c>
      <c r="D8" s="94">
        <v>0.020884806552796502</v>
      </c>
      <c r="E8" s="39">
        <v>0</v>
      </c>
      <c r="F8" s="94">
        <v>0</v>
      </c>
      <c r="G8" s="40">
        <v>0</v>
      </c>
    </row>
    <row r="9" spans="1:7" ht="14.25">
      <c r="A9" s="21">
        <v>6</v>
      </c>
      <c r="B9" s="37" t="s">
        <v>64</v>
      </c>
      <c r="C9" s="38">
        <v>104.76141999999992</v>
      </c>
      <c r="D9" s="94">
        <v>0.011981870815097965</v>
      </c>
      <c r="E9" s="39">
        <v>0</v>
      </c>
      <c r="F9" s="94">
        <v>0</v>
      </c>
      <c r="G9" s="40">
        <v>0</v>
      </c>
    </row>
    <row r="10" spans="1:7" ht="14.25">
      <c r="A10" s="21">
        <v>7</v>
      </c>
      <c r="B10" s="37" t="s">
        <v>57</v>
      </c>
      <c r="C10" s="38">
        <v>40.98429000000004</v>
      </c>
      <c r="D10" s="94">
        <v>0.006980193778986173</v>
      </c>
      <c r="E10" s="39">
        <v>0</v>
      </c>
      <c r="F10" s="94">
        <v>0</v>
      </c>
      <c r="G10" s="40">
        <v>0</v>
      </c>
    </row>
    <row r="11" spans="1:7" ht="14.25">
      <c r="A11" s="21">
        <v>8</v>
      </c>
      <c r="B11" s="37" t="s">
        <v>55</v>
      </c>
      <c r="C11" s="38">
        <v>40.02788999999967</v>
      </c>
      <c r="D11" s="94">
        <v>0.008777497497535706</v>
      </c>
      <c r="E11" s="39">
        <v>0</v>
      </c>
      <c r="F11" s="94">
        <v>0</v>
      </c>
      <c r="G11" s="40">
        <v>0</v>
      </c>
    </row>
    <row r="12" spans="1:7" ht="14.25">
      <c r="A12" s="21">
        <v>9</v>
      </c>
      <c r="B12" s="37" t="s">
        <v>66</v>
      </c>
      <c r="C12" s="38">
        <v>32.973070000000064</v>
      </c>
      <c r="D12" s="94">
        <v>0.0190195606591759</v>
      </c>
      <c r="E12" s="39">
        <v>0</v>
      </c>
      <c r="F12" s="94">
        <v>0</v>
      </c>
      <c r="G12" s="40">
        <v>0</v>
      </c>
    </row>
    <row r="13" spans="1:7" ht="14.25">
      <c r="A13" s="21">
        <v>10</v>
      </c>
      <c r="B13" s="37" t="s">
        <v>103</v>
      </c>
      <c r="C13" s="38">
        <v>3.0223800000003536</v>
      </c>
      <c r="D13" s="94">
        <v>0.0011116001651318107</v>
      </c>
      <c r="E13" s="39">
        <v>0</v>
      </c>
      <c r="F13" s="94">
        <v>0</v>
      </c>
      <c r="G13" s="40">
        <v>0</v>
      </c>
    </row>
    <row r="14" spans="1:7" ht="14.25">
      <c r="A14" s="21">
        <v>11</v>
      </c>
      <c r="B14" s="37" t="s">
        <v>96</v>
      </c>
      <c r="C14" s="38">
        <v>0.494</v>
      </c>
      <c r="D14" s="94">
        <v>0.00048344655030270196</v>
      </c>
      <c r="E14" s="39">
        <v>0</v>
      </c>
      <c r="F14" s="94">
        <v>0</v>
      </c>
      <c r="G14" s="40">
        <v>0</v>
      </c>
    </row>
    <row r="15" spans="1:7" ht="14.25">
      <c r="A15" s="21">
        <v>12</v>
      </c>
      <c r="B15" s="37" t="s">
        <v>111</v>
      </c>
      <c r="C15" s="38">
        <v>-0.668289999999979</v>
      </c>
      <c r="D15" s="94">
        <v>-0.0019398969537326898</v>
      </c>
      <c r="E15" s="39">
        <v>0</v>
      </c>
      <c r="F15" s="94">
        <v>0</v>
      </c>
      <c r="G15" s="40">
        <v>0</v>
      </c>
    </row>
    <row r="16" spans="1:8" ht="14.25">
      <c r="A16" s="21">
        <v>13</v>
      </c>
      <c r="B16" s="37" t="s">
        <v>106</v>
      </c>
      <c r="C16" s="38">
        <v>-4.532449999999954</v>
      </c>
      <c r="D16" s="94">
        <v>-0.003102700421033359</v>
      </c>
      <c r="E16" s="39">
        <v>0</v>
      </c>
      <c r="F16" s="94">
        <v>0</v>
      </c>
      <c r="G16" s="40">
        <v>0</v>
      </c>
      <c r="H16" s="53"/>
    </row>
    <row r="17" spans="1:7" ht="14.25">
      <c r="A17" s="21">
        <v>14</v>
      </c>
      <c r="B17" s="37" t="s">
        <v>22</v>
      </c>
      <c r="C17" s="38">
        <v>-29.033869999999997</v>
      </c>
      <c r="D17" s="94">
        <v>-0.0375092171491348</v>
      </c>
      <c r="E17" s="39">
        <v>0</v>
      </c>
      <c r="F17" s="94">
        <v>0</v>
      </c>
      <c r="G17" s="40">
        <v>0</v>
      </c>
    </row>
    <row r="18" spans="1:7" ht="14.25">
      <c r="A18" s="21">
        <v>15</v>
      </c>
      <c r="B18" s="37" t="s">
        <v>67</v>
      </c>
      <c r="C18" s="38">
        <v>-185.0496699999999</v>
      </c>
      <c r="D18" s="94">
        <v>-0.10959379515958664</v>
      </c>
      <c r="E18" s="39">
        <v>0</v>
      </c>
      <c r="F18" s="94">
        <v>0</v>
      </c>
      <c r="G18" s="40">
        <v>0</v>
      </c>
    </row>
    <row r="19" spans="1:7" ht="14.25">
      <c r="A19" s="21">
        <v>16</v>
      </c>
      <c r="B19" s="37" t="s">
        <v>54</v>
      </c>
      <c r="C19" s="38">
        <v>-289.5291500000004</v>
      </c>
      <c r="D19" s="94">
        <v>-0.02815324258366515</v>
      </c>
      <c r="E19" s="39">
        <v>-10256</v>
      </c>
      <c r="F19" s="94">
        <v>-0.0015443066641289604</v>
      </c>
      <c r="G19" s="40">
        <v>-15.584608184536302</v>
      </c>
    </row>
    <row r="20" spans="1:8" ht="15.75" thickBot="1">
      <c r="A20" s="87"/>
      <c r="B20" s="90" t="s">
        <v>45</v>
      </c>
      <c r="C20" s="91">
        <v>1776.4878738999912</v>
      </c>
      <c r="D20" s="95">
        <v>0.011988873650678357</v>
      </c>
      <c r="E20" s="92">
        <v>-10105</v>
      </c>
      <c r="F20" s="95">
        <v>-0.0014943827918087414</v>
      </c>
      <c r="G20" s="93">
        <v>525.3519141543804</v>
      </c>
      <c r="H20" s="53"/>
    </row>
    <row r="21" spans="1:8" ht="15" customHeight="1" thickBot="1">
      <c r="A21" s="185"/>
      <c r="B21" s="185"/>
      <c r="C21" s="185"/>
      <c r="D21" s="185"/>
      <c r="E21" s="185"/>
      <c r="F21" s="185"/>
      <c r="G21" s="185"/>
      <c r="H21" s="156"/>
    </row>
    <row r="43" spans="2:5" ht="15">
      <c r="B43" s="60"/>
      <c r="C43" s="61"/>
      <c r="D43" s="62"/>
      <c r="E43" s="63"/>
    </row>
    <row r="44" spans="2:5" ht="15">
      <c r="B44" s="60"/>
      <c r="C44" s="61"/>
      <c r="D44" s="62"/>
      <c r="E44" s="63"/>
    </row>
    <row r="45" spans="2:5" ht="15">
      <c r="B45" s="60"/>
      <c r="C45" s="61"/>
      <c r="D45" s="62"/>
      <c r="E45" s="63"/>
    </row>
    <row r="46" spans="2:5" ht="15">
      <c r="B46" s="60"/>
      <c r="C46" s="61"/>
      <c r="D46" s="62"/>
      <c r="E46" s="63"/>
    </row>
    <row r="47" spans="2:5" ht="15">
      <c r="B47" s="60"/>
      <c r="C47" s="61"/>
      <c r="D47" s="62"/>
      <c r="E47" s="63"/>
    </row>
    <row r="48" spans="2:5" ht="15">
      <c r="B48" s="60"/>
      <c r="C48" s="61"/>
      <c r="D48" s="62"/>
      <c r="E48" s="63"/>
    </row>
    <row r="49" spans="2:5" ht="15.75" thickBot="1">
      <c r="B49" s="78"/>
      <c r="C49" s="78"/>
      <c r="D49" s="78"/>
      <c r="E49" s="78"/>
    </row>
    <row r="52" ht="14.25" customHeight="1"/>
    <row r="53" ht="14.25">
      <c r="F53" s="53"/>
    </row>
    <row r="55" ht="14.25">
      <c r="F55"/>
    </row>
    <row r="56" ht="14.25">
      <c r="F56"/>
    </row>
    <row r="57" spans="2:6" ht="30.75" thickBot="1">
      <c r="B57" s="42" t="s">
        <v>23</v>
      </c>
      <c r="C57" s="35" t="s">
        <v>51</v>
      </c>
      <c r="D57" s="35" t="s">
        <v>52</v>
      </c>
      <c r="E57" s="59" t="s">
        <v>49</v>
      </c>
      <c r="F57"/>
    </row>
    <row r="58" spans="2:5" ht="14.25">
      <c r="B58" s="37" t="str">
        <f aca="true" t="shared" si="0" ref="B58:D62">B4</f>
        <v>ОТП Класичний</v>
      </c>
      <c r="C58" s="38">
        <f t="shared" si="0"/>
        <v>1510.738599999994</v>
      </c>
      <c r="D58" s="94">
        <f t="shared" si="0"/>
        <v>0.02108654184294773</v>
      </c>
      <c r="E58" s="40">
        <f>G4</f>
        <v>420.0067108565987</v>
      </c>
    </row>
    <row r="59" spans="2:5" ht="14.25">
      <c r="B59" s="37" t="str">
        <f t="shared" si="0"/>
        <v>ВСІ</v>
      </c>
      <c r="C59" s="38">
        <f t="shared" si="0"/>
        <v>126.06836000000033</v>
      </c>
      <c r="D59" s="94">
        <f t="shared" si="0"/>
        <v>0.05210385665761952</v>
      </c>
      <c r="E59" s="40">
        <f>G5</f>
        <v>111.52294431589887</v>
      </c>
    </row>
    <row r="60" spans="2:5" ht="14.25">
      <c r="B60" s="37" t="str">
        <f t="shared" si="0"/>
        <v>КІНТО-Класичний</v>
      </c>
      <c r="C60" s="38">
        <f t="shared" si="0"/>
        <v>230.48004999999702</v>
      </c>
      <c r="D60" s="94">
        <f t="shared" si="0"/>
        <v>0.009667438882680951</v>
      </c>
      <c r="E60" s="40">
        <f>G6</f>
        <v>4.845139883500225</v>
      </c>
    </row>
    <row r="61" spans="2:5" ht="14.25">
      <c r="B61" s="37" t="str">
        <f t="shared" si="0"/>
        <v>КІНТО-Казначейський</v>
      </c>
      <c r="C61" s="38">
        <f t="shared" si="0"/>
        <v>58.3358239000002</v>
      </c>
      <c r="D61" s="94">
        <f t="shared" si="0"/>
        <v>0.012987116474925888</v>
      </c>
      <c r="E61" s="40">
        <f>G7</f>
        <v>4.561727282918932</v>
      </c>
    </row>
    <row r="62" spans="2:5" ht="14.25">
      <c r="B62" s="125" t="str">
        <f t="shared" si="0"/>
        <v>УНIВЕР.УА/Михайло Грушевський: Фонд Державних Паперiв</v>
      </c>
      <c r="C62" s="126">
        <f t="shared" si="0"/>
        <v>137.41541999999993</v>
      </c>
      <c r="D62" s="127">
        <f t="shared" si="0"/>
        <v>0.020884806552796502</v>
      </c>
      <c r="E62" s="128">
        <f>G8</f>
        <v>0</v>
      </c>
    </row>
    <row r="63" spans="2:5" ht="14.25">
      <c r="B63" s="124" t="str">
        <f>B14</f>
        <v>ТАСК Ресурс</v>
      </c>
      <c r="C63" s="38">
        <f>C15</f>
        <v>-0.668289999999979</v>
      </c>
      <c r="D63" s="94">
        <f>D15</f>
        <v>-0.0019398969537326898</v>
      </c>
      <c r="E63" s="40">
        <f>G15</f>
        <v>0</v>
      </c>
    </row>
    <row r="64" spans="2:5" ht="14.25">
      <c r="B64" s="124" t="str">
        <f>B15</f>
        <v>Аргентум</v>
      </c>
      <c r="C64" s="38">
        <f>C16</f>
        <v>-4.532449999999954</v>
      </c>
      <c r="D64" s="94">
        <f>D16</f>
        <v>-0.003102700421033359</v>
      </c>
      <c r="E64" s="40">
        <f>G16</f>
        <v>0</v>
      </c>
    </row>
    <row r="65" spans="2:5" ht="14.25">
      <c r="B65" s="124" t="str">
        <f>B16</f>
        <v>КІНТО-Еквіті</v>
      </c>
      <c r="C65" s="38">
        <f>C17</f>
        <v>-29.033869999999997</v>
      </c>
      <c r="D65" s="94">
        <f>D17</f>
        <v>-0.0375092171491348</v>
      </c>
      <c r="E65" s="40">
        <f>G17</f>
        <v>0</v>
      </c>
    </row>
    <row r="66" spans="2:5" ht="14.25">
      <c r="B66" s="124" t="str">
        <f>B17</f>
        <v>Надбання</v>
      </c>
      <c r="C66" s="38">
        <f>C18</f>
        <v>-185.0496699999999</v>
      </c>
      <c r="D66" s="94">
        <f>D18</f>
        <v>-0.10959379515958664</v>
      </c>
      <c r="E66" s="40">
        <f>G18</f>
        <v>0</v>
      </c>
    </row>
    <row r="67" spans="2:5" ht="14.25">
      <c r="B67" s="124" t="str">
        <f>B19</f>
        <v>ОТП Фонд Акцій</v>
      </c>
      <c r="C67" s="38">
        <f>C19</f>
        <v>-289.5291500000004</v>
      </c>
      <c r="D67" s="94">
        <f>D19</f>
        <v>-0.02815324258366515</v>
      </c>
      <c r="E67" s="40">
        <f>G19</f>
        <v>-15.584608184536302</v>
      </c>
    </row>
    <row r="68" spans="2:5" ht="14.25">
      <c r="B68" s="132" t="s">
        <v>50</v>
      </c>
      <c r="C68" s="133">
        <f>C20-SUM(C58:C67)</f>
        <v>222.26305000000025</v>
      </c>
      <c r="D68" s="134"/>
      <c r="E68" s="133">
        <f>G20-SUM(E58:E67)</f>
        <v>0</v>
      </c>
    </row>
    <row r="69" spans="2:5" ht="15">
      <c r="B69" s="130" t="s">
        <v>45</v>
      </c>
      <c r="C69" s="131">
        <f>SUM(C58:C68)</f>
        <v>1776.4878738999912</v>
      </c>
      <c r="D69" s="131"/>
      <c r="E69" s="131">
        <f>SUM(E58:E68)</f>
        <v>525.3519141543804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80" zoomScaleNormal="80" workbookViewId="0" topLeftCell="A1">
      <selection activeCell="V32" sqref="V32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6" t="s">
        <v>23</v>
      </c>
      <c r="B1" s="67" t="s">
        <v>69</v>
      </c>
      <c r="C1" s="10"/>
    </row>
    <row r="2" spans="1:3" ht="14.25">
      <c r="A2" s="172" t="s">
        <v>67</v>
      </c>
      <c r="B2" s="173">
        <v>-0.10959381347843444</v>
      </c>
      <c r="C2" s="10"/>
    </row>
    <row r="3" spans="1:3" ht="14.25">
      <c r="A3" s="135" t="s">
        <v>22</v>
      </c>
      <c r="B3" s="142">
        <v>-0.0375098761110334</v>
      </c>
      <c r="C3" s="10"/>
    </row>
    <row r="4" spans="1:3" ht="14.25">
      <c r="A4" s="135" t="s">
        <v>54</v>
      </c>
      <c r="B4" s="142">
        <v>-0.025806451612930492</v>
      </c>
      <c r="C4" s="10"/>
    </row>
    <row r="5" spans="1:3" ht="14.25">
      <c r="A5" s="135" t="s">
        <v>106</v>
      </c>
      <c r="B5" s="143">
        <v>-0.0031027346592361615</v>
      </c>
      <c r="C5" s="10"/>
    </row>
    <row r="6" spans="1:3" ht="14.25">
      <c r="A6" s="135" t="s">
        <v>111</v>
      </c>
      <c r="B6" s="143">
        <v>-0.0019387426806903862</v>
      </c>
      <c r="C6" s="10"/>
    </row>
    <row r="7" spans="1:3" ht="14.25">
      <c r="A7" s="135" t="s">
        <v>96</v>
      </c>
      <c r="B7" s="143">
        <v>0.00048348101845818725</v>
      </c>
      <c r="C7" s="10"/>
    </row>
    <row r="8" spans="1:3" ht="14.25">
      <c r="A8" s="135" t="s">
        <v>103</v>
      </c>
      <c r="B8" s="143">
        <v>0.0011116411831104678</v>
      </c>
      <c r="C8" s="10"/>
    </row>
    <row r="9" spans="1:3" ht="14.25">
      <c r="A9" s="136" t="s">
        <v>108</v>
      </c>
      <c r="B9" s="200">
        <v>0.005817160158503087</v>
      </c>
      <c r="C9" s="10"/>
    </row>
    <row r="10" spans="1:3" ht="14.25">
      <c r="A10" s="135" t="s">
        <v>57</v>
      </c>
      <c r="B10" s="143">
        <v>0.00698002254668828</v>
      </c>
      <c r="C10" s="10"/>
    </row>
    <row r="11" spans="1:3" ht="14.25">
      <c r="A11" s="136" t="s">
        <v>55</v>
      </c>
      <c r="B11" s="200">
        <v>0.008777409051082596</v>
      </c>
      <c r="C11" s="10"/>
    </row>
    <row r="12" spans="1:3" ht="14.25">
      <c r="A12" s="135" t="s">
        <v>100</v>
      </c>
      <c r="B12" s="142">
        <v>0.009463179948929756</v>
      </c>
      <c r="C12" s="10"/>
    </row>
    <row r="13" spans="1:3" ht="14.25">
      <c r="A13" s="135" t="s">
        <v>107</v>
      </c>
      <c r="B13" s="142">
        <v>0.011955732857084511</v>
      </c>
      <c r="C13" s="10"/>
    </row>
    <row r="14" spans="1:3" ht="14.25">
      <c r="A14" s="135" t="s">
        <v>64</v>
      </c>
      <c r="B14" s="142">
        <v>0.011981927623583966</v>
      </c>
      <c r="C14" s="10"/>
    </row>
    <row r="15" spans="1:3" ht="14.25">
      <c r="A15" s="135" t="s">
        <v>99</v>
      </c>
      <c r="B15" s="142">
        <v>0.015295309907959798</v>
      </c>
      <c r="C15" s="10"/>
    </row>
    <row r="16" spans="1:3" ht="14.25">
      <c r="A16" s="135" t="s">
        <v>66</v>
      </c>
      <c r="B16" s="142">
        <v>0.0190195703095537</v>
      </c>
      <c r="C16" s="10"/>
    </row>
    <row r="17" spans="1:3" ht="14.25">
      <c r="A17" s="135" t="s">
        <v>65</v>
      </c>
      <c r="B17" s="142">
        <v>0.020884797043859704</v>
      </c>
      <c r="C17" s="10"/>
    </row>
    <row r="18" spans="1:3" ht="14.25">
      <c r="A18" s="137" t="s">
        <v>28</v>
      </c>
      <c r="B18" s="142">
        <v>-0.00413633668084443</v>
      </c>
      <c r="C18" s="10"/>
    </row>
    <row r="19" spans="1:3" ht="14.25">
      <c r="A19" s="137" t="s">
        <v>1</v>
      </c>
      <c r="B19" s="142">
        <v>-0.11852998105277135</v>
      </c>
      <c r="C19" s="10"/>
    </row>
    <row r="20" spans="1:3" ht="14.25">
      <c r="A20" s="137" t="s">
        <v>0</v>
      </c>
      <c r="B20" s="142">
        <v>0</v>
      </c>
      <c r="C20" s="57"/>
    </row>
    <row r="21" spans="1:3" ht="14.25">
      <c r="A21" s="137" t="s">
        <v>29</v>
      </c>
      <c r="B21" s="142">
        <v>0.03620439660295127</v>
      </c>
      <c r="C21" s="9"/>
    </row>
    <row r="22" spans="1:3" ht="14.25">
      <c r="A22" s="137" t="s">
        <v>30</v>
      </c>
      <c r="B22" s="142">
        <v>0.00026395536055945357</v>
      </c>
      <c r="C22" s="73"/>
    </row>
    <row r="23" spans="1:3" ht="14.25">
      <c r="A23" s="137" t="s">
        <v>31</v>
      </c>
      <c r="B23" s="142">
        <v>0.012328767123287671</v>
      </c>
      <c r="C23" s="10"/>
    </row>
    <row r="24" spans="1:3" ht="15" thickBot="1">
      <c r="A24" s="138" t="s">
        <v>86</v>
      </c>
      <c r="B24" s="144">
        <v>0.02197853670087624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5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8.3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4" t="s">
        <v>90</v>
      </c>
      <c r="B1" s="174"/>
      <c r="C1" s="174"/>
      <c r="D1" s="174"/>
      <c r="E1" s="174"/>
      <c r="F1" s="174"/>
      <c r="G1" s="174"/>
      <c r="H1" s="174"/>
      <c r="I1" s="174"/>
      <c r="J1" s="174"/>
      <c r="K1" s="13"/>
      <c r="L1" s="14"/>
      <c r="M1" s="14"/>
    </row>
    <row r="2" spans="1:10" ht="30.75" thickBot="1">
      <c r="A2" s="15" t="s">
        <v>37</v>
      </c>
      <c r="B2" s="15" t="s">
        <v>23</v>
      </c>
      <c r="C2" s="44" t="s">
        <v>33</v>
      </c>
      <c r="D2" s="44" t="s">
        <v>34</v>
      </c>
      <c r="E2" s="44" t="s">
        <v>38</v>
      </c>
      <c r="F2" s="44" t="s">
        <v>39</v>
      </c>
      <c r="G2" s="44" t="s">
        <v>40</v>
      </c>
      <c r="H2" s="44" t="s">
        <v>14</v>
      </c>
      <c r="I2" s="44" t="s">
        <v>15</v>
      </c>
      <c r="J2" s="25" t="s">
        <v>16</v>
      </c>
    </row>
    <row r="3" spans="1:10" ht="14.25">
      <c r="A3" s="21">
        <v>1</v>
      </c>
      <c r="B3" s="108" t="s">
        <v>120</v>
      </c>
      <c r="C3" s="109" t="s">
        <v>36</v>
      </c>
      <c r="D3" s="110" t="s">
        <v>121</v>
      </c>
      <c r="E3" s="111">
        <v>238756.95</v>
      </c>
      <c r="F3" s="112" t="s">
        <v>122</v>
      </c>
      <c r="G3" s="111">
        <v>0.0476</v>
      </c>
      <c r="H3" s="52">
        <v>0.1</v>
      </c>
      <c r="I3" s="108" t="s">
        <v>123</v>
      </c>
      <c r="J3" s="113" t="s">
        <v>124</v>
      </c>
    </row>
    <row r="4" spans="1:10" ht="15.75" thickBot="1">
      <c r="A4" s="175" t="s">
        <v>45</v>
      </c>
      <c r="B4" s="176"/>
      <c r="C4" s="114" t="s">
        <v>46</v>
      </c>
      <c r="D4" s="114" t="s">
        <v>46</v>
      </c>
      <c r="E4" s="96">
        <f>SUM(E3:E3)</f>
        <v>238756.95</v>
      </c>
      <c r="F4" s="97">
        <f>SUM(F3:F3)</f>
        <v>0</v>
      </c>
      <c r="G4" s="114" t="s">
        <v>46</v>
      </c>
      <c r="H4" s="114" t="s">
        <v>46</v>
      </c>
      <c r="I4" s="114" t="s">
        <v>46</v>
      </c>
      <c r="J4" s="114" t="s">
        <v>46</v>
      </c>
    </row>
    <row r="5" spans="1:8" ht="14.25">
      <c r="A5" s="178"/>
      <c r="B5" s="178"/>
      <c r="C5" s="178"/>
      <c r="D5" s="178"/>
      <c r="E5" s="178"/>
      <c r="F5" s="178"/>
      <c r="G5" s="178"/>
      <c r="H5" s="178"/>
    </row>
  </sheetData>
  <mergeCells count="3">
    <mergeCell ref="A1:J1"/>
    <mergeCell ref="A4:B4"/>
    <mergeCell ref="A5:H5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6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0" t="s">
        <v>91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1" ht="15.75" customHeight="1" thickBot="1">
      <c r="A2" s="181" t="s">
        <v>37</v>
      </c>
      <c r="B2" s="100"/>
      <c r="C2" s="101"/>
      <c r="D2" s="102"/>
      <c r="E2" s="183" t="s">
        <v>62</v>
      </c>
      <c r="F2" s="183"/>
      <c r="G2" s="183"/>
      <c r="H2" s="183"/>
      <c r="I2" s="183"/>
      <c r="J2" s="183"/>
      <c r="K2" s="183"/>
    </row>
    <row r="3" spans="1:11" ht="45.75" thickBot="1">
      <c r="A3" s="182"/>
      <c r="B3" s="103" t="s">
        <v>23</v>
      </c>
      <c r="C3" s="26" t="s">
        <v>12</v>
      </c>
      <c r="D3" s="26" t="s">
        <v>13</v>
      </c>
      <c r="E3" s="17" t="s">
        <v>73</v>
      </c>
      <c r="F3" s="17" t="s">
        <v>81</v>
      </c>
      <c r="G3" s="17" t="s">
        <v>82</v>
      </c>
      <c r="H3" s="17" t="s">
        <v>71</v>
      </c>
      <c r="I3" s="17" t="s">
        <v>83</v>
      </c>
      <c r="J3" s="17" t="s">
        <v>47</v>
      </c>
      <c r="K3" s="18" t="s">
        <v>74</v>
      </c>
    </row>
    <row r="4" spans="1:11" ht="14.25" collapsed="1">
      <c r="A4" s="21">
        <v>1</v>
      </c>
      <c r="B4" s="27" t="s">
        <v>120</v>
      </c>
      <c r="C4" s="104">
        <v>38574</v>
      </c>
      <c r="D4" s="104">
        <v>38782</v>
      </c>
      <c r="E4" s="98" t="s">
        <v>21</v>
      </c>
      <c r="F4" s="98" t="s">
        <v>21</v>
      </c>
      <c r="G4" s="98">
        <v>-0.004184100418409997</v>
      </c>
      <c r="H4" s="98">
        <v>0.13064133016625012</v>
      </c>
      <c r="I4" s="98">
        <v>0</v>
      </c>
      <c r="J4" s="105">
        <v>-0.5240000000000031</v>
      </c>
      <c r="K4" s="155">
        <v>-0.040964002905999</v>
      </c>
    </row>
    <row r="5" spans="1:11" ht="15.75" thickBot="1">
      <c r="A5" s="145"/>
      <c r="B5" s="150" t="s">
        <v>84</v>
      </c>
      <c r="C5" s="151" t="s">
        <v>46</v>
      </c>
      <c r="D5" s="151" t="s">
        <v>46</v>
      </c>
      <c r="E5" s="152" t="s">
        <v>21</v>
      </c>
      <c r="F5" s="152" t="s">
        <v>21</v>
      </c>
      <c r="G5" s="152">
        <f>AVERAGE(G4)</f>
        <v>-0.004184100418409997</v>
      </c>
      <c r="H5" s="152">
        <f>AVERAGE(H4)</f>
        <v>0.13064133016625012</v>
      </c>
      <c r="I5" s="152">
        <f>AVERAGE(I4)</f>
        <v>0</v>
      </c>
      <c r="J5" s="151" t="s">
        <v>46</v>
      </c>
      <c r="K5" s="152">
        <f>AVERAGE(K4)</f>
        <v>-0.040964002905999</v>
      </c>
    </row>
    <row r="6" spans="1:11" ht="14.25">
      <c r="A6" s="191" t="s">
        <v>75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</row>
    <row r="7" spans="1:11" ht="15" thickBot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2:9" ht="14.25">
      <c r="B8" s="29"/>
      <c r="C8" s="30"/>
      <c r="D8" s="30"/>
      <c r="E8" s="29"/>
      <c r="F8" s="29"/>
      <c r="G8" s="29"/>
      <c r="H8" s="29"/>
      <c r="I8" s="29"/>
    </row>
    <row r="9" spans="2:9" ht="14.25">
      <c r="B9" s="29"/>
      <c r="C9" s="30"/>
      <c r="D9" s="30"/>
      <c r="E9" s="119"/>
      <c r="F9" s="29"/>
      <c r="G9" s="29"/>
      <c r="H9" s="29"/>
      <c r="I9" s="2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5">
    <mergeCell ref="A7:K7"/>
    <mergeCell ref="A2:A3"/>
    <mergeCell ref="A1:J1"/>
    <mergeCell ref="E2:K2"/>
    <mergeCell ref="A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4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6" t="s">
        <v>92</v>
      </c>
      <c r="B1" s="186"/>
      <c r="C1" s="186"/>
      <c r="D1" s="186"/>
      <c r="E1" s="186"/>
      <c r="F1" s="186"/>
      <c r="G1" s="186"/>
    </row>
    <row r="2" spans="1:7" s="31" customFormat="1" ht="15.75" customHeight="1" thickBot="1">
      <c r="A2" s="181" t="s">
        <v>37</v>
      </c>
      <c r="B2" s="88"/>
      <c r="C2" s="187" t="s">
        <v>24</v>
      </c>
      <c r="D2" s="188"/>
      <c r="E2" s="187" t="s">
        <v>25</v>
      </c>
      <c r="F2" s="188"/>
      <c r="G2" s="89"/>
    </row>
    <row r="3" spans="1:7" s="31" customFormat="1" ht="45.75" thickBot="1">
      <c r="A3" s="182"/>
      <c r="B3" s="35" t="s">
        <v>23</v>
      </c>
      <c r="C3" s="35" t="s">
        <v>48</v>
      </c>
      <c r="D3" s="35" t="s">
        <v>26</v>
      </c>
      <c r="E3" s="35" t="s">
        <v>27</v>
      </c>
      <c r="F3" s="35" t="s">
        <v>26</v>
      </c>
      <c r="G3" s="36" t="s">
        <v>79</v>
      </c>
    </row>
    <row r="4" spans="1:7" s="31" customFormat="1" ht="14.25">
      <c r="A4" s="21">
        <v>1</v>
      </c>
      <c r="B4" s="37" t="s">
        <v>120</v>
      </c>
      <c r="C4" s="38">
        <v>0</v>
      </c>
      <c r="D4" s="98">
        <v>0</v>
      </c>
      <c r="E4" s="39">
        <v>0</v>
      </c>
      <c r="F4" s="98">
        <v>0</v>
      </c>
      <c r="G4" s="40">
        <v>0</v>
      </c>
    </row>
    <row r="5" spans="1:7" s="31" customFormat="1" ht="15.75" thickBot="1">
      <c r="A5" s="115"/>
      <c r="B5" s="90" t="s">
        <v>45</v>
      </c>
      <c r="C5" s="116">
        <v>0</v>
      </c>
      <c r="D5" s="95">
        <v>0</v>
      </c>
      <c r="E5" s="92">
        <v>0</v>
      </c>
      <c r="F5" s="95">
        <v>0</v>
      </c>
      <c r="G5" s="93">
        <v>0</v>
      </c>
    </row>
    <row r="6" spans="1:11" s="31" customFormat="1" ht="15" customHeight="1" thickBot="1">
      <c r="A6" s="189"/>
      <c r="B6" s="189"/>
      <c r="C6" s="189"/>
      <c r="D6" s="189"/>
      <c r="E6" s="189"/>
      <c r="F6" s="189"/>
      <c r="G6" s="189"/>
      <c r="H6" s="7"/>
      <c r="I6" s="7"/>
      <c r="J6" s="7"/>
      <c r="K6" s="7"/>
    </row>
    <row r="7" s="31" customFormat="1" ht="14.25">
      <c r="D7" s="41"/>
    </row>
    <row r="8" spans="1:4" s="31" customFormat="1" ht="14.25">
      <c r="A8" s="29"/>
      <c r="D8" s="41"/>
    </row>
    <row r="9" spans="1:4" s="31" customFormat="1" ht="14.25">
      <c r="A9" s="29"/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/>
    <row r="29" s="31" customFormat="1" ht="14.25"/>
    <row r="30" spans="8:9" s="31" customFormat="1" ht="14.25">
      <c r="H30" s="22"/>
      <c r="I30" s="22"/>
    </row>
    <row r="33" spans="2:5" ht="30.75" thickBot="1">
      <c r="B33" s="42" t="s">
        <v>23</v>
      </c>
      <c r="C33" s="35" t="s">
        <v>51</v>
      </c>
      <c r="D33" s="35" t="s">
        <v>52</v>
      </c>
      <c r="E33" s="36" t="s">
        <v>49</v>
      </c>
    </row>
    <row r="34" spans="1:5" ht="14.25">
      <c r="A34" s="22">
        <v>1</v>
      </c>
      <c r="B34" s="37" t="str">
        <f>B4</f>
        <v>Промінвест-Керамет</v>
      </c>
      <c r="C34" s="120">
        <f>C4</f>
        <v>0</v>
      </c>
      <c r="D34" s="98">
        <f>D4</f>
        <v>0</v>
      </c>
      <c r="E34" s="121">
        <f>G4</f>
        <v>0</v>
      </c>
    </row>
  </sheetData>
  <mergeCells count="5">
    <mergeCell ref="A6:G6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23</v>
      </c>
      <c r="B1" s="67" t="s">
        <v>69</v>
      </c>
      <c r="C1" s="10"/>
      <c r="D1" s="10"/>
    </row>
    <row r="2" spans="1:4" ht="14.25">
      <c r="A2" s="27" t="s">
        <v>120</v>
      </c>
      <c r="B2" s="139" t="s">
        <v>21</v>
      </c>
      <c r="C2" s="10"/>
      <c r="D2" s="10"/>
    </row>
    <row r="3" spans="1:4" ht="14.25">
      <c r="A3" s="27" t="s">
        <v>28</v>
      </c>
      <c r="B3" s="140" t="s">
        <v>21</v>
      </c>
      <c r="C3" s="10"/>
      <c r="D3" s="10"/>
    </row>
    <row r="4" spans="1:4" ht="14.25">
      <c r="A4" s="27" t="s">
        <v>1</v>
      </c>
      <c r="B4" s="140">
        <v>-0.11852998105277135</v>
      </c>
      <c r="C4" s="10"/>
      <c r="D4" s="10"/>
    </row>
    <row r="5" spans="1:4" ht="14.25">
      <c r="A5" s="27" t="s">
        <v>0</v>
      </c>
      <c r="B5" s="140">
        <v>0</v>
      </c>
      <c r="C5" s="10"/>
      <c r="D5" s="10"/>
    </row>
    <row r="6" spans="1:4" ht="14.25">
      <c r="A6" s="27" t="s">
        <v>29</v>
      </c>
      <c r="B6" s="140">
        <v>0.03620439660295127</v>
      </c>
      <c r="C6" s="10"/>
      <c r="D6" s="10"/>
    </row>
    <row r="7" spans="1:4" ht="14.25">
      <c r="A7" s="27" t="s">
        <v>30</v>
      </c>
      <c r="B7" s="140">
        <v>0.00026395536055945357</v>
      </c>
      <c r="C7" s="10"/>
      <c r="D7" s="10"/>
    </row>
    <row r="8" spans="1:4" ht="14.25">
      <c r="A8" s="27" t="s">
        <v>31</v>
      </c>
      <c r="B8" s="140">
        <v>0.012328767123287671</v>
      </c>
      <c r="C8" s="10"/>
      <c r="D8" s="10"/>
    </row>
    <row r="9" spans="1:4" ht="15" thickBot="1">
      <c r="A9" s="75" t="s">
        <v>86</v>
      </c>
      <c r="B9" s="141">
        <v>0.02197853670087624</v>
      </c>
      <c r="C9" s="10"/>
      <c r="D9" s="10"/>
    </row>
    <row r="10" spans="2:4" ht="12.75">
      <c r="B10" s="10"/>
      <c r="C10" s="10"/>
      <c r="D10" s="10"/>
    </row>
    <row r="11" spans="1:4" ht="14.25">
      <c r="A11" s="54"/>
      <c r="B11" s="55"/>
      <c r="C11" s="10"/>
      <c r="D11" s="10"/>
    </row>
    <row r="12" spans="1:4" ht="14.25">
      <c r="A12" s="54"/>
      <c r="B12" s="55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2023-12-07T09:35:31Z</dcterms:modified>
  <cp:category/>
  <cp:version/>
  <cp:contentType/>
  <cp:contentStatus/>
</cp:coreProperties>
</file>