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<sst xmlns="http://schemas.openxmlformats.org/spreadsheetml/2006/main" count="350" uniqueCount="116">
  <si>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</si>
  <si>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</si>
  <si>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</si>
  <si>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</si>
  <si>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</si>
  <si>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</si>
  <si>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NIKKEI 225 (Японія)</t>
  </si>
  <si>
    <t>DAX (ФРН)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</si>
  <si>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</si>
  <si>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</si>
  <si>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</si>
  <si>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</si>
  <si>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</si>
  <si>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</si>
  <si>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</si>
  <si>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</si>
  <si>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</si>
  <si>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</si>
  <si>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</si>
  <si>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</si>
  <si>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</si>
  <si>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</si>
  <si>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</si>
  <si>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</si>
  <si>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</si>
  <si>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</si>
  <si>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</si>
  <si>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</si>
  <si>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</si>
  <si>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</si>
  <si>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</si>
  <si>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</si>
  <si>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</si>
  <si>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</si>
  <si>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</si>
  <si>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</si>
  <si>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</si>
  <si>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</si>
  <si>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</si>
  <si>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</si>
  <si>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</si>
  <si>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</si>
  <si>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</si>
  <si>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</si>
  <si>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</si>
  <si>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</si>
  <si>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</si>
  <si>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</si>
  <si>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</si>
  <si>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</si>
  <si>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</si>
  <si>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</si>
  <si>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</si>
  <si>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</si>
  <si>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</si>
  <si>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</si>
  <si>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</si>
  <si>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</si>
  <si>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</si>
  <si>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</si>
  <si>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</si>
  <si>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</si>
  <si>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</si>
  <si>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</si>
  <si>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</si>
  <si>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</si>
  <si>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</si>
  <si>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</si>
  <si>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</si>
  <si>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</si>
  <si>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</si>
  <si>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</si>
  <si>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</si>
  <si>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</si>
  <si>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</si>
  <si>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</si>
  <si>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</si>
  <si>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</si>
  <si>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</si>
  <si>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</si>
  <si>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</si>
  <si>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</si>
  <si>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</si>
  <si>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</si>
  <si>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</si>
  <si>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</si>
  <si>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</si>
  <si>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</si>
  <si>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</si>
  <si>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</si>
  <si>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</si>
  <si>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</si>
  <si>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</si>
  <si>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</si>
  <si>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</si>
  <si>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</si>
  <si>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</si>
  <si>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</si>
  <si>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КІНТО-Казначейський</t>
  </si>
  <si>
    <t>Середнє значення</t>
  </si>
  <si>
    <t>лютий</t>
  </si>
  <si>
    <t>березень</t>
  </si>
  <si>
    <t>3 місяці (з початку року)</t>
  </si>
  <si>
    <t>"Золотий" депозит (за офіційним курсом золота)</t>
  </si>
  <si>
    <t>н.д.</t>
  </si>
  <si>
    <t>КІНТО-Голд</t>
  </si>
  <si>
    <t>спец. банк. мет.</t>
  </si>
  <si>
    <t>ПрАТ "КІНТО"</t>
  </si>
  <si>
    <t>з початку 2024 року</t>
  </si>
  <si>
    <t>DJI (США)*</t>
  </si>
  <si>
    <t>S&amp;P 500 (США)*</t>
  </si>
  <si>
    <t>FTSE 100  (Великобританія)*</t>
  </si>
  <si>
    <t>CAC 40 (Франція)*</t>
  </si>
  <si>
    <t>HANG SENG (Гонг-Конг)*</t>
  </si>
  <si>
    <t>WIG20 (Польща)*</t>
  </si>
  <si>
    <t>* станом на 28.03.2024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</si>
</sst>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ashed">
        <color indexed="23"/>
      </bottom>
    </border>
    <border>
      <left>
        <color indexed="6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4" xfId="20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0" fontId="11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12" fillId="0" borderId="29" xfId="0" applyFont="1" applyFill="1" applyBorder="1" applyAlignment="1">
      <alignment horizontal="center" vertical="center" wrapText="1" shrinkToFit="1"/>
    </xf>
    <xf numFmtId="4" fontId="12" fillId="0" borderId="30" xfId="0" applyNumberFormat="1" applyFont="1" applyFill="1" applyBorder="1" applyAlignment="1">
      <alignment horizontal="right" vertical="center" indent="1"/>
    </xf>
    <xf numFmtId="3" fontId="12" fillId="0" borderId="31" xfId="0" applyNumberFormat="1" applyFont="1" applyFill="1" applyBorder="1" applyAlignment="1">
      <alignment horizontal="right" vertical="center" indent="1"/>
    </xf>
    <xf numFmtId="4" fontId="12" fillId="0" borderId="32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right" vertical="center" indent="1"/>
    </xf>
    <xf numFmtId="0" fontId="11" fillId="0" borderId="36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horizontal="left" vertical="center" wrapText="1" shrinkToFit="1"/>
    </xf>
    <xf numFmtId="0" fontId="11" fillId="0" borderId="38" xfId="0" applyFont="1" applyFill="1" applyBorder="1" applyAlignment="1">
      <alignment horizontal="left" vertical="center" wrapText="1" shrinkToFit="1"/>
    </xf>
    <xf numFmtId="4" fontId="11" fillId="0" borderId="39" xfId="0" applyNumberFormat="1" applyFont="1" applyFill="1" applyBorder="1" applyAlignment="1">
      <alignment horizontal="right" vertical="center" indent="1"/>
    </xf>
    <xf numFmtId="10" fontId="11" fillId="0" borderId="39" xfId="26" applyNumberFormat="1" applyFont="1" applyFill="1" applyBorder="1" applyAlignment="1">
      <alignment horizontal="right" vertical="center" inden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3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0" fillId="0" borderId="44" xfId="0" applyNumberFormat="1" applyFont="1" applyBorder="1" applyAlignment="1">
      <alignment horizontal="right" vertical="center" indent="1"/>
    </xf>
    <xf numFmtId="10" fontId="22" fillId="0" borderId="32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5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0" fontId="22" fillId="0" borderId="47" xfId="20" applyFont="1" applyFill="1" applyBorder="1" applyAlignment="1">
      <alignment vertical="center" wrapText="1"/>
      <protection/>
    </xf>
    <xf numFmtId="10" fontId="22" fillId="0" borderId="48" xfId="21" applyNumberFormat="1" applyFont="1" applyFill="1" applyBorder="1" applyAlignment="1">
      <alignment horizontal="center" vertical="center" wrapText="1"/>
      <protection/>
    </xf>
    <xf numFmtId="10" fontId="22" fillId="0" borderId="49" xfId="21" applyNumberFormat="1" applyFont="1" applyFill="1" applyBorder="1" applyAlignment="1">
      <alignment horizontal="center" vertical="center" wrapText="1"/>
      <protection/>
    </xf>
    <xf numFmtId="0" fontId="22" fillId="0" borderId="50" xfId="20" applyFont="1" applyFill="1" applyBorder="1" applyAlignment="1">
      <alignment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 shrinkToFit="1"/>
    </xf>
    <xf numFmtId="10" fontId="12" fillId="0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0" fontId="11" fillId="0" borderId="54" xfId="0" applyFont="1" applyFill="1" applyBorder="1" applyAlignment="1">
      <alignment horizontal="left" vertical="center" wrapText="1" shrinkToFit="1"/>
    </xf>
    <xf numFmtId="4" fontId="11" fillId="0" borderId="55" xfId="0" applyNumberFormat="1" applyFont="1" applyFill="1" applyBorder="1" applyAlignment="1">
      <alignment horizontal="right" vertical="center" indent="1"/>
    </xf>
    <xf numFmtId="10" fontId="22" fillId="0" borderId="55" xfId="21" applyNumberFormat="1" applyFont="1" applyFill="1" applyBorder="1" applyAlignment="1">
      <alignment horizontal="right" vertical="center" wrapText="1" indent="1"/>
      <protection/>
    </xf>
    <xf numFmtId="4" fontId="11" fillId="0" borderId="56" xfId="0" applyNumberFormat="1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left" vertical="center"/>
    </xf>
    <xf numFmtId="0" fontId="41" fillId="0" borderId="23" xfId="22" applyFont="1" applyFill="1" applyBorder="1" applyAlignment="1">
      <alignment horizontal="center" vertical="center" wrapText="1"/>
      <protection/>
    </xf>
    <xf numFmtId="0" fontId="41" fillId="0" borderId="57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60" xfId="0" applyBorder="1" applyAlignment="1">
      <alignment/>
    </xf>
    <xf numFmtId="0" fontId="10" fillId="0" borderId="59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10" fontId="20" fillId="0" borderId="12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6433569"/>
        <c:axId val="36575530"/>
      </c:barChart>
      <c:catAx>
        <c:axId val="264335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6575530"/>
        <c:crosses val="autoZero"/>
        <c:auto val="1"/>
        <c:lblOffset val="0"/>
        <c:noMultiLvlLbl val="0"/>
      </c:catAx>
      <c:valAx>
        <c:axId val="36575530"/>
        <c:scaling>
          <c:orientation val="minMax"/>
          <c:max val="0.37"/>
          <c:min val="-0.18"/>
        </c:scaling>
        <c:axPos val="l"/>
        <c:delete val="0"/>
        <c:numFmt formatCode="0%" sourceLinked="0"/>
        <c:majorTickMark val="out"/>
        <c:minorTickMark val="none"/>
        <c:tickLblPos val="nextTo"/>
        <c:crossAx val="26433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25"/>
          <c:w val="1"/>
          <c:h val="0.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60744315"/>
        <c:axId val="9827924"/>
      </c:barChart>
      <c:catAx>
        <c:axId val="607443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27924"/>
        <c:crosses val="autoZero"/>
        <c:auto val="0"/>
        <c:lblOffset val="100"/>
        <c:tickLblSkip val="1"/>
        <c:noMultiLvlLbl val="0"/>
      </c:catAx>
      <c:valAx>
        <c:axId val="9827924"/>
        <c:scaling>
          <c:orientation val="minMax"/>
          <c:max val="0.15"/>
          <c:min val="-0.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44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8"/>
          <c:y val="0.90625"/>
          <c:w val="0.5305"/>
          <c:h val="0.0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2"/>
          <c:y val="0.31175"/>
          <c:w val="0.443"/>
          <c:h val="0.36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В_ВЧА!$C$21:$C$31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В_ВЧА!$D$21:$D$31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2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ВЧА'!$B$54:$B$63</c:f>
              <c:strCache/>
            </c:strRef>
          </c:cat>
          <c:val>
            <c:numRef>
              <c:f>'В_динаміка ВЧА'!$C$54:$C$63</c:f>
              <c:numCache/>
            </c:numRef>
          </c:val>
        </c:ser>
        <c:ser>
          <c:idx val="0"/>
          <c:order val="1"/>
          <c:tx>
            <c:strRef>
              <c:f>'В_динаміка ВЧА'!$E$53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ВЧА'!$B$54:$B$63</c:f>
              <c:strCache/>
            </c:strRef>
          </c:cat>
          <c:val>
            <c:numRef>
              <c:f>'В_динаміка ВЧА'!$E$54:$E$63</c:f>
              <c:numCache/>
            </c:numRef>
          </c:val>
        </c:ser>
        <c:overlap val="-30"/>
        <c:axId val="21342453"/>
        <c:axId val="57864350"/>
      </c:barChart>
      <c:lineChart>
        <c:grouping val="standard"/>
        <c:varyColors val="0"/>
        <c:ser>
          <c:idx val="2"/>
          <c:order val="2"/>
          <c:tx>
            <c:strRef>
              <c:f>'В_динаміка ВЧА'!$D$53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ВЧА'!$B$54:$B$63</c:f>
              <c:strCache/>
            </c:strRef>
          </c:cat>
          <c:val>
            <c:numRef>
              <c:f>'В_динаміка ВЧА'!$D$54:$D$63</c:f>
              <c:numCache/>
            </c:numRef>
          </c:val>
          <c:smooth val="0"/>
        </c:ser>
        <c:axId val="51017103"/>
        <c:axId val="56500744"/>
      </c:lineChart>
      <c:catAx>
        <c:axId val="213424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7864350"/>
        <c:crosses val="autoZero"/>
        <c:auto val="0"/>
        <c:lblOffset val="40"/>
        <c:tickLblSkip val="1"/>
        <c:noMultiLvlLbl val="0"/>
      </c:catAx>
      <c:valAx>
        <c:axId val="57864350"/>
        <c:scaling>
          <c:orientation val="minMax"/>
          <c:max val="1000"/>
          <c:min val="-500"/>
        </c:scaling>
        <c:axPos val="l"/>
        <c:delete val="0"/>
        <c:numFmt formatCode="#,##0" sourceLinked="0"/>
        <c:majorTickMark val="in"/>
        <c:minorTickMark val="none"/>
        <c:tickLblPos val="nextTo"/>
        <c:crossAx val="21342453"/>
        <c:crossesAt val="1"/>
        <c:crossBetween val="between"/>
        <c:dispUnits/>
      </c:valAx>
      <c:catAx>
        <c:axId val="51017103"/>
        <c:scaling>
          <c:orientation val="minMax"/>
        </c:scaling>
        <c:axPos val="b"/>
        <c:delete val="1"/>
        <c:majorTickMark val="in"/>
        <c:minorTickMark val="none"/>
        <c:tickLblPos val="nextTo"/>
        <c:crossAx val="56500744"/>
        <c:crosses val="autoZero"/>
        <c:auto val="0"/>
        <c:lblOffset val="100"/>
        <c:noMultiLvlLbl val="0"/>
      </c:catAx>
      <c:valAx>
        <c:axId val="56500744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10171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25"/>
          <c:w val="1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38744649"/>
        <c:axId val="13157522"/>
      </c:barChart>
      <c:catAx>
        <c:axId val="38744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57522"/>
        <c:crosses val="autoZero"/>
        <c:auto val="0"/>
        <c:lblOffset val="0"/>
        <c:tickLblSkip val="1"/>
        <c:noMultiLvlLbl val="0"/>
      </c:catAx>
      <c:valAx>
        <c:axId val="13157522"/>
        <c:scaling>
          <c:orientation val="minMax"/>
          <c:max val="0.05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44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ВЧА'!$C$33:$C$33</c:f>
              <c:numCache/>
            </c:numRef>
          </c:val>
        </c:ser>
        <c:ser>
          <c:idx val="0"/>
          <c:order val="1"/>
          <c:tx>
            <c:strRef>
              <c:f>'І_динаміка ВЧА'!$E$32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ВЧА'!$E$33:$E$33</c:f>
              <c:numCache/>
            </c:numRef>
          </c:val>
        </c:ser>
        <c:overlap val="-20"/>
        <c:axId val="51308835"/>
        <c:axId val="59126332"/>
      </c:barChart>
      <c:lineChart>
        <c:grouping val="standard"/>
        <c:varyColors val="0"/>
        <c:ser>
          <c:idx val="2"/>
          <c:order val="2"/>
          <c:tx>
            <c:strRef>
              <c:f>'І_динаміка ВЧА'!$D$32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ВЧА'!$D$33:$D$33</c:f>
              <c:numCache/>
            </c:numRef>
          </c:val>
          <c:smooth val="0"/>
        </c:ser>
        <c:axId val="62374941"/>
        <c:axId val="24503558"/>
      </c:lineChart>
      <c:catAx>
        <c:axId val="513088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9126332"/>
        <c:crosses val="autoZero"/>
        <c:auto val="0"/>
        <c:lblOffset val="100"/>
        <c:noMultiLvlLbl val="0"/>
      </c:catAx>
      <c:valAx>
        <c:axId val="59126332"/>
        <c:scaling>
          <c:orientation val="minMax"/>
          <c:max val="0.01"/>
          <c:min val="-0.01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308835"/>
        <c:crossesAt val="1"/>
        <c:crossBetween val="between"/>
        <c:dispUnits/>
        <c:majorUnit val="0.01"/>
      </c:valAx>
      <c:catAx>
        <c:axId val="62374941"/>
        <c:scaling>
          <c:orientation val="minMax"/>
        </c:scaling>
        <c:axPos val="b"/>
        <c:delete val="1"/>
        <c:majorTickMark val="in"/>
        <c:minorTickMark val="none"/>
        <c:tickLblPos val="nextTo"/>
        <c:crossAx val="24503558"/>
        <c:crosses val="autoZero"/>
        <c:auto val="0"/>
        <c:lblOffset val="100"/>
        <c:noMultiLvlLbl val="0"/>
      </c:catAx>
      <c:valAx>
        <c:axId val="24503558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3749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7075"/>
          <c:w val="0.964"/>
          <c:h val="0.8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/>
            </c:numRef>
          </c:val>
        </c:ser>
        <c:gapWidth val="60"/>
        <c:axId val="19205431"/>
        <c:axId val="38631152"/>
      </c:barChart>
      <c:catAx>
        <c:axId val="19205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31152"/>
        <c:crosses val="autoZero"/>
        <c:auto val="0"/>
        <c:lblOffset val="100"/>
        <c:tickLblSkip val="1"/>
        <c:noMultiLvlLbl val="0"/>
      </c:catAx>
      <c:valAx>
        <c:axId val="38631152"/>
        <c:scaling>
          <c:orientation val="minMax"/>
          <c:max val="0.12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05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ВЧА'!$B$37:$B$38</c:f>
              <c:strCache/>
            </c:strRef>
          </c:cat>
          <c:val>
            <c:numRef>
              <c:f>'3_динаміка ВЧА'!$C$37:$C$38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ВЧА'!$B$37:$B$38</c:f>
              <c:strCache/>
            </c:strRef>
          </c:cat>
          <c:val>
            <c:numRef>
              <c:f>'3_динаміка ВЧА'!$E$37:$E$38</c:f>
              <c:numCache/>
            </c:numRef>
          </c:val>
        </c:ser>
        <c:overlap val="-20"/>
        <c:axId val="12136049"/>
        <c:axId val="42115578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ВЧА'!$D$37:$D$38</c:f>
              <c:numCache/>
            </c:numRef>
          </c:val>
          <c:smooth val="0"/>
        </c:ser>
        <c:axId val="43495883"/>
        <c:axId val="55918628"/>
      </c:lineChart>
      <c:catAx>
        <c:axId val="121360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2115578"/>
        <c:crosses val="autoZero"/>
        <c:auto val="0"/>
        <c:lblOffset val="100"/>
        <c:noMultiLvlLbl val="0"/>
      </c:catAx>
      <c:valAx>
        <c:axId val="42115578"/>
        <c:scaling>
          <c:orientation val="minMax"/>
          <c:max val="13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136049"/>
        <c:crossesAt val="1"/>
        <c:crossBetween val="between"/>
        <c:dispUnits/>
      </c:valAx>
      <c:catAx>
        <c:axId val="43495883"/>
        <c:scaling>
          <c:orientation val="minMax"/>
        </c:scaling>
        <c:axPos val="b"/>
        <c:delete val="1"/>
        <c:majorTickMark val="in"/>
        <c:minorTickMark val="none"/>
        <c:tickLblPos val="nextTo"/>
        <c:crossAx val="55918628"/>
        <c:crosses val="autoZero"/>
        <c:auto val="0"/>
        <c:lblOffset val="100"/>
        <c:noMultiLvlLbl val="0"/>
      </c:catAx>
      <c:valAx>
        <c:axId val="55918628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4958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1"/>
          <c:h val="0.7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33505605"/>
        <c:axId val="33114990"/>
      </c:barChart>
      <c:catAx>
        <c:axId val="33505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14990"/>
        <c:crosses val="autoZero"/>
        <c:auto val="0"/>
        <c:lblOffset val="100"/>
        <c:tickLblSkip val="1"/>
        <c:noMultiLvlLbl val="0"/>
      </c:catAx>
      <c:valAx>
        <c:axId val="33114990"/>
        <c:scaling>
          <c:orientation val="minMax"/>
          <c:max val="0.13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05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21</xdr:row>
      <xdr:rowOff>19050</xdr:rowOff>
    </xdr:from>
    <xdr:to>
      <xdr:col>11</xdr:col>
      <xdr:colOff>628650</xdr:colOff>
      <xdr:row>43</xdr:row>
      <xdr:rowOff>76200</xdr:rowOff>
    </xdr:to>
    <xdr:graphicFrame>
      <xdr:nvGraphicFramePr>
        <xdr:cNvPr id="2" name="Chart 9"/>
        <xdr:cNvGraphicFramePr/>
      </xdr:nvGraphicFramePr>
      <xdr:xfrm>
        <a:off x="5248275" y="3886200"/>
        <a:ext cx="74104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19</xdr:row>
      <xdr:rowOff>133350</xdr:rowOff>
    </xdr:from>
    <xdr:to>
      <xdr:col>8</xdr:col>
      <xdr:colOff>304800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7762875" y="3848100"/>
        <a:ext cx="7915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104775</xdr:rowOff>
    </xdr:from>
    <xdr:to>
      <xdr:col>10</xdr:col>
      <xdr:colOff>28575</xdr:colOff>
      <xdr:row>44</xdr:row>
      <xdr:rowOff>161925</xdr:rowOff>
    </xdr:to>
    <xdr:graphicFrame>
      <xdr:nvGraphicFramePr>
        <xdr:cNvPr id="1" name="Chart 7"/>
        <xdr:cNvGraphicFramePr/>
      </xdr:nvGraphicFramePr>
      <xdr:xfrm>
        <a:off x="47625" y="4010025"/>
        <a:ext cx="16506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6143625" y="76200"/>
        <a:ext cx="10487025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19050</xdr:rowOff>
    </xdr:from>
    <xdr:to>
      <xdr:col>9</xdr:col>
      <xdr:colOff>666750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85725" y="15716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240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76200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35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5" t="s">
        <v>89</v>
      </c>
      <c r="B1" s="75"/>
      <c r="C1" s="75"/>
      <c r="D1" s="76"/>
      <c r="E1" s="76"/>
      <c r="F1" s="76"/>
    </row>
    <row r="2" spans="1:9" ht="15.75" thickBot="1">
      <c r="A2" s="25" t="s">
        <v>50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8" t="s">
        <v>100</v>
      </c>
      <c r="B3" s="89">
        <v>0</v>
      </c>
      <c r="C3" s="89">
        <v>-0.039908736084495966</v>
      </c>
      <c r="D3" s="89">
        <v>0.002296738489070919</v>
      </c>
      <c r="E3" s="89" t="s">
        <v>104</v>
      </c>
      <c r="F3" s="89">
        <v>-0.00989921763584728</v>
      </c>
      <c r="G3" s="58"/>
      <c r="H3" s="58"/>
      <c r="I3" s="2"/>
      <c r="J3" s="2"/>
      <c r="K3" s="2"/>
      <c r="L3" s="2"/>
    </row>
    <row r="4" spans="1:12" ht="14.25">
      <c r="A4" s="88" t="s">
        <v>101</v>
      </c>
      <c r="B4" s="89">
        <v>0</v>
      </c>
      <c r="C4" s="89">
        <v>-0.09039144482123296</v>
      </c>
      <c r="D4" s="89">
        <v>0.0019391980745784743</v>
      </c>
      <c r="E4" s="89" t="s">
        <v>104</v>
      </c>
      <c r="F4" s="89">
        <v>0.061348496774585315</v>
      </c>
      <c r="G4" s="58"/>
      <c r="H4" s="58"/>
      <c r="I4" s="2"/>
      <c r="J4" s="2"/>
      <c r="K4" s="2"/>
      <c r="L4" s="2"/>
    </row>
    <row r="5" spans="1:12" ht="15" thickBot="1">
      <c r="A5" s="79" t="s">
        <v>108</v>
      </c>
      <c r="B5" s="80">
        <v>0</v>
      </c>
      <c r="C5" s="80">
        <v>-0.19166770479258244</v>
      </c>
      <c r="D5" s="80">
        <v>0.008423694074353024</v>
      </c>
      <c r="E5" s="80" t="s">
        <v>104</v>
      </c>
      <c r="F5" s="80">
        <v>0.061492880080043055</v>
      </c>
      <c r="G5" s="58"/>
      <c r="H5" s="58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6" ht="14.25">
      <c r="A8" s="73"/>
      <c r="B8" s="74"/>
      <c r="C8" s="74"/>
      <c r="D8" s="74"/>
      <c r="E8" s="74"/>
      <c r="F8" s="74"/>
    </row>
    <row r="9" spans="1:6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6" ht="14.25">
      <c r="A11" s="73"/>
      <c r="B11" s="74"/>
      <c r="C11" s="74"/>
      <c r="D11" s="74"/>
      <c r="E11" s="74"/>
      <c r="F11" s="74"/>
    </row>
    <row r="12" spans="1:6" ht="14.25">
      <c r="A12" s="73"/>
      <c r="B12" s="74"/>
      <c r="C12" s="74"/>
      <c r="D12" s="74"/>
      <c r="E12" s="74"/>
      <c r="F12" s="74"/>
    </row>
    <row r="13" spans="1:6" ht="14.25">
      <c r="A13" s="73"/>
      <c r="B13" s="74"/>
      <c r="C13" s="74"/>
      <c r="D13" s="74"/>
      <c r="E13" s="74"/>
      <c r="F13" s="74"/>
    </row>
    <row r="14" spans="1:6" ht="14.25">
      <c r="A14" s="73"/>
      <c r="B14" s="74"/>
      <c r="C14" s="74"/>
      <c r="D14" s="74"/>
      <c r="E14" s="74"/>
      <c r="F14" s="74"/>
    </row>
    <row r="15" spans="1:6" ht="14.25">
      <c r="A15" s="73"/>
      <c r="B15" s="74"/>
      <c r="C15" s="74"/>
      <c r="D15" s="74"/>
      <c r="E15" s="74"/>
      <c r="F15" s="74"/>
    </row>
    <row r="16" spans="1:6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30.75" thickBot="1">
      <c r="A22" s="25" t="s">
        <v>74</v>
      </c>
      <c r="B22" s="18" t="s">
        <v>79</v>
      </c>
      <c r="C22" s="18" t="s">
        <v>61</v>
      </c>
      <c r="D22" s="78"/>
      <c r="E22" s="74"/>
      <c r="F22" s="74"/>
    </row>
    <row r="23" spans="1:6" ht="14.25">
      <c r="A23" s="27" t="s">
        <v>1</v>
      </c>
      <c r="B23" s="28">
        <v>-0.09039144482123296</v>
      </c>
      <c r="C23" s="65">
        <v>-0.19166770479258244</v>
      </c>
      <c r="D23" s="78"/>
      <c r="E23" s="74"/>
      <c r="F23" s="74"/>
    </row>
    <row r="24" spans="1:6" ht="14.25">
      <c r="A24" s="27" t="s">
        <v>0</v>
      </c>
      <c r="B24" s="28">
        <v>0</v>
      </c>
      <c r="C24" s="65">
        <v>0</v>
      </c>
      <c r="D24" s="78"/>
      <c r="E24" s="74"/>
      <c r="F24" s="74"/>
    </row>
    <row r="25" spans="1:6" ht="14.25">
      <c r="A25" s="27" t="s">
        <v>113</v>
      </c>
      <c r="B25" s="28">
        <v>0.0018157108041454428</v>
      </c>
      <c r="C25" s="65">
        <v>-0.02968020324518894</v>
      </c>
      <c r="D25" s="78"/>
      <c r="E25" s="74"/>
      <c r="F25" s="74"/>
    </row>
    <row r="26" spans="1:6" ht="14.25">
      <c r="A26" s="27" t="s">
        <v>114</v>
      </c>
      <c r="B26" s="28">
        <v>0.007423183491170882</v>
      </c>
      <c r="C26" s="65">
        <v>0.039718479378913374</v>
      </c>
      <c r="D26" s="78"/>
      <c r="E26" s="74"/>
      <c r="F26" s="74"/>
    </row>
    <row r="27" spans="1:6" ht="28.5">
      <c r="A27" s="27" t="s">
        <v>5</v>
      </c>
      <c r="B27" s="28">
        <v>0.008623062712881824</v>
      </c>
      <c r="C27" s="65">
        <v>0.022266070126019777</v>
      </c>
      <c r="D27" s="78"/>
      <c r="E27" s="74"/>
      <c r="F27" s="74"/>
    </row>
    <row r="28" spans="1:6" ht="14.25">
      <c r="A28" s="27" t="s">
        <v>109</v>
      </c>
      <c r="B28" s="28">
        <v>0.020796283963720796</v>
      </c>
      <c r="C28" s="65">
        <v>0.056191452588702395</v>
      </c>
      <c r="D28" s="78"/>
      <c r="E28" s="74"/>
      <c r="F28" s="74"/>
    </row>
    <row r="29" spans="1:6" ht="14.25">
      <c r="A29" s="27" t="s">
        <v>6</v>
      </c>
      <c r="B29" s="28">
        <v>0.030721650484767604</v>
      </c>
      <c r="C29" s="65">
        <v>0.20634816282609147</v>
      </c>
      <c r="D29" s="78"/>
      <c r="E29" s="74"/>
      <c r="F29" s="74"/>
    </row>
    <row r="30" spans="1:6" ht="14.25">
      <c r="A30" s="27" t="s">
        <v>110</v>
      </c>
      <c r="B30" s="28">
        <v>0.031018764704381807</v>
      </c>
      <c r="C30" s="65">
        <v>0.10158014017271055</v>
      </c>
      <c r="D30" s="78"/>
      <c r="E30" s="74"/>
      <c r="F30" s="74"/>
    </row>
    <row r="31" spans="1:6" ht="14.25">
      <c r="A31" s="27" t="s">
        <v>112</v>
      </c>
      <c r="B31" s="28">
        <v>0.03511604643623456</v>
      </c>
      <c r="C31" s="65">
        <v>0.08784491421389906</v>
      </c>
      <c r="D31" s="78"/>
      <c r="E31" s="74"/>
      <c r="F31" s="74"/>
    </row>
    <row r="32" spans="1:6" ht="28.5">
      <c r="A32" s="157" t="s">
        <v>111</v>
      </c>
      <c r="B32" s="158">
        <v>0.04228036099512189</v>
      </c>
      <c r="C32" s="159">
        <v>0.028368445826070232</v>
      </c>
      <c r="D32" s="78"/>
      <c r="E32" s="74"/>
      <c r="F32" s="74"/>
    </row>
    <row r="33" spans="1:6" ht="15" thickBot="1">
      <c r="A33" s="160" t="s">
        <v>7</v>
      </c>
      <c r="B33" s="161">
        <v>0.046062407972762065</v>
      </c>
      <c r="C33" s="161">
        <v>0.10392116831546061</v>
      </c>
      <c r="D33" s="78"/>
      <c r="E33" s="74"/>
      <c r="F33" s="74"/>
    </row>
    <row r="34" spans="1:6" ht="14.25">
      <c r="A34" s="73"/>
      <c r="B34" s="74"/>
      <c r="C34" s="74"/>
      <c r="D34" s="78"/>
      <c r="E34" s="74"/>
      <c r="F34" s="74"/>
    </row>
    <row r="36" ht="12.75">
      <c r="A36" s="3" t="s">
        <v>115</v>
      </c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22.25390625" style="29" bestFit="1" customWidth="1"/>
    <col min="11" max="11" width="35.875" style="29" customWidth="1"/>
    <col min="12" max="16384" width="9.125" style="29" customWidth="1"/>
  </cols>
  <sheetData>
    <row r="1" spans="1:10" ht="16.5" thickBot="1">
      <c r="A1" s="173" t="s">
        <v>96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0.75" thickBot="1">
      <c r="A2" s="15" t="s">
        <v>34</v>
      </c>
      <c r="B2" s="48" t="s">
        <v>20</v>
      </c>
      <c r="C2" s="18" t="s">
        <v>30</v>
      </c>
      <c r="D2" s="18" t="s">
        <v>31</v>
      </c>
      <c r="E2" s="17" t="s">
        <v>35</v>
      </c>
      <c r="F2" s="17" t="s">
        <v>56</v>
      </c>
      <c r="G2" s="17" t="s">
        <v>57</v>
      </c>
      <c r="H2" s="18" t="s">
        <v>58</v>
      </c>
      <c r="I2" s="18" t="s">
        <v>11</v>
      </c>
      <c r="J2" s="18" t="s">
        <v>12</v>
      </c>
    </row>
    <row r="3" spans="1:11" ht="14.25" customHeight="1">
      <c r="A3" s="21">
        <v>1</v>
      </c>
      <c r="B3" s="110" t="s">
        <v>105</v>
      </c>
      <c r="C3" s="111" t="s">
        <v>33</v>
      </c>
      <c r="D3" s="112" t="s">
        <v>106</v>
      </c>
      <c r="E3" s="113">
        <v>4039906.44</v>
      </c>
      <c r="F3" s="114">
        <v>173506</v>
      </c>
      <c r="G3" s="113">
        <v>23.284</v>
      </c>
      <c r="H3" s="52">
        <v>10</v>
      </c>
      <c r="I3" s="110" t="s">
        <v>107</v>
      </c>
      <c r="J3" s="115" t="s">
        <v>66</v>
      </c>
      <c r="K3" s="49"/>
    </row>
    <row r="4" spans="1:11" ht="14.25" customHeight="1">
      <c r="A4" s="21">
        <v>2</v>
      </c>
      <c r="B4" s="110" t="s">
        <v>73</v>
      </c>
      <c r="C4" s="111" t="s">
        <v>33</v>
      </c>
      <c r="D4" s="112" t="s">
        <v>32</v>
      </c>
      <c r="E4" s="113">
        <v>3632551.69</v>
      </c>
      <c r="F4" s="114">
        <v>152637</v>
      </c>
      <c r="G4" s="113">
        <v>23.7986</v>
      </c>
      <c r="H4" s="52">
        <v>100</v>
      </c>
      <c r="I4" s="110" t="s">
        <v>90</v>
      </c>
      <c r="J4" s="115" t="s">
        <v>66</v>
      </c>
      <c r="K4" s="49"/>
    </row>
    <row r="5" spans="1:10" ht="15.75" thickBot="1">
      <c r="A5" s="174" t="s">
        <v>42</v>
      </c>
      <c r="B5" s="175"/>
      <c r="C5" s="116" t="s">
        <v>43</v>
      </c>
      <c r="D5" s="116" t="s">
        <v>43</v>
      </c>
      <c r="E5" s="99">
        <f>SUM(E3:E4)</f>
        <v>7672458.13</v>
      </c>
      <c r="F5" s="100">
        <f>SUM(F3:F4)</f>
        <v>326143</v>
      </c>
      <c r="G5" s="116" t="s">
        <v>43</v>
      </c>
      <c r="H5" s="116" t="s">
        <v>43</v>
      </c>
      <c r="I5" s="116" t="s">
        <v>43</v>
      </c>
      <c r="J5" s="116" t="s">
        <v>43</v>
      </c>
    </row>
  </sheetData>
  <mergeCells count="2">
    <mergeCell ref="A1:J1"/>
    <mergeCell ref="A5:B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0" customFormat="1" ht="16.5" thickBot="1">
      <c r="A1" s="185" t="s">
        <v>88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22" customFormat="1" ht="15.75" customHeight="1" thickBot="1">
      <c r="A2" s="178" t="s">
        <v>34</v>
      </c>
      <c r="B2" s="103"/>
      <c r="C2" s="104"/>
      <c r="D2" s="105"/>
      <c r="E2" s="180" t="s">
        <v>60</v>
      </c>
      <c r="F2" s="180"/>
      <c r="G2" s="180"/>
      <c r="H2" s="180"/>
      <c r="I2" s="180"/>
      <c r="J2" s="180"/>
    </row>
    <row r="3" spans="1:10" s="22" customFormat="1" ht="60.75" thickBot="1">
      <c r="A3" s="179"/>
      <c r="B3" s="106" t="s">
        <v>20</v>
      </c>
      <c r="C3" s="26" t="s">
        <v>8</v>
      </c>
      <c r="D3" s="26" t="s">
        <v>9</v>
      </c>
      <c r="E3" s="17" t="s">
        <v>84</v>
      </c>
      <c r="F3" s="17" t="s">
        <v>102</v>
      </c>
      <c r="G3" s="17" t="s">
        <v>97</v>
      </c>
      <c r="H3" s="17" t="s">
        <v>78</v>
      </c>
      <c r="I3" s="17" t="s">
        <v>44</v>
      </c>
      <c r="J3" s="17" t="s">
        <v>85</v>
      </c>
    </row>
    <row r="4" spans="1:10" s="22" customFormat="1" ht="14.25" collapsed="1">
      <c r="A4" s="21">
        <v>1</v>
      </c>
      <c r="B4" s="27" t="s">
        <v>73</v>
      </c>
      <c r="C4" s="107">
        <v>40555</v>
      </c>
      <c r="D4" s="107">
        <v>40626</v>
      </c>
      <c r="E4" s="101">
        <v>-0.00123803408580625</v>
      </c>
      <c r="F4" s="101">
        <v>0.020601933253853177</v>
      </c>
      <c r="G4" s="101">
        <v>0.10149636438532439</v>
      </c>
      <c r="H4" s="101">
        <v>0.059146580268451654</v>
      </c>
      <c r="I4" s="101">
        <v>-0.762014</v>
      </c>
      <c r="J4" s="108">
        <v>-0.10436056633067536</v>
      </c>
    </row>
    <row r="5" spans="1:10" s="22" customFormat="1" ht="14.25">
      <c r="A5" s="21">
        <v>2</v>
      </c>
      <c r="B5" s="27" t="s">
        <v>105</v>
      </c>
      <c r="C5" s="107">
        <v>41848</v>
      </c>
      <c r="D5" s="107">
        <v>42032</v>
      </c>
      <c r="E5" s="101">
        <v>0.12393502763497688</v>
      </c>
      <c r="F5" s="101">
        <v>0.10238382690623293</v>
      </c>
      <c r="G5" s="101">
        <v>0.2702742513598002</v>
      </c>
      <c r="H5" s="101">
        <v>0.19155817571440248</v>
      </c>
      <c r="I5" s="101">
        <v>1.3283999999999998</v>
      </c>
      <c r="J5" s="108">
        <v>0.09652044219794598</v>
      </c>
    </row>
    <row r="6" spans="1:10" s="22" customFormat="1" ht="15.75" collapsed="1" thickBot="1">
      <c r="A6" s="21"/>
      <c r="B6" s="151" t="s">
        <v>99</v>
      </c>
      <c r="C6" s="152" t="s">
        <v>43</v>
      </c>
      <c r="D6" s="152" t="s">
        <v>43</v>
      </c>
      <c r="E6" s="153">
        <f>AVERAGE(E4:E5)</f>
        <v>0.061348496774585315</v>
      </c>
      <c r="F6" s="153">
        <f>AVERAGE(F4:F5)</f>
        <v>0.061492880080043055</v>
      </c>
      <c r="G6" s="153">
        <f>AVERAGE(G4:G5)</f>
        <v>0.1858853078725623</v>
      </c>
      <c r="H6" s="153">
        <f>AVERAGE(H4:H5)</f>
        <v>0.12535237799142707</v>
      </c>
      <c r="I6" s="152" t="s">
        <v>43</v>
      </c>
      <c r="J6" s="153">
        <f>AVERAGE(J4:J5)</f>
        <v>-0.0039200620663646935</v>
      </c>
    </row>
    <row r="7" spans="1:10" s="22" customFormat="1" ht="14.25">
      <c r="A7" s="187" t="s">
        <v>86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3:4" s="22" customFormat="1" ht="15.75" customHeight="1">
      <c r="C8" s="64"/>
      <c r="D8" s="64"/>
    </row>
    <row r="9" spans="2:8" ht="14.25">
      <c r="B9" s="29"/>
      <c r="C9" s="109"/>
      <c r="E9" s="109"/>
      <c r="F9" s="109"/>
      <c r="G9" s="109"/>
      <c r="H9" s="109"/>
    </row>
    <row r="10" spans="2:5" ht="14.25">
      <c r="B10" s="29"/>
      <c r="C10" s="109"/>
      <c r="E10" s="109"/>
    </row>
    <row r="11" spans="5:6" ht="14.25">
      <c r="E11" s="109"/>
      <c r="F11" s="109"/>
    </row>
  </sheetData>
  <mergeCells count="4">
    <mergeCell ref="A1:J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2" t="s">
        <v>82</v>
      </c>
      <c r="B1" s="182"/>
      <c r="C1" s="182"/>
      <c r="D1" s="182"/>
      <c r="E1" s="182"/>
      <c r="F1" s="182"/>
      <c r="G1" s="182"/>
    </row>
    <row r="2" spans="1:7" s="29" customFormat="1" ht="15.75" customHeight="1" thickBot="1">
      <c r="A2" s="191" t="s">
        <v>34</v>
      </c>
      <c r="B2" s="91"/>
      <c r="C2" s="183" t="s">
        <v>21</v>
      </c>
      <c r="D2" s="188"/>
      <c r="E2" s="189" t="s">
        <v>59</v>
      </c>
      <c r="F2" s="190"/>
      <c r="G2" s="92"/>
    </row>
    <row r="3" spans="1:7" s="29" customFormat="1" ht="45.75" thickBot="1">
      <c r="A3" s="179"/>
      <c r="B3" s="35" t="s">
        <v>20</v>
      </c>
      <c r="C3" s="35" t="s">
        <v>45</v>
      </c>
      <c r="D3" s="35" t="s">
        <v>23</v>
      </c>
      <c r="E3" s="35" t="s">
        <v>24</v>
      </c>
      <c r="F3" s="35" t="s">
        <v>23</v>
      </c>
      <c r="G3" s="36" t="s">
        <v>92</v>
      </c>
    </row>
    <row r="4" spans="1:7" s="29" customFormat="1" ht="14.25">
      <c r="A4" s="21">
        <v>1</v>
      </c>
      <c r="B4" s="37" t="s">
        <v>105</v>
      </c>
      <c r="C4" s="38">
        <v>445.4621899999999</v>
      </c>
      <c r="D4" s="101">
        <v>0.12393075508126183</v>
      </c>
      <c r="E4" s="39">
        <v>0</v>
      </c>
      <c r="F4" s="101">
        <v>0</v>
      </c>
      <c r="G4" s="40">
        <v>0</v>
      </c>
    </row>
    <row r="5" spans="1:7" s="29" customFormat="1" ht="14.25">
      <c r="A5" s="21">
        <v>2</v>
      </c>
      <c r="B5" s="37" t="s">
        <v>73</v>
      </c>
      <c r="C5" s="38">
        <v>-4.49175</v>
      </c>
      <c r="D5" s="101">
        <v>-0.001235000371620527</v>
      </c>
      <c r="E5" s="39">
        <v>0</v>
      </c>
      <c r="F5" s="101">
        <v>0</v>
      </c>
      <c r="G5" s="40">
        <v>0</v>
      </c>
    </row>
    <row r="6" spans="1:7" s="29" customFormat="1" ht="15.75" thickBot="1">
      <c r="A6" s="119"/>
      <c r="B6" s="93" t="s">
        <v>42</v>
      </c>
      <c r="C6" s="94">
        <v>440.9704399999999</v>
      </c>
      <c r="D6" s="98">
        <v>0.060979214637921886</v>
      </c>
      <c r="E6" s="95">
        <v>0</v>
      </c>
      <c r="F6" s="98">
        <v>0</v>
      </c>
      <c r="G6" s="120">
        <v>0</v>
      </c>
    </row>
    <row r="7" spans="2:7" s="29" customFormat="1" ht="15">
      <c r="B7" s="162"/>
      <c r="C7" s="131"/>
      <c r="D7" s="163"/>
      <c r="E7" s="164"/>
      <c r="F7" s="163"/>
      <c r="G7" s="131"/>
    </row>
    <row r="8" spans="2:7" s="29" customFormat="1" ht="15">
      <c r="B8" s="162"/>
      <c r="C8" s="131"/>
      <c r="D8" s="163"/>
      <c r="E8" s="164"/>
      <c r="F8" s="163"/>
      <c r="G8" s="131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2"/>
      <c r="C30" s="82"/>
      <c r="D30" s="83"/>
      <c r="E30" s="82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7" t="s">
        <v>20</v>
      </c>
      <c r="C36" s="35" t="s">
        <v>48</v>
      </c>
      <c r="D36" s="35" t="s">
        <v>49</v>
      </c>
      <c r="E36" s="36" t="s">
        <v>46</v>
      </c>
    </row>
    <row r="37" spans="2:5" s="29" customFormat="1" ht="14.25">
      <c r="B37" s="165" t="str">
        <f aca="true" t="shared" si="0" ref="B37:D38">B4</f>
        <v>КІНТО-Голд</v>
      </c>
      <c r="C37" s="166">
        <f t="shared" si="0"/>
        <v>445.4621899999999</v>
      </c>
      <c r="D37" s="167">
        <f t="shared" si="0"/>
        <v>0.12393075508126183</v>
      </c>
      <c r="E37" s="168">
        <f>G4</f>
        <v>0</v>
      </c>
    </row>
    <row r="38" spans="2:5" s="29" customFormat="1" ht="14.25">
      <c r="B38" s="169" t="str">
        <f t="shared" si="0"/>
        <v>Індекс Української Біржі</v>
      </c>
      <c r="C38" s="170">
        <f t="shared" si="0"/>
        <v>-4.49175</v>
      </c>
      <c r="D38" s="171">
        <f t="shared" si="0"/>
        <v>-0.001235000371620527</v>
      </c>
      <c r="E38" s="172">
        <f>G5</f>
        <v>0</v>
      </c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20</v>
      </c>
      <c r="B1" s="67" t="s">
        <v>76</v>
      </c>
      <c r="C1" s="10"/>
      <c r="D1" s="10"/>
    </row>
    <row r="2" spans="1:4" ht="14.25">
      <c r="A2" s="27" t="s">
        <v>73</v>
      </c>
      <c r="B2" s="139">
        <v>-0.00123803408580625</v>
      </c>
      <c r="C2" s="10"/>
      <c r="D2" s="10"/>
    </row>
    <row r="3" spans="1:4" ht="14.25">
      <c r="A3" s="27" t="s">
        <v>105</v>
      </c>
      <c r="B3" s="139">
        <v>0.12393502763497688</v>
      </c>
      <c r="C3" s="10"/>
      <c r="D3" s="10"/>
    </row>
    <row r="4" spans="1:4" ht="14.25">
      <c r="A4" s="27" t="s">
        <v>25</v>
      </c>
      <c r="B4" s="140">
        <v>0.061348496774585315</v>
      </c>
      <c r="C4" s="10"/>
      <c r="D4" s="10"/>
    </row>
    <row r="5" spans="1:4" ht="14.25">
      <c r="A5" s="27" t="s">
        <v>1</v>
      </c>
      <c r="B5" s="140">
        <v>-0.09039144482123296</v>
      </c>
      <c r="C5" s="10"/>
      <c r="D5" s="10"/>
    </row>
    <row r="6" spans="1:4" ht="14.25">
      <c r="A6" s="27" t="s">
        <v>0</v>
      </c>
      <c r="B6" s="140">
        <v>0</v>
      </c>
      <c r="C6" s="10"/>
      <c r="D6" s="10"/>
    </row>
    <row r="7" spans="1:4" ht="14.25">
      <c r="A7" s="27" t="s">
        <v>26</v>
      </c>
      <c r="B7" s="140">
        <v>0.025922991963555297</v>
      </c>
      <c r="C7" s="10"/>
      <c r="D7" s="10"/>
    </row>
    <row r="8" spans="1:4" ht="14.25">
      <c r="A8" s="27" t="s">
        <v>27</v>
      </c>
      <c r="B8" s="140">
        <v>0.026539457284322276</v>
      </c>
      <c r="C8" s="10"/>
      <c r="D8" s="10"/>
    </row>
    <row r="9" spans="1:4" ht="14.25">
      <c r="A9" s="27" t="s">
        <v>28</v>
      </c>
      <c r="B9" s="140">
        <v>0.011917808219178082</v>
      </c>
      <c r="C9" s="10"/>
      <c r="D9" s="10"/>
    </row>
    <row r="10" spans="1:4" ht="15" thickBot="1">
      <c r="A10" s="79" t="s">
        <v>103</v>
      </c>
      <c r="B10" s="141">
        <v>0.11953327360471389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1"/>
  <sheetViews>
    <sheetView zoomScale="85" zoomScaleNormal="85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2.875" style="20" bestFit="1" customWidth="1"/>
    <col min="8" max="8" width="29.375" style="20" bestFit="1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3" t="s">
        <v>94</v>
      </c>
      <c r="B1" s="173"/>
      <c r="C1" s="173"/>
      <c r="D1" s="173"/>
      <c r="E1" s="173"/>
      <c r="F1" s="173"/>
      <c r="G1" s="173"/>
      <c r="H1" s="173"/>
      <c r="I1" s="13"/>
    </row>
    <row r="2" spans="1:9" ht="30.75" thickBot="1">
      <c r="A2" s="15" t="s">
        <v>34</v>
      </c>
      <c r="B2" s="16" t="s">
        <v>77</v>
      </c>
      <c r="C2" s="17" t="s">
        <v>35</v>
      </c>
      <c r="D2" s="17" t="s">
        <v>36</v>
      </c>
      <c r="E2" s="17" t="s">
        <v>37</v>
      </c>
      <c r="F2" s="17" t="s">
        <v>10</v>
      </c>
      <c r="G2" s="17" t="s">
        <v>11</v>
      </c>
      <c r="H2" s="18" t="s">
        <v>12</v>
      </c>
      <c r="I2" s="19"/>
    </row>
    <row r="3" spans="1:9" ht="14.25">
      <c r="A3" s="21">
        <v>1</v>
      </c>
      <c r="B3" s="84" t="s">
        <v>15</v>
      </c>
      <c r="C3" s="85">
        <v>75575861.87</v>
      </c>
      <c r="D3" s="86">
        <v>11076</v>
      </c>
      <c r="E3" s="85">
        <v>6823.39</v>
      </c>
      <c r="F3" s="86">
        <v>1000</v>
      </c>
      <c r="G3" s="84" t="s">
        <v>16</v>
      </c>
      <c r="H3" s="87" t="s">
        <v>41</v>
      </c>
      <c r="I3" s="19"/>
    </row>
    <row r="4" spans="1:9" ht="14.25">
      <c r="A4" s="21">
        <v>2</v>
      </c>
      <c r="B4" s="84" t="s">
        <v>65</v>
      </c>
      <c r="C4" s="85">
        <v>24984481.9</v>
      </c>
      <c r="D4" s="86">
        <v>44420</v>
      </c>
      <c r="E4" s="85">
        <v>562.4602</v>
      </c>
      <c r="F4" s="86">
        <v>100</v>
      </c>
      <c r="G4" s="84" t="s">
        <v>90</v>
      </c>
      <c r="H4" s="87" t="s">
        <v>66</v>
      </c>
      <c r="I4" s="19"/>
    </row>
    <row r="5" spans="1:9" ht="14.25" customHeight="1">
      <c r="A5" s="21">
        <v>3</v>
      </c>
      <c r="B5" s="84" t="s">
        <v>69</v>
      </c>
      <c r="C5" s="85">
        <v>9486991.35</v>
      </c>
      <c r="D5" s="86">
        <v>8326</v>
      </c>
      <c r="E5" s="85">
        <v>1139.4417</v>
      </c>
      <c r="F5" s="86">
        <v>1000</v>
      </c>
      <c r="G5" s="84" t="s">
        <v>14</v>
      </c>
      <c r="H5" s="87" t="s">
        <v>39</v>
      </c>
      <c r="I5" s="19"/>
    </row>
    <row r="6" spans="1:9" ht="14.25">
      <c r="A6" s="21">
        <v>4</v>
      </c>
      <c r="B6" s="84" t="s">
        <v>51</v>
      </c>
      <c r="C6" s="85">
        <v>9043897.05</v>
      </c>
      <c r="D6" s="86">
        <v>6434405</v>
      </c>
      <c r="E6" s="85">
        <v>1.41</v>
      </c>
      <c r="F6" s="86">
        <v>1</v>
      </c>
      <c r="G6" s="84" t="s">
        <v>16</v>
      </c>
      <c r="H6" s="87" t="s">
        <v>41</v>
      </c>
      <c r="I6" s="19"/>
    </row>
    <row r="7" spans="1:9" ht="14.25" customHeight="1">
      <c r="A7" s="21">
        <v>5</v>
      </c>
      <c r="B7" s="84" t="s">
        <v>70</v>
      </c>
      <c r="C7" s="85">
        <v>6829492.95</v>
      </c>
      <c r="D7" s="86">
        <v>1043</v>
      </c>
      <c r="E7" s="85">
        <v>6547.9319</v>
      </c>
      <c r="F7" s="86">
        <v>1000</v>
      </c>
      <c r="G7" s="84" t="s">
        <v>14</v>
      </c>
      <c r="H7" s="87" t="s">
        <v>39</v>
      </c>
      <c r="I7" s="19"/>
    </row>
    <row r="8" spans="1:9" ht="14.25">
      <c r="A8" s="21">
        <v>6</v>
      </c>
      <c r="B8" s="84" t="s">
        <v>55</v>
      </c>
      <c r="C8" s="85">
        <v>6145870.61</v>
      </c>
      <c r="D8" s="86">
        <v>1256</v>
      </c>
      <c r="E8" s="85">
        <v>4893.21</v>
      </c>
      <c r="F8" s="86">
        <v>1000</v>
      </c>
      <c r="G8" s="84" t="s">
        <v>38</v>
      </c>
      <c r="H8" s="87" t="s">
        <v>54</v>
      </c>
      <c r="I8" s="19"/>
    </row>
    <row r="9" spans="1:9" ht="14.25">
      <c r="A9" s="21">
        <v>7</v>
      </c>
      <c r="B9" s="84" t="s">
        <v>53</v>
      </c>
      <c r="C9" s="85">
        <v>4744508.85</v>
      </c>
      <c r="D9" s="86">
        <v>675</v>
      </c>
      <c r="E9" s="85">
        <v>7028.9</v>
      </c>
      <c r="F9" s="86">
        <v>1000</v>
      </c>
      <c r="G9" s="84" t="s">
        <v>13</v>
      </c>
      <c r="H9" s="87" t="s">
        <v>54</v>
      </c>
      <c r="I9" s="19"/>
    </row>
    <row r="10" spans="1:9" ht="14.25">
      <c r="A10" s="21">
        <v>8</v>
      </c>
      <c r="B10" s="84" t="s">
        <v>98</v>
      </c>
      <c r="C10" s="85">
        <v>4249455.75</v>
      </c>
      <c r="D10" s="86">
        <v>12787</v>
      </c>
      <c r="E10" s="85">
        <v>332.3262</v>
      </c>
      <c r="F10" s="86">
        <v>100</v>
      </c>
      <c r="G10" s="84" t="s">
        <v>90</v>
      </c>
      <c r="H10" s="87" t="s">
        <v>66</v>
      </c>
      <c r="I10" s="19"/>
    </row>
    <row r="11" spans="1:9" ht="14.25">
      <c r="A11" s="21">
        <v>9</v>
      </c>
      <c r="B11" s="84" t="s">
        <v>62</v>
      </c>
      <c r="C11" s="85">
        <v>2688694.86</v>
      </c>
      <c r="D11" s="86">
        <v>1432</v>
      </c>
      <c r="E11" s="85">
        <v>1877.5802</v>
      </c>
      <c r="F11" s="86">
        <v>1000</v>
      </c>
      <c r="G11" s="84" t="s">
        <v>63</v>
      </c>
      <c r="H11" s="87" t="s">
        <v>64</v>
      </c>
      <c r="I11" s="19"/>
    </row>
    <row r="12" spans="1:9" ht="14.25">
      <c r="A12" s="21">
        <v>10</v>
      </c>
      <c r="B12" s="84" t="s">
        <v>52</v>
      </c>
      <c r="C12" s="85">
        <v>2507833.2</v>
      </c>
      <c r="D12" s="86">
        <v>2566</v>
      </c>
      <c r="E12" s="85">
        <v>977.3317</v>
      </c>
      <c r="F12" s="86">
        <v>1000</v>
      </c>
      <c r="G12" s="84" t="s">
        <v>68</v>
      </c>
      <c r="H12" s="87" t="s">
        <v>75</v>
      </c>
      <c r="I12" s="19"/>
    </row>
    <row r="13" spans="1:9" ht="14.25">
      <c r="A13" s="21">
        <v>11</v>
      </c>
      <c r="B13" s="84" t="s">
        <v>71</v>
      </c>
      <c r="C13" s="85">
        <v>1873825.82</v>
      </c>
      <c r="D13" s="86">
        <v>366</v>
      </c>
      <c r="E13" s="85">
        <v>5119.7427</v>
      </c>
      <c r="F13" s="86">
        <v>1000</v>
      </c>
      <c r="G13" s="84" t="s">
        <v>14</v>
      </c>
      <c r="H13" s="87" t="s">
        <v>39</v>
      </c>
      <c r="I13" s="19"/>
    </row>
    <row r="14" spans="1:9" ht="14.25">
      <c r="A14" s="21">
        <v>12</v>
      </c>
      <c r="B14" s="84" t="s">
        <v>72</v>
      </c>
      <c r="C14" s="85">
        <v>1508046.19</v>
      </c>
      <c r="D14" s="86">
        <v>529</v>
      </c>
      <c r="E14" s="85">
        <v>2850.7489</v>
      </c>
      <c r="F14" s="86">
        <v>1000</v>
      </c>
      <c r="G14" s="84" t="s">
        <v>14</v>
      </c>
      <c r="H14" s="87" t="s">
        <v>39</v>
      </c>
      <c r="I14" s="19"/>
    </row>
    <row r="15" spans="1:9" ht="14.25">
      <c r="A15" s="21">
        <v>13</v>
      </c>
      <c r="B15" s="84" t="s">
        <v>67</v>
      </c>
      <c r="C15" s="85">
        <v>1497331.35</v>
      </c>
      <c r="D15" s="86">
        <v>3145</v>
      </c>
      <c r="E15" s="85">
        <v>476.099</v>
      </c>
      <c r="F15" s="86">
        <v>1000</v>
      </c>
      <c r="G15" s="84" t="s">
        <v>90</v>
      </c>
      <c r="H15" s="87" t="s">
        <v>66</v>
      </c>
      <c r="I15" s="19"/>
    </row>
    <row r="16" spans="1:9" ht="14.25">
      <c r="A16" s="21">
        <v>14</v>
      </c>
      <c r="B16" s="84" t="s">
        <v>17</v>
      </c>
      <c r="C16" s="85">
        <v>1003343.0301</v>
      </c>
      <c r="D16" s="86">
        <v>953</v>
      </c>
      <c r="E16" s="85">
        <v>1052.8258</v>
      </c>
      <c r="F16" s="86">
        <v>1000</v>
      </c>
      <c r="G16" s="84" t="s">
        <v>18</v>
      </c>
      <c r="H16" s="87" t="s">
        <v>29</v>
      </c>
      <c r="I16" s="19"/>
    </row>
    <row r="17" spans="1:9" ht="14.25">
      <c r="A17" s="21">
        <v>15</v>
      </c>
      <c r="B17" s="84" t="s">
        <v>19</v>
      </c>
      <c r="C17" s="85">
        <v>734891.97</v>
      </c>
      <c r="D17" s="86">
        <v>7881</v>
      </c>
      <c r="E17" s="85">
        <v>93.2486</v>
      </c>
      <c r="F17" s="86">
        <v>100</v>
      </c>
      <c r="G17" s="84" t="s">
        <v>40</v>
      </c>
      <c r="H17" s="87" t="s">
        <v>93</v>
      </c>
      <c r="I17" s="19"/>
    </row>
    <row r="18" spans="1:8" ht="15" customHeight="1" thickBot="1">
      <c r="A18" s="174" t="s">
        <v>42</v>
      </c>
      <c r="B18" s="175"/>
      <c r="C18" s="99">
        <f>SUM(C3:C17)</f>
        <v>152874526.7501</v>
      </c>
      <c r="D18" s="100">
        <f>SUM(D3:D17)</f>
        <v>6530860</v>
      </c>
      <c r="E18" s="56" t="s">
        <v>43</v>
      </c>
      <c r="F18" s="56" t="s">
        <v>43</v>
      </c>
      <c r="G18" s="56" t="s">
        <v>43</v>
      </c>
      <c r="H18" s="56" t="s">
        <v>43</v>
      </c>
    </row>
    <row r="19" spans="1:8" ht="15" customHeight="1" thickBot="1">
      <c r="A19" s="176" t="s">
        <v>91</v>
      </c>
      <c r="B19" s="176"/>
      <c r="C19" s="176"/>
      <c r="D19" s="176"/>
      <c r="E19" s="176"/>
      <c r="F19" s="176"/>
      <c r="G19" s="176"/>
      <c r="H19" s="176"/>
    </row>
    <row r="21" spans="2:4" ht="14.25">
      <c r="B21" s="20" t="s">
        <v>47</v>
      </c>
      <c r="C21" s="23">
        <f>C18-SUM(C3:C12)</f>
        <v>6617438.360099971</v>
      </c>
      <c r="D21" s="129">
        <f>C21/$C$18</f>
        <v>0.043286729979006414</v>
      </c>
    </row>
    <row r="22" spans="2:8" ht="14.25">
      <c r="B22" s="84" t="str">
        <f aca="true" t="shared" si="0" ref="B22:C31">B3</f>
        <v>ОТП Класичний</v>
      </c>
      <c r="C22" s="85">
        <f t="shared" si="0"/>
        <v>75575861.87</v>
      </c>
      <c r="D22" s="129">
        <f>C22/$C$18</f>
        <v>0.4943653038647956</v>
      </c>
      <c r="H22" s="19"/>
    </row>
    <row r="23" spans="2:8" ht="14.25">
      <c r="B23" s="84" t="str">
        <f t="shared" si="0"/>
        <v>КІНТО-Класичний</v>
      </c>
      <c r="C23" s="85">
        <f t="shared" si="0"/>
        <v>24984481.9</v>
      </c>
      <c r="D23" s="129">
        <f aca="true" t="shared" si="1" ref="D23:D31">C23/$C$18</f>
        <v>0.16343129513552956</v>
      </c>
      <c r="H23" s="19"/>
    </row>
    <row r="24" spans="2:8" ht="14.25">
      <c r="B24" s="84" t="str">
        <f t="shared" si="0"/>
        <v>УНІВЕР.УА/Ярослав Мудрий: Фонд Акцiй</v>
      </c>
      <c r="C24" s="85">
        <f t="shared" si="0"/>
        <v>9486991.35</v>
      </c>
      <c r="D24" s="129">
        <f t="shared" si="1"/>
        <v>0.06205737183087499</v>
      </c>
      <c r="H24" s="19"/>
    </row>
    <row r="25" spans="2:8" ht="14.25">
      <c r="B25" s="84" t="str">
        <f t="shared" si="0"/>
        <v>ОТП Фонд Акцій</v>
      </c>
      <c r="C25" s="85">
        <f t="shared" si="0"/>
        <v>9043897.05</v>
      </c>
      <c r="D25" s="129">
        <f t="shared" si="1"/>
        <v>0.05915895370053262</v>
      </c>
      <c r="H25" s="19"/>
    </row>
    <row r="26" spans="2:8" ht="14.25">
      <c r="B26" s="84" t="str">
        <f t="shared" si="0"/>
        <v>УНIВЕР.УА/Михайло Грушевський: Фонд Державних Паперiв</v>
      </c>
      <c r="C26" s="85">
        <f t="shared" si="0"/>
        <v>6829492.95</v>
      </c>
      <c r="D26" s="129">
        <f t="shared" si="1"/>
        <v>0.04467384524541485</v>
      </c>
      <c r="H26" s="19"/>
    </row>
    <row r="27" spans="2:8" ht="14.25">
      <c r="B27" s="84" t="str">
        <f t="shared" si="0"/>
        <v>Альтус-Депозит</v>
      </c>
      <c r="C27" s="85">
        <f t="shared" si="0"/>
        <v>6145870.61</v>
      </c>
      <c r="D27" s="129">
        <f t="shared" si="1"/>
        <v>0.040202058123434095</v>
      </c>
      <c r="H27" s="19"/>
    </row>
    <row r="28" spans="2:8" ht="14.25">
      <c r="B28" s="84" t="str">
        <f t="shared" si="0"/>
        <v>Альтус-Збалансований</v>
      </c>
      <c r="C28" s="85">
        <f t="shared" si="0"/>
        <v>4744508.85</v>
      </c>
      <c r="D28" s="129">
        <f t="shared" si="1"/>
        <v>0.03103531340938</v>
      </c>
      <c r="H28" s="19"/>
    </row>
    <row r="29" spans="2:8" ht="14.25">
      <c r="B29" s="84" t="str">
        <f t="shared" si="0"/>
        <v>КІНТО-Казначейський</v>
      </c>
      <c r="C29" s="85">
        <f t="shared" si="0"/>
        <v>4249455.75</v>
      </c>
      <c r="D29" s="129">
        <f t="shared" si="1"/>
        <v>0.027797016549045313</v>
      </c>
      <c r="H29" s="19"/>
    </row>
    <row r="30" spans="2:4" ht="14.25">
      <c r="B30" s="84" t="str">
        <f t="shared" si="0"/>
        <v>ВСІ</v>
      </c>
      <c r="C30" s="85">
        <f t="shared" si="0"/>
        <v>2688694.86</v>
      </c>
      <c r="D30" s="129">
        <f t="shared" si="1"/>
        <v>0.017587592368446963</v>
      </c>
    </row>
    <row r="31" spans="2:4" ht="14.25">
      <c r="B31" s="84" t="str">
        <f t="shared" si="0"/>
        <v>Софіївський</v>
      </c>
      <c r="C31" s="85">
        <f t="shared" si="0"/>
        <v>2507833.2</v>
      </c>
      <c r="D31" s="129">
        <f t="shared" si="1"/>
        <v>0.016404519793539508</v>
      </c>
    </row>
  </sheetData>
  <mergeCells count="3">
    <mergeCell ref="A1:H1"/>
    <mergeCell ref="A18:B18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77" t="s">
        <v>83</v>
      </c>
      <c r="B1" s="177"/>
      <c r="C1" s="177"/>
      <c r="D1" s="177"/>
      <c r="E1" s="177"/>
      <c r="F1" s="177"/>
      <c r="G1" s="177"/>
      <c r="H1" s="177"/>
      <c r="I1" s="177"/>
      <c r="J1" s="102"/>
    </row>
    <row r="2" spans="1:10" s="20" customFormat="1" ht="15.75" customHeight="1" thickBot="1">
      <c r="A2" s="178" t="s">
        <v>34</v>
      </c>
      <c r="B2" s="103"/>
      <c r="C2" s="104"/>
      <c r="D2" s="105"/>
      <c r="E2" s="180" t="s">
        <v>60</v>
      </c>
      <c r="F2" s="180"/>
      <c r="G2" s="180"/>
      <c r="H2" s="180"/>
      <c r="I2" s="180"/>
      <c r="J2" s="180"/>
    </row>
    <row r="3" spans="1:10" s="22" customFormat="1" ht="75.75" thickBot="1">
      <c r="A3" s="179"/>
      <c r="B3" s="106" t="s">
        <v>20</v>
      </c>
      <c r="C3" s="26" t="s">
        <v>8</v>
      </c>
      <c r="D3" s="26" t="s">
        <v>9</v>
      </c>
      <c r="E3" s="17" t="s">
        <v>84</v>
      </c>
      <c r="F3" s="17" t="s">
        <v>102</v>
      </c>
      <c r="G3" s="17" t="s">
        <v>97</v>
      </c>
      <c r="H3" s="17" t="s">
        <v>78</v>
      </c>
      <c r="I3" s="17" t="s">
        <v>44</v>
      </c>
      <c r="J3" s="18" t="s">
        <v>85</v>
      </c>
    </row>
    <row r="4" spans="1:10" s="20" customFormat="1" ht="14.25" collapsed="1">
      <c r="A4" s="21">
        <v>1</v>
      </c>
      <c r="B4" s="147" t="s">
        <v>65</v>
      </c>
      <c r="C4" s="148">
        <v>38118</v>
      </c>
      <c r="D4" s="148">
        <v>38182</v>
      </c>
      <c r="E4" s="149">
        <v>0.009943575622430423</v>
      </c>
      <c r="F4" s="149">
        <v>0.028016294434510147</v>
      </c>
      <c r="G4" s="149">
        <v>0.05769241256493518</v>
      </c>
      <c r="H4" s="149">
        <v>0.13895413729795392</v>
      </c>
      <c r="I4" s="149">
        <v>4.624601999999929</v>
      </c>
      <c r="J4" s="150">
        <v>0.09153094497906555</v>
      </c>
    </row>
    <row r="5" spans="1:10" s="20" customFormat="1" ht="14.25" collapsed="1">
      <c r="A5" s="21">
        <v>2</v>
      </c>
      <c r="B5" s="147" t="s">
        <v>53</v>
      </c>
      <c r="C5" s="148">
        <v>38828</v>
      </c>
      <c r="D5" s="148">
        <v>39028</v>
      </c>
      <c r="E5" s="149">
        <v>0.003507830156630032</v>
      </c>
      <c r="F5" s="149">
        <v>0.02173600198863368</v>
      </c>
      <c r="G5" s="149">
        <v>0.04953129526165423</v>
      </c>
      <c r="H5" s="149">
        <v>0.10880271580875056</v>
      </c>
      <c r="I5" s="149">
        <v>6.028900000000249</v>
      </c>
      <c r="J5" s="150">
        <v>0.11857220939568647</v>
      </c>
    </row>
    <row r="6" spans="1:10" s="20" customFormat="1" ht="14.25" collapsed="1">
      <c r="A6" s="21">
        <v>3</v>
      </c>
      <c r="B6" s="147" t="s">
        <v>72</v>
      </c>
      <c r="C6" s="148">
        <v>38919</v>
      </c>
      <c r="D6" s="148">
        <v>39092</v>
      </c>
      <c r="E6" s="149">
        <v>0.009388958550209825</v>
      </c>
      <c r="F6" s="149">
        <v>0.00015798344787354424</v>
      </c>
      <c r="G6" s="149">
        <v>-0.10377324264338228</v>
      </c>
      <c r="H6" s="149">
        <v>-0.06671767269745765</v>
      </c>
      <c r="I6" s="149">
        <v>1.8507489000000055</v>
      </c>
      <c r="J6" s="150">
        <v>0.06269597735386823</v>
      </c>
    </row>
    <row r="7" spans="1:10" s="20" customFormat="1" ht="14.25" collapsed="1">
      <c r="A7" s="21">
        <v>4</v>
      </c>
      <c r="B7" s="147" t="s">
        <v>69</v>
      </c>
      <c r="C7" s="148">
        <v>38919</v>
      </c>
      <c r="D7" s="148">
        <v>39092</v>
      </c>
      <c r="E7" s="149">
        <v>0.027313326851895248</v>
      </c>
      <c r="F7" s="149">
        <v>0.03604841917011692</v>
      </c>
      <c r="G7" s="149">
        <v>0.08575657473807152</v>
      </c>
      <c r="H7" s="149">
        <v>0.07263791774676087</v>
      </c>
      <c r="I7" s="149">
        <v>0.13944170000012135</v>
      </c>
      <c r="J7" s="150">
        <v>0.007606153398124871</v>
      </c>
    </row>
    <row r="8" spans="1:10" s="20" customFormat="1" ht="14.25" collapsed="1">
      <c r="A8" s="21">
        <v>5</v>
      </c>
      <c r="B8" s="147" t="s">
        <v>15</v>
      </c>
      <c r="C8" s="148">
        <v>39413</v>
      </c>
      <c r="D8" s="148">
        <v>39589</v>
      </c>
      <c r="E8" s="149">
        <v>0.013557393510325255</v>
      </c>
      <c r="F8" s="149">
        <v>0.03840493803858247</v>
      </c>
      <c r="G8" s="149">
        <v>0.08523964405273032</v>
      </c>
      <c r="H8" s="149">
        <v>0.1902140448748435</v>
      </c>
      <c r="I8" s="149">
        <v>5.8233900000005026</v>
      </c>
      <c r="J8" s="150">
        <v>0.12866761261027793</v>
      </c>
    </row>
    <row r="9" spans="1:10" s="20" customFormat="1" ht="14.25" collapsed="1">
      <c r="A9" s="21">
        <v>6</v>
      </c>
      <c r="B9" s="147" t="s">
        <v>17</v>
      </c>
      <c r="C9" s="148">
        <v>39429</v>
      </c>
      <c r="D9" s="148">
        <v>39618</v>
      </c>
      <c r="E9" s="149">
        <v>-0.03604638546848893</v>
      </c>
      <c r="F9" s="149">
        <v>-0.027820836424800266</v>
      </c>
      <c r="G9" s="149">
        <v>-0.016378834351561622</v>
      </c>
      <c r="H9" s="149">
        <v>0.002135291612010537</v>
      </c>
      <c r="I9" s="149">
        <v>0.05282579999999215</v>
      </c>
      <c r="J9" s="150">
        <v>0.003266237594945043</v>
      </c>
    </row>
    <row r="10" spans="1:10" s="20" customFormat="1" ht="14.25" collapsed="1">
      <c r="A10" s="21">
        <v>7</v>
      </c>
      <c r="B10" s="147" t="s">
        <v>19</v>
      </c>
      <c r="C10" s="148">
        <v>39560</v>
      </c>
      <c r="D10" s="148">
        <v>39770</v>
      </c>
      <c r="E10" s="149">
        <v>-0.0005594807333046958</v>
      </c>
      <c r="F10" s="149">
        <v>-0.013513742250941707</v>
      </c>
      <c r="G10" s="149">
        <v>-0.05159791623015886</v>
      </c>
      <c r="H10" s="149">
        <v>-0.09106274636720924</v>
      </c>
      <c r="I10" s="149">
        <v>-0.06751400000004593</v>
      </c>
      <c r="J10" s="150">
        <v>-0.004537609000506593</v>
      </c>
    </row>
    <row r="11" spans="1:10" s="20" customFormat="1" ht="14.25" collapsed="1">
      <c r="A11" s="21">
        <v>8</v>
      </c>
      <c r="B11" s="147" t="s">
        <v>67</v>
      </c>
      <c r="C11" s="148">
        <v>39884</v>
      </c>
      <c r="D11" s="148">
        <v>40001</v>
      </c>
      <c r="E11" s="149">
        <v>-0.002883496923041795</v>
      </c>
      <c r="F11" s="149">
        <v>0.0005880384819083595</v>
      </c>
      <c r="G11" s="149">
        <v>0.015608317809050254</v>
      </c>
      <c r="H11" s="149">
        <v>-0.0852113663830153</v>
      </c>
      <c r="I11" s="149">
        <v>-0.5239010000000457</v>
      </c>
      <c r="J11" s="150">
        <v>-0.04911133258977318</v>
      </c>
    </row>
    <row r="12" spans="1:10" s="20" customFormat="1" ht="14.25" collapsed="1">
      <c r="A12" s="21">
        <v>9</v>
      </c>
      <c r="B12" s="147" t="s">
        <v>51</v>
      </c>
      <c r="C12" s="148">
        <v>40253</v>
      </c>
      <c r="D12" s="148">
        <v>40366</v>
      </c>
      <c r="E12" s="149">
        <v>-0.013986013986029722</v>
      </c>
      <c r="F12" s="149">
        <v>-0.0472972972973118</v>
      </c>
      <c r="G12" s="149">
        <v>-0.1132075471698275</v>
      </c>
      <c r="H12" s="149">
        <v>0.029197080292031385</v>
      </c>
      <c r="I12" s="149">
        <v>0.4099999999999937</v>
      </c>
      <c r="J12" s="150">
        <v>0.025327439533108453</v>
      </c>
    </row>
    <row r="13" spans="1:10" s="20" customFormat="1" ht="14.25" collapsed="1">
      <c r="A13" s="21">
        <v>10</v>
      </c>
      <c r="B13" s="147" t="s">
        <v>52</v>
      </c>
      <c r="C13" s="148">
        <v>40114</v>
      </c>
      <c r="D13" s="148">
        <v>40401</v>
      </c>
      <c r="E13" s="149">
        <v>-0.10032583478829538</v>
      </c>
      <c r="F13" s="149">
        <v>-0.10548181005509227</v>
      </c>
      <c r="G13" s="149">
        <v>-0.07812472144434746</v>
      </c>
      <c r="H13" s="149">
        <v>-0.13100881953430699</v>
      </c>
      <c r="I13" s="149">
        <v>-0.02266830000001241</v>
      </c>
      <c r="J13" s="150">
        <v>-0.001679477670255225</v>
      </c>
    </row>
    <row r="14" spans="1:10" s="20" customFormat="1" ht="14.25" collapsed="1">
      <c r="A14" s="21">
        <v>11</v>
      </c>
      <c r="B14" s="147" t="s">
        <v>55</v>
      </c>
      <c r="C14" s="148">
        <v>40226</v>
      </c>
      <c r="D14" s="148">
        <v>40430</v>
      </c>
      <c r="E14" s="149">
        <v>0.007928366620484573</v>
      </c>
      <c r="F14" s="149">
        <v>0.02333085859481332</v>
      </c>
      <c r="G14" s="149">
        <v>0.05268128553693607</v>
      </c>
      <c r="H14" s="149">
        <v>0.09919512627954208</v>
      </c>
      <c r="I14" s="149">
        <v>3.893209999999967</v>
      </c>
      <c r="J14" s="150">
        <v>0.12421361290485722</v>
      </c>
    </row>
    <row r="15" spans="1:10" s="20" customFormat="1" ht="14.25" collapsed="1">
      <c r="A15" s="21">
        <v>12</v>
      </c>
      <c r="B15" s="147" t="s">
        <v>71</v>
      </c>
      <c r="C15" s="148">
        <v>40427</v>
      </c>
      <c r="D15" s="148">
        <v>40543</v>
      </c>
      <c r="E15" s="149">
        <v>0.020814985072646452</v>
      </c>
      <c r="F15" s="149">
        <v>0.049916632019545215</v>
      </c>
      <c r="G15" s="149">
        <v>0.09571401693901538</v>
      </c>
      <c r="H15" s="149">
        <v>0.19319732872597584</v>
      </c>
      <c r="I15" s="149">
        <v>4.1197426999995574</v>
      </c>
      <c r="J15" s="150">
        <v>0.1311491184143625</v>
      </c>
    </row>
    <row r="16" spans="1:10" s="20" customFormat="1" ht="14.25" collapsed="1">
      <c r="A16" s="21">
        <v>13</v>
      </c>
      <c r="B16" s="147" t="s">
        <v>62</v>
      </c>
      <c r="C16" s="148">
        <v>40444</v>
      </c>
      <c r="D16" s="148">
        <v>40638</v>
      </c>
      <c r="E16" s="149">
        <v>0.022370136632344773</v>
      </c>
      <c r="F16" s="149">
        <v>0.027275502700617515</v>
      </c>
      <c r="G16" s="149">
        <v>0.06547696230767874</v>
      </c>
      <c r="H16" s="149">
        <v>0.14293838215171029</v>
      </c>
      <c r="I16" s="149">
        <v>0.8775801999999966</v>
      </c>
      <c r="J16" s="150">
        <v>0.049685874210830594</v>
      </c>
    </row>
    <row r="17" spans="1:10" s="20" customFormat="1" ht="14.25" collapsed="1">
      <c r="A17" s="21">
        <v>14</v>
      </c>
      <c r="B17" s="147" t="s">
        <v>70</v>
      </c>
      <c r="C17" s="148">
        <v>40427</v>
      </c>
      <c r="D17" s="148">
        <v>40708</v>
      </c>
      <c r="E17" s="149">
        <v>0.01828702652907488</v>
      </c>
      <c r="F17" s="149">
        <v>0.04634510076313503</v>
      </c>
      <c r="G17" s="149">
        <v>0.09640577937768224</v>
      </c>
      <c r="H17" s="149">
        <v>0.2060088413079555</v>
      </c>
      <c r="I17" s="149">
        <v>5.547931899999636</v>
      </c>
      <c r="J17" s="150">
        <v>0.15813220104428982</v>
      </c>
    </row>
    <row r="18" spans="1:10" s="20" customFormat="1" ht="14.25" collapsed="1">
      <c r="A18" s="21">
        <v>15</v>
      </c>
      <c r="B18" s="147" t="s">
        <v>98</v>
      </c>
      <c r="C18" s="148">
        <v>41026</v>
      </c>
      <c r="D18" s="148">
        <v>41242</v>
      </c>
      <c r="E18" s="149">
        <v>0.04977758347179617</v>
      </c>
      <c r="F18" s="149">
        <v>0.04864932750370521</v>
      </c>
      <c r="G18" s="149">
        <v>0.11440887835189928</v>
      </c>
      <c r="H18" s="149">
        <v>0.17887263539032916</v>
      </c>
      <c r="I18" s="149">
        <v>2.323262000000056</v>
      </c>
      <c r="J18" s="150">
        <v>0.11174600039600113</v>
      </c>
    </row>
    <row r="19" spans="1:11" s="20" customFormat="1" ht="15.75" thickBot="1">
      <c r="A19" s="146"/>
      <c r="B19" s="151" t="s">
        <v>99</v>
      </c>
      <c r="C19" s="152" t="s">
        <v>43</v>
      </c>
      <c r="D19" s="152" t="s">
        <v>43</v>
      </c>
      <c r="E19" s="153">
        <f>AVERAGE(E4:E18)</f>
        <v>0.0019391980745784743</v>
      </c>
      <c r="F19" s="153">
        <f>AVERAGE(F4:F18)</f>
        <v>0.008423694074353024</v>
      </c>
      <c r="G19" s="153">
        <f>AVERAGE(G4:G18)</f>
        <v>0.0236955270066917</v>
      </c>
      <c r="H19" s="153">
        <f>AVERAGE(H4:H18)</f>
        <v>0.0658768597670583</v>
      </c>
      <c r="I19" s="152" t="s">
        <v>43</v>
      </c>
      <c r="J19" s="153">
        <f>AVERAGE(J4:J18)</f>
        <v>0.06381766417165885</v>
      </c>
      <c r="K19" s="154"/>
    </row>
    <row r="20" spans="1:10" s="20" customFormat="1" ht="14.25">
      <c r="A20" s="181" t="s">
        <v>86</v>
      </c>
      <c r="B20" s="181"/>
      <c r="C20" s="181"/>
      <c r="D20" s="181"/>
      <c r="E20" s="181"/>
      <c r="F20" s="181"/>
      <c r="G20" s="181"/>
      <c r="H20" s="181"/>
      <c r="I20" s="181"/>
      <c r="J20" s="181"/>
    </row>
    <row r="21" s="20" customFormat="1" ht="14.25" collapsed="1"/>
    <row r="22" s="20" customFormat="1" ht="14.25" collapsed="1"/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/>
    <row r="33" s="20" customFormat="1" ht="14.25"/>
    <row r="34" spans="3:8" s="29" customFormat="1" ht="14.25">
      <c r="C34" s="30"/>
      <c r="D34" s="30"/>
      <c r="E34" s="31"/>
      <c r="F34" s="31"/>
      <c r="G34" s="31"/>
      <c r="H34" s="31"/>
    </row>
    <row r="35" spans="3:8" s="29" customFormat="1" ht="14.25">
      <c r="C35" s="30"/>
      <c r="D35" s="30"/>
      <c r="E35" s="31"/>
      <c r="F35" s="31"/>
      <c r="G35" s="31"/>
      <c r="H35" s="31"/>
    </row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</sheetData>
  <mergeCells count="4">
    <mergeCell ref="A1:I1"/>
    <mergeCell ref="A2:A3"/>
    <mergeCell ref="E2:J2"/>
    <mergeCell ref="A20:J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2" t="s">
        <v>80</v>
      </c>
      <c r="B1" s="182"/>
      <c r="C1" s="182"/>
      <c r="D1" s="182"/>
      <c r="E1" s="182"/>
      <c r="F1" s="182"/>
      <c r="G1" s="182"/>
    </row>
    <row r="2" spans="1:7" ht="15.75" thickBot="1">
      <c r="A2" s="178" t="s">
        <v>34</v>
      </c>
      <c r="B2" s="91"/>
      <c r="C2" s="183" t="s">
        <v>21</v>
      </c>
      <c r="D2" s="184"/>
      <c r="E2" s="183" t="s">
        <v>22</v>
      </c>
      <c r="F2" s="184"/>
      <c r="G2" s="92"/>
    </row>
    <row r="3" spans="1:7" ht="45.75" thickBot="1">
      <c r="A3" s="179"/>
      <c r="B3" s="42" t="s">
        <v>20</v>
      </c>
      <c r="C3" s="35" t="s">
        <v>45</v>
      </c>
      <c r="D3" s="35" t="s">
        <v>23</v>
      </c>
      <c r="E3" s="35" t="s">
        <v>24</v>
      </c>
      <c r="F3" s="35" t="s">
        <v>23</v>
      </c>
      <c r="G3" s="36" t="s">
        <v>92</v>
      </c>
    </row>
    <row r="4" spans="1:8" ht="15" customHeight="1">
      <c r="A4" s="21">
        <v>1</v>
      </c>
      <c r="B4" s="37" t="s">
        <v>98</v>
      </c>
      <c r="C4" s="38">
        <v>210.99477999999982</v>
      </c>
      <c r="D4" s="97">
        <v>0.052246333830483896</v>
      </c>
      <c r="E4" s="39">
        <v>30</v>
      </c>
      <c r="F4" s="97">
        <v>0.002351650074468919</v>
      </c>
      <c r="G4" s="40">
        <v>9.796593548639942</v>
      </c>
      <c r="H4" s="53"/>
    </row>
    <row r="5" spans="1:8" ht="14.25" customHeight="1">
      <c r="A5" s="21">
        <v>2</v>
      </c>
      <c r="B5" s="37" t="s">
        <v>65</v>
      </c>
      <c r="C5" s="38">
        <v>255.45658999999984</v>
      </c>
      <c r="D5" s="97">
        <v>0.010330232865939018</v>
      </c>
      <c r="E5" s="39">
        <v>17</v>
      </c>
      <c r="F5" s="97">
        <v>0.0003828570141657095</v>
      </c>
      <c r="G5" s="40">
        <v>9.503451878477396</v>
      </c>
      <c r="H5" s="53"/>
    </row>
    <row r="6" spans="1:7" ht="14.25">
      <c r="A6" s="21">
        <v>3</v>
      </c>
      <c r="B6" s="37" t="s">
        <v>69</v>
      </c>
      <c r="C6" s="38">
        <v>252.23208000000008</v>
      </c>
      <c r="D6" s="97">
        <v>0.02731333569456436</v>
      </c>
      <c r="E6" s="39">
        <v>0</v>
      </c>
      <c r="F6" s="97">
        <v>0</v>
      </c>
      <c r="G6" s="40">
        <v>0</v>
      </c>
    </row>
    <row r="7" spans="1:7" ht="14.25">
      <c r="A7" s="21">
        <v>4</v>
      </c>
      <c r="B7" s="37" t="s">
        <v>70</v>
      </c>
      <c r="C7" s="38">
        <v>122.64818000000064</v>
      </c>
      <c r="D7" s="97">
        <v>0.018287016355084156</v>
      </c>
      <c r="E7" s="39">
        <v>0</v>
      </c>
      <c r="F7" s="97">
        <v>0</v>
      </c>
      <c r="G7" s="40">
        <v>0</v>
      </c>
    </row>
    <row r="8" spans="1:7" ht="14.25">
      <c r="A8" s="21">
        <v>5</v>
      </c>
      <c r="B8" s="37" t="s">
        <v>62</v>
      </c>
      <c r="C8" s="38">
        <v>58.83046999999974</v>
      </c>
      <c r="D8" s="97">
        <v>0.02237015346635411</v>
      </c>
      <c r="E8" s="39">
        <v>0</v>
      </c>
      <c r="F8" s="97">
        <v>0</v>
      </c>
      <c r="G8" s="40">
        <v>0</v>
      </c>
    </row>
    <row r="9" spans="1:7" ht="14.25">
      <c r="A9" s="21">
        <v>6</v>
      </c>
      <c r="B9" s="37" t="s">
        <v>55</v>
      </c>
      <c r="C9" s="38">
        <v>48.337720000000665</v>
      </c>
      <c r="D9" s="97">
        <v>0.007927422594025674</v>
      </c>
      <c r="E9" s="39">
        <v>0</v>
      </c>
      <c r="F9" s="97">
        <v>0</v>
      </c>
      <c r="G9" s="40">
        <v>0</v>
      </c>
    </row>
    <row r="10" spans="1:8" ht="14.25">
      <c r="A10" s="21">
        <v>7</v>
      </c>
      <c r="B10" s="37" t="s">
        <v>71</v>
      </c>
      <c r="C10" s="38">
        <v>38.20835000000009</v>
      </c>
      <c r="D10" s="97">
        <v>0.020814984943458882</v>
      </c>
      <c r="E10" s="39">
        <v>0</v>
      </c>
      <c r="F10" s="97">
        <v>0</v>
      </c>
      <c r="G10" s="40">
        <v>0</v>
      </c>
      <c r="H10" s="53"/>
    </row>
    <row r="11" spans="1:7" ht="14.25">
      <c r="A11" s="21">
        <v>8</v>
      </c>
      <c r="B11" s="37" t="s">
        <v>53</v>
      </c>
      <c r="C11" s="38">
        <v>16.58559999999963</v>
      </c>
      <c r="D11" s="97">
        <v>0.0035080095684716607</v>
      </c>
      <c r="E11" s="39">
        <v>0</v>
      </c>
      <c r="F11" s="97">
        <v>0</v>
      </c>
      <c r="G11" s="40">
        <v>0</v>
      </c>
    </row>
    <row r="12" spans="1:7" ht="14.25">
      <c r="A12" s="21">
        <v>9</v>
      </c>
      <c r="B12" s="37" t="s">
        <v>72</v>
      </c>
      <c r="C12" s="38">
        <v>14.027290000000036</v>
      </c>
      <c r="D12" s="97">
        <v>0.009388964222607918</v>
      </c>
      <c r="E12" s="39">
        <v>0</v>
      </c>
      <c r="F12" s="97">
        <v>0</v>
      </c>
      <c r="G12" s="40">
        <v>0</v>
      </c>
    </row>
    <row r="13" spans="1:7" ht="14.25">
      <c r="A13" s="21">
        <v>10</v>
      </c>
      <c r="B13" s="37" t="s">
        <v>19</v>
      </c>
      <c r="C13" s="38">
        <v>-0.4113000000000466</v>
      </c>
      <c r="D13" s="97">
        <v>-0.0005593610375213571</v>
      </c>
      <c r="E13" s="39">
        <v>0</v>
      </c>
      <c r="F13" s="97">
        <v>0</v>
      </c>
      <c r="G13" s="40">
        <v>0</v>
      </c>
    </row>
    <row r="14" spans="1:7" ht="14.25">
      <c r="A14" s="21">
        <v>11</v>
      </c>
      <c r="B14" s="37" t="s">
        <v>67</v>
      </c>
      <c r="C14" s="38">
        <v>-4.33</v>
      </c>
      <c r="D14" s="97">
        <v>-0.0028834730280565585</v>
      </c>
      <c r="E14" s="39">
        <v>0</v>
      </c>
      <c r="F14" s="97">
        <v>0</v>
      </c>
      <c r="G14" s="40">
        <v>0</v>
      </c>
    </row>
    <row r="15" spans="1:7" ht="14.25">
      <c r="A15" s="21">
        <v>12</v>
      </c>
      <c r="B15" s="37" t="s">
        <v>17</v>
      </c>
      <c r="C15" s="38">
        <v>-37.519310000000054</v>
      </c>
      <c r="D15" s="97">
        <v>-0.036046370931621385</v>
      </c>
      <c r="E15" s="39">
        <v>0</v>
      </c>
      <c r="F15" s="97">
        <v>0</v>
      </c>
      <c r="G15" s="40">
        <v>0</v>
      </c>
    </row>
    <row r="16" spans="1:7" ht="13.5" customHeight="1">
      <c r="A16" s="21">
        <v>13</v>
      </c>
      <c r="B16" s="37" t="s">
        <v>51</v>
      </c>
      <c r="C16" s="38">
        <v>-128.99798999999834</v>
      </c>
      <c r="D16" s="97">
        <v>-0.014062952801430762</v>
      </c>
      <c r="E16" s="39">
        <v>0</v>
      </c>
      <c r="F16" s="97">
        <v>0</v>
      </c>
      <c r="G16" s="40">
        <v>0</v>
      </c>
    </row>
    <row r="17" spans="1:7" ht="14.25">
      <c r="A17" s="21">
        <v>14</v>
      </c>
      <c r="B17" s="37" t="s">
        <v>52</v>
      </c>
      <c r="C17" s="38">
        <v>-279.65731999999986</v>
      </c>
      <c r="D17" s="97">
        <v>-0.10032583716195018</v>
      </c>
      <c r="E17" s="39">
        <v>0</v>
      </c>
      <c r="F17" s="97">
        <v>0</v>
      </c>
      <c r="G17" s="40">
        <v>0</v>
      </c>
    </row>
    <row r="18" spans="1:7" ht="14.25">
      <c r="A18" s="21">
        <v>15</v>
      </c>
      <c r="B18" s="37" t="s">
        <v>15</v>
      </c>
      <c r="C18" s="38">
        <v>930.1340100000054</v>
      </c>
      <c r="D18" s="97">
        <v>0.0124606462642376</v>
      </c>
      <c r="E18" s="39">
        <v>-12</v>
      </c>
      <c r="F18" s="97">
        <v>-0.0010822510822510823</v>
      </c>
      <c r="G18" s="40">
        <v>-81.00400246577627</v>
      </c>
    </row>
    <row r="19" spans="1:8" ht="15.75" thickBot="1">
      <c r="A19" s="90"/>
      <c r="B19" s="93" t="s">
        <v>42</v>
      </c>
      <c r="C19" s="94">
        <v>1496.5391500000076</v>
      </c>
      <c r="D19" s="98">
        <v>0.00988610810412847</v>
      </c>
      <c r="E19" s="95">
        <v>35</v>
      </c>
      <c r="F19" s="98">
        <v>5.359200407299231E-06</v>
      </c>
      <c r="G19" s="96">
        <v>-61.70395703865893</v>
      </c>
      <c r="H19" s="53"/>
    </row>
    <row r="20" spans="2:8" ht="14.25">
      <c r="B20" s="68"/>
      <c r="C20" s="69"/>
      <c r="D20" s="70"/>
      <c r="E20" s="71"/>
      <c r="F20" s="70"/>
      <c r="G20" s="69"/>
      <c r="H20" s="53"/>
    </row>
    <row r="39" spans="2:5" ht="15">
      <c r="B39" s="60"/>
      <c r="C39" s="61"/>
      <c r="D39" s="62"/>
      <c r="E39" s="63"/>
    </row>
    <row r="40" spans="2:5" ht="15">
      <c r="B40" s="60"/>
      <c r="C40" s="61"/>
      <c r="D40" s="62"/>
      <c r="E40" s="63"/>
    </row>
    <row r="41" spans="2:5" ht="15">
      <c r="B41" s="60"/>
      <c r="C41" s="61"/>
      <c r="D41" s="62"/>
      <c r="E41" s="63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.75" thickBot="1">
      <c r="B45" s="81"/>
      <c r="C45" s="81"/>
      <c r="D45" s="81"/>
      <c r="E45" s="81"/>
    </row>
    <row r="48" ht="14.25" customHeight="1"/>
    <row r="49" ht="14.25">
      <c r="F49" s="53"/>
    </row>
    <row r="51" ht="14.25">
      <c r="F51"/>
    </row>
    <row r="52" ht="14.25">
      <c r="F52"/>
    </row>
    <row r="53" spans="2:6" ht="30.75" thickBot="1">
      <c r="B53" s="42" t="s">
        <v>20</v>
      </c>
      <c r="C53" s="35" t="s">
        <v>48</v>
      </c>
      <c r="D53" s="35" t="s">
        <v>49</v>
      </c>
      <c r="E53" s="59" t="s">
        <v>46</v>
      </c>
      <c r="F53"/>
    </row>
    <row r="54" spans="2:5" ht="14.25">
      <c r="B54" s="37" t="str">
        <f aca="true" t="shared" si="0" ref="B54:D58">B4</f>
        <v>КІНТО-Казначейський</v>
      </c>
      <c r="C54" s="38">
        <f t="shared" si="0"/>
        <v>210.99477999999982</v>
      </c>
      <c r="D54" s="97">
        <f t="shared" si="0"/>
        <v>0.052246333830483896</v>
      </c>
      <c r="E54" s="40">
        <f>G4</f>
        <v>9.796593548639942</v>
      </c>
    </row>
    <row r="55" spans="2:5" ht="14.25">
      <c r="B55" s="37" t="str">
        <f t="shared" si="0"/>
        <v>КІНТО-Класичний</v>
      </c>
      <c r="C55" s="38">
        <f t="shared" si="0"/>
        <v>255.45658999999984</v>
      </c>
      <c r="D55" s="97">
        <f t="shared" si="0"/>
        <v>0.010330232865939018</v>
      </c>
      <c r="E55" s="40">
        <f>G5</f>
        <v>9.503451878477396</v>
      </c>
    </row>
    <row r="56" spans="2:5" ht="14.25">
      <c r="B56" s="37" t="str">
        <f t="shared" si="0"/>
        <v>УНІВЕР.УА/Ярослав Мудрий: Фонд Акцiй</v>
      </c>
      <c r="C56" s="38">
        <f t="shared" si="0"/>
        <v>252.23208000000008</v>
      </c>
      <c r="D56" s="97">
        <f t="shared" si="0"/>
        <v>0.02731333569456436</v>
      </c>
      <c r="E56" s="40">
        <f>G6</f>
        <v>0</v>
      </c>
    </row>
    <row r="57" spans="2:5" ht="14.25">
      <c r="B57" s="37" t="str">
        <f t="shared" si="0"/>
        <v>УНIВЕР.УА/Михайло Грушевський: Фонд Державних Паперiв</v>
      </c>
      <c r="C57" s="38">
        <f t="shared" si="0"/>
        <v>122.64818000000064</v>
      </c>
      <c r="D57" s="97">
        <f t="shared" si="0"/>
        <v>0.018287016355084156</v>
      </c>
      <c r="E57" s="40">
        <f>G7</f>
        <v>0</v>
      </c>
    </row>
    <row r="58" spans="2:5" ht="14.25">
      <c r="B58" s="125" t="str">
        <f t="shared" si="0"/>
        <v>ВСІ</v>
      </c>
      <c r="C58" s="126">
        <f t="shared" si="0"/>
        <v>58.83046999999974</v>
      </c>
      <c r="D58" s="127">
        <f t="shared" si="0"/>
        <v>0.02237015346635411</v>
      </c>
      <c r="E58" s="128">
        <f>G8</f>
        <v>0</v>
      </c>
    </row>
    <row r="59" spans="2:5" ht="14.25">
      <c r="B59" s="124" t="str">
        <f aca="true" t="shared" si="1" ref="B59:C62">B14</f>
        <v>КІНТО-Еквіті</v>
      </c>
      <c r="C59" s="38">
        <f t="shared" si="1"/>
        <v>-4.33</v>
      </c>
      <c r="D59" s="97">
        <f aca="true" t="shared" si="2" ref="D59:E63">F14</f>
        <v>0</v>
      </c>
      <c r="E59" s="40">
        <f t="shared" si="2"/>
        <v>0</v>
      </c>
    </row>
    <row r="60" spans="2:5" ht="14.25">
      <c r="B60" s="124" t="str">
        <f t="shared" si="1"/>
        <v>ТАСК Ресурс</v>
      </c>
      <c r="C60" s="38">
        <f t="shared" si="1"/>
        <v>-37.519310000000054</v>
      </c>
      <c r="D60" s="97">
        <f t="shared" si="2"/>
        <v>0</v>
      </c>
      <c r="E60" s="40">
        <f t="shared" si="2"/>
        <v>0</v>
      </c>
    </row>
    <row r="61" spans="2:5" ht="14.25">
      <c r="B61" s="124" t="str">
        <f t="shared" si="1"/>
        <v>ОТП Фонд Акцій</v>
      </c>
      <c r="C61" s="38">
        <f t="shared" si="1"/>
        <v>-128.99798999999834</v>
      </c>
      <c r="D61" s="97">
        <f t="shared" si="2"/>
        <v>0</v>
      </c>
      <c r="E61" s="40">
        <f t="shared" si="2"/>
        <v>0</v>
      </c>
    </row>
    <row r="62" spans="2:5" ht="14.25">
      <c r="B62" s="124" t="str">
        <f t="shared" si="1"/>
        <v>Софіївський</v>
      </c>
      <c r="C62" s="38">
        <f t="shared" si="1"/>
        <v>-279.65731999999986</v>
      </c>
      <c r="D62" s="97">
        <f t="shared" si="2"/>
        <v>0</v>
      </c>
      <c r="E62" s="40">
        <f t="shared" si="2"/>
        <v>0</v>
      </c>
    </row>
    <row r="63" spans="2:5" ht="14.25">
      <c r="B63" s="124" t="str">
        <f>B18</f>
        <v>ОТП Класичний</v>
      </c>
      <c r="C63" s="38">
        <f>C18</f>
        <v>930.1340100000054</v>
      </c>
      <c r="D63" s="97">
        <f t="shared" si="2"/>
        <v>-0.0010822510822510823</v>
      </c>
      <c r="E63" s="40">
        <f t="shared" si="2"/>
        <v>-81.00400246577627</v>
      </c>
    </row>
    <row r="64" spans="2:5" ht="14.25">
      <c r="B64" s="132" t="s">
        <v>47</v>
      </c>
      <c r="C64" s="133">
        <f>C19-SUM(C54:C63)</f>
        <v>116.74766000000022</v>
      </c>
      <c r="D64" s="134"/>
      <c r="E64" s="133">
        <f>G19-SUM(E54:E63)</f>
        <v>0</v>
      </c>
    </row>
    <row r="65" spans="2:5" ht="15">
      <c r="B65" s="130" t="s">
        <v>42</v>
      </c>
      <c r="C65" s="131">
        <f>SUM(C54:C64)</f>
        <v>1496.5391500000076</v>
      </c>
      <c r="D65" s="131"/>
      <c r="E65" s="131">
        <f>SUM(E54:E64)</f>
        <v>-61.70395703865893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9" sqref="A9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20</v>
      </c>
      <c r="B1" s="67" t="s">
        <v>76</v>
      </c>
      <c r="C1" s="10"/>
    </row>
    <row r="2" spans="1:3" ht="14.25">
      <c r="A2" s="155" t="s">
        <v>52</v>
      </c>
      <c r="B2" s="156">
        <v>-0.10032583478829538</v>
      </c>
      <c r="C2" s="10"/>
    </row>
    <row r="3" spans="1:3" ht="14.25">
      <c r="A3" s="135" t="s">
        <v>17</v>
      </c>
      <c r="B3" s="142">
        <v>-0.03604638546848893</v>
      </c>
      <c r="C3" s="10"/>
    </row>
    <row r="4" spans="1:3" ht="14.25">
      <c r="A4" s="136" t="s">
        <v>51</v>
      </c>
      <c r="B4" s="192">
        <v>-0.013986013986029722</v>
      </c>
      <c r="C4" s="10"/>
    </row>
    <row r="5" spans="1:3" ht="14.25">
      <c r="A5" s="135" t="s">
        <v>67</v>
      </c>
      <c r="B5" s="143">
        <v>-0.002883496923041795</v>
      </c>
      <c r="C5" s="10"/>
    </row>
    <row r="6" spans="1:3" ht="14.25">
      <c r="A6" s="135" t="s">
        <v>19</v>
      </c>
      <c r="B6" s="143">
        <v>-0.0005594807333046958</v>
      </c>
      <c r="C6" s="10"/>
    </row>
    <row r="7" spans="1:3" ht="14.25">
      <c r="A7" s="135" t="s">
        <v>53</v>
      </c>
      <c r="B7" s="143">
        <v>0.003507830156630032</v>
      </c>
      <c r="C7" s="10"/>
    </row>
    <row r="8" spans="1:3" ht="14.25">
      <c r="A8" s="135" t="s">
        <v>55</v>
      </c>
      <c r="B8" s="143">
        <v>0.007928366620484573</v>
      </c>
      <c r="C8" s="10"/>
    </row>
    <row r="9" spans="1:3" ht="14.25">
      <c r="A9" s="135" t="s">
        <v>72</v>
      </c>
      <c r="B9" s="143">
        <v>0.009388958550209825</v>
      </c>
      <c r="C9" s="10"/>
    </row>
    <row r="10" spans="1:3" ht="14.25">
      <c r="A10" s="135" t="s">
        <v>65</v>
      </c>
      <c r="B10" s="143">
        <v>0.009943575622430423</v>
      </c>
      <c r="C10" s="10"/>
    </row>
    <row r="11" spans="1:3" ht="14.25">
      <c r="A11" s="135" t="s">
        <v>15</v>
      </c>
      <c r="B11" s="143">
        <v>0.013557393510325255</v>
      </c>
      <c r="C11" s="10"/>
    </row>
    <row r="12" spans="1:3" ht="14.25">
      <c r="A12" s="136" t="s">
        <v>70</v>
      </c>
      <c r="B12" s="144">
        <v>0.01828702652907488</v>
      </c>
      <c r="C12" s="10"/>
    </row>
    <row r="13" spans="1:3" ht="14.25">
      <c r="A13" s="135" t="s">
        <v>71</v>
      </c>
      <c r="B13" s="143">
        <v>0.020814985072646452</v>
      </c>
      <c r="C13" s="10"/>
    </row>
    <row r="14" spans="1:3" ht="14.25">
      <c r="A14" s="135" t="s">
        <v>62</v>
      </c>
      <c r="B14" s="143">
        <v>0.022370136632344773</v>
      </c>
      <c r="C14" s="10"/>
    </row>
    <row r="15" spans="1:3" ht="14.25">
      <c r="A15" s="135" t="s">
        <v>69</v>
      </c>
      <c r="B15" s="143">
        <v>0.027313326851895248</v>
      </c>
      <c r="C15" s="10"/>
    </row>
    <row r="16" spans="1:3" ht="14.25">
      <c r="A16" s="135" t="s">
        <v>98</v>
      </c>
      <c r="B16" s="143">
        <v>0.04977758347179617</v>
      </c>
      <c r="C16" s="10"/>
    </row>
    <row r="17" spans="1:3" ht="14.25">
      <c r="A17" s="137" t="s">
        <v>25</v>
      </c>
      <c r="B17" s="142">
        <v>0.0019391980745784743</v>
      </c>
      <c r="C17" s="10"/>
    </row>
    <row r="18" spans="1:3" ht="14.25">
      <c r="A18" s="137" t="s">
        <v>1</v>
      </c>
      <c r="B18" s="142">
        <v>-0.09039144482123296</v>
      </c>
      <c r="C18" s="10"/>
    </row>
    <row r="19" spans="1:3" ht="14.25">
      <c r="A19" s="137" t="s">
        <v>0</v>
      </c>
      <c r="B19" s="142">
        <v>0</v>
      </c>
      <c r="C19" s="57"/>
    </row>
    <row r="20" spans="1:3" ht="14.25">
      <c r="A20" s="137" t="s">
        <v>26</v>
      </c>
      <c r="B20" s="142">
        <v>0.025922991963555297</v>
      </c>
      <c r="C20" s="9"/>
    </row>
    <row r="21" spans="1:3" ht="14.25">
      <c r="A21" s="137" t="s">
        <v>27</v>
      </c>
      <c r="B21" s="142">
        <v>0.026539457284322276</v>
      </c>
      <c r="C21" s="77"/>
    </row>
    <row r="22" spans="1:3" ht="14.25">
      <c r="A22" s="137" t="s">
        <v>28</v>
      </c>
      <c r="B22" s="142">
        <v>0.011917808219178082</v>
      </c>
      <c r="C22" s="10"/>
    </row>
    <row r="23" spans="1:3" ht="15" thickBot="1">
      <c r="A23" s="138" t="s">
        <v>103</v>
      </c>
      <c r="B23" s="145">
        <v>0.11953327360471389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2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3" t="s">
        <v>95</v>
      </c>
      <c r="B1" s="173"/>
      <c r="C1" s="173"/>
      <c r="D1" s="173"/>
      <c r="E1" s="173"/>
      <c r="F1" s="173"/>
      <c r="G1" s="173"/>
      <c r="H1" s="173"/>
      <c r="I1" s="173"/>
      <c r="J1" s="173"/>
      <c r="K1" s="13"/>
      <c r="L1" s="14"/>
      <c r="M1" s="14"/>
    </row>
    <row r="2" spans="1:10" ht="30.75" thickBot="1">
      <c r="A2" s="15" t="s">
        <v>34</v>
      </c>
      <c r="B2" s="15" t="s">
        <v>20</v>
      </c>
      <c r="C2" s="44" t="s">
        <v>30</v>
      </c>
      <c r="D2" s="44" t="s">
        <v>31</v>
      </c>
      <c r="E2" s="44" t="s">
        <v>35</v>
      </c>
      <c r="F2" s="44" t="s">
        <v>36</v>
      </c>
      <c r="G2" s="44" t="s">
        <v>37</v>
      </c>
      <c r="H2" s="44" t="s">
        <v>10</v>
      </c>
      <c r="I2" s="44" t="s">
        <v>11</v>
      </c>
      <c r="J2" s="25" t="s">
        <v>12</v>
      </c>
    </row>
    <row r="3" spans="1:10" ht="14.25">
      <c r="A3" s="21">
        <v>1</v>
      </c>
      <c r="B3" s="110" t="s">
        <v>104</v>
      </c>
      <c r="C3" s="111" t="s">
        <v>104</v>
      </c>
      <c r="D3" s="112" t="s">
        <v>104</v>
      </c>
      <c r="E3" s="113" t="s">
        <v>104</v>
      </c>
      <c r="F3" s="114" t="s">
        <v>104</v>
      </c>
      <c r="G3" s="113" t="s">
        <v>104</v>
      </c>
      <c r="H3" s="52" t="s">
        <v>104</v>
      </c>
      <c r="I3" s="110" t="s">
        <v>104</v>
      </c>
      <c r="J3" s="115" t="s">
        <v>104</v>
      </c>
    </row>
    <row r="4" spans="1:10" ht="15.75" thickBot="1">
      <c r="A4" s="174" t="s">
        <v>42</v>
      </c>
      <c r="B4" s="175"/>
      <c r="C4" s="116" t="s">
        <v>43</v>
      </c>
      <c r="D4" s="116" t="s">
        <v>43</v>
      </c>
      <c r="E4" s="99" t="s">
        <v>104</v>
      </c>
      <c r="F4" s="100" t="s">
        <v>104</v>
      </c>
      <c r="G4" s="116" t="s">
        <v>43</v>
      </c>
      <c r="H4" s="116" t="s">
        <v>43</v>
      </c>
      <c r="I4" s="116" t="s">
        <v>43</v>
      </c>
      <c r="J4" s="116" t="s">
        <v>43</v>
      </c>
    </row>
  </sheetData>
  <mergeCells count="2">
    <mergeCell ref="A1:J1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5" t="s">
        <v>87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.75" customHeight="1" thickBot="1">
      <c r="A2" s="178" t="s">
        <v>34</v>
      </c>
      <c r="B2" s="103"/>
      <c r="C2" s="104"/>
      <c r="D2" s="105"/>
      <c r="E2" s="180" t="s">
        <v>60</v>
      </c>
      <c r="F2" s="180"/>
      <c r="G2" s="180"/>
      <c r="H2" s="180"/>
      <c r="I2" s="180"/>
      <c r="J2" s="180"/>
    </row>
    <row r="3" spans="1:10" ht="75.75" thickBot="1">
      <c r="A3" s="179"/>
      <c r="B3" s="106" t="s">
        <v>20</v>
      </c>
      <c r="C3" s="26" t="s">
        <v>8</v>
      </c>
      <c r="D3" s="26" t="s">
        <v>9</v>
      </c>
      <c r="E3" s="17" t="s">
        <v>84</v>
      </c>
      <c r="F3" s="17" t="s">
        <v>102</v>
      </c>
      <c r="G3" s="17" t="s">
        <v>97</v>
      </c>
      <c r="H3" s="17" t="s">
        <v>78</v>
      </c>
      <c r="I3" s="17" t="s">
        <v>44</v>
      </c>
      <c r="J3" s="17" t="s">
        <v>85</v>
      </c>
    </row>
    <row r="4" spans="1:10" ht="14.25" collapsed="1">
      <c r="A4" s="21">
        <v>1</v>
      </c>
      <c r="B4" s="27" t="s">
        <v>104</v>
      </c>
      <c r="C4" s="107" t="s">
        <v>104</v>
      </c>
      <c r="D4" s="107" t="s">
        <v>104</v>
      </c>
      <c r="E4" s="101" t="s">
        <v>104</v>
      </c>
      <c r="F4" s="101" t="s">
        <v>104</v>
      </c>
      <c r="G4" s="101" t="s">
        <v>104</v>
      </c>
      <c r="H4" s="101" t="s">
        <v>104</v>
      </c>
      <c r="I4" s="101" t="s">
        <v>104</v>
      </c>
      <c r="J4" s="108" t="s">
        <v>104</v>
      </c>
    </row>
    <row r="5" spans="1:10" ht="15.75" thickBot="1">
      <c r="A5" s="146"/>
      <c r="B5" s="151" t="s">
        <v>99</v>
      </c>
      <c r="C5" s="152" t="s">
        <v>43</v>
      </c>
      <c r="D5" s="152" t="s">
        <v>43</v>
      </c>
      <c r="E5" s="153" t="s">
        <v>104</v>
      </c>
      <c r="F5" s="153" t="s">
        <v>104</v>
      </c>
      <c r="G5" s="153" t="s">
        <v>104</v>
      </c>
      <c r="H5" s="153" t="s">
        <v>104</v>
      </c>
      <c r="I5" s="152" t="s">
        <v>43</v>
      </c>
      <c r="J5" s="153" t="s">
        <v>104</v>
      </c>
    </row>
    <row r="6" spans="1:10" ht="15" thickBot="1">
      <c r="A6" s="186" t="s">
        <v>86</v>
      </c>
      <c r="B6" s="186"/>
      <c r="C6" s="186"/>
      <c r="D6" s="186"/>
      <c r="E6" s="186"/>
      <c r="F6" s="186"/>
      <c r="G6" s="186"/>
      <c r="H6" s="186"/>
      <c r="I6" s="186"/>
      <c r="J6" s="186"/>
    </row>
    <row r="7" spans="2:9" ht="14.25">
      <c r="B7" s="29"/>
      <c r="C7" s="30"/>
      <c r="D7" s="30"/>
      <c r="E7" s="29"/>
      <c r="F7" s="29"/>
      <c r="G7" s="29"/>
      <c r="H7" s="29"/>
      <c r="I7" s="29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21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4">
    <mergeCell ref="A2:A3"/>
    <mergeCell ref="A1:J1"/>
    <mergeCell ref="E2:J2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2" t="s">
        <v>81</v>
      </c>
      <c r="B1" s="182"/>
      <c r="C1" s="182"/>
      <c r="D1" s="182"/>
      <c r="E1" s="182"/>
      <c r="F1" s="182"/>
      <c r="G1" s="182"/>
    </row>
    <row r="2" spans="1:7" s="31" customFormat="1" ht="15.75" customHeight="1" thickBot="1">
      <c r="A2" s="178" t="s">
        <v>34</v>
      </c>
      <c r="B2" s="91"/>
      <c r="C2" s="183" t="s">
        <v>21</v>
      </c>
      <c r="D2" s="184"/>
      <c r="E2" s="183" t="s">
        <v>22</v>
      </c>
      <c r="F2" s="184"/>
      <c r="G2" s="92"/>
    </row>
    <row r="3" spans="1:7" s="31" customFormat="1" ht="45.75" thickBot="1">
      <c r="A3" s="179"/>
      <c r="B3" s="35" t="s">
        <v>20</v>
      </c>
      <c r="C3" s="35" t="s">
        <v>45</v>
      </c>
      <c r="D3" s="35" t="s">
        <v>23</v>
      </c>
      <c r="E3" s="35" t="s">
        <v>24</v>
      </c>
      <c r="F3" s="35" t="s">
        <v>23</v>
      </c>
      <c r="G3" s="36" t="s">
        <v>92</v>
      </c>
    </row>
    <row r="4" spans="1:7" s="31" customFormat="1" ht="14.25">
      <c r="A4" s="21">
        <v>1</v>
      </c>
      <c r="B4" s="37" t="s">
        <v>104</v>
      </c>
      <c r="C4" s="38" t="s">
        <v>104</v>
      </c>
      <c r="D4" s="101" t="s">
        <v>104</v>
      </c>
      <c r="E4" s="39" t="s">
        <v>104</v>
      </c>
      <c r="F4" s="101" t="s">
        <v>104</v>
      </c>
      <c r="G4" s="40" t="s">
        <v>104</v>
      </c>
    </row>
    <row r="5" spans="1:7" s="31" customFormat="1" ht="15.75" thickBot="1">
      <c r="A5" s="117"/>
      <c r="B5" s="93" t="s">
        <v>42</v>
      </c>
      <c r="C5" s="118" t="s">
        <v>104</v>
      </c>
      <c r="D5" s="98" t="s">
        <v>104</v>
      </c>
      <c r="E5" s="95" t="s">
        <v>104</v>
      </c>
      <c r="F5" s="98" t="s">
        <v>104</v>
      </c>
      <c r="G5" s="96" t="s">
        <v>104</v>
      </c>
    </row>
    <row r="6" s="31" customFormat="1" ht="14.25">
      <c r="D6" s="41"/>
    </row>
    <row r="7" s="31" customFormat="1" ht="14.25">
      <c r="D7" s="41"/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/>
    <row r="28" s="31" customFormat="1" ht="14.25"/>
    <row r="29" spans="8:9" s="31" customFormat="1" ht="14.25">
      <c r="H29" s="22"/>
      <c r="I29" s="22"/>
    </row>
    <row r="32" spans="2:5" ht="30.75" thickBot="1">
      <c r="B32" s="42" t="s">
        <v>20</v>
      </c>
      <c r="C32" s="35" t="s">
        <v>48</v>
      </c>
      <c r="D32" s="35" t="s">
        <v>49</v>
      </c>
      <c r="E32" s="36" t="s">
        <v>46</v>
      </c>
    </row>
    <row r="33" spans="1:5" ht="14.25">
      <c r="A33" s="22">
        <v>1</v>
      </c>
      <c r="B33" s="37" t="str">
        <f>B4</f>
        <v>н.д.</v>
      </c>
      <c r="C33" s="122" t="str">
        <f>C4</f>
        <v>н.д.</v>
      </c>
      <c r="D33" s="101" t="str">
        <f>D4</f>
        <v>н.д.</v>
      </c>
      <c r="E33" s="123" t="str">
        <f>G4</f>
        <v>н.д.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4" sqref="A4:B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20</v>
      </c>
      <c r="B1" s="67" t="s">
        <v>76</v>
      </c>
      <c r="C1" s="10"/>
      <c r="D1" s="10"/>
    </row>
    <row r="2" spans="1:4" ht="14.25">
      <c r="A2" s="27" t="s">
        <v>104</v>
      </c>
      <c r="B2" s="101" t="s">
        <v>104</v>
      </c>
      <c r="C2" s="10"/>
      <c r="D2" s="10"/>
    </row>
    <row r="3" spans="1:4" ht="14.25">
      <c r="A3" s="27" t="s">
        <v>25</v>
      </c>
      <c r="B3" s="140" t="s">
        <v>104</v>
      </c>
      <c r="C3" s="10"/>
      <c r="D3" s="10"/>
    </row>
    <row r="4" spans="1:4" ht="14.25">
      <c r="A4" s="27" t="s">
        <v>1</v>
      </c>
      <c r="B4" s="140">
        <v>-0.09039144482123296</v>
      </c>
      <c r="C4" s="10"/>
      <c r="D4" s="10"/>
    </row>
    <row r="5" spans="1:4" ht="14.25">
      <c r="A5" s="27" t="s">
        <v>0</v>
      </c>
      <c r="B5" s="140">
        <v>0</v>
      </c>
      <c r="C5" s="10"/>
      <c r="D5" s="10"/>
    </row>
    <row r="6" spans="1:4" ht="14.25">
      <c r="A6" s="27" t="s">
        <v>26</v>
      </c>
      <c r="B6" s="140">
        <v>0.025922991963555297</v>
      </c>
      <c r="C6" s="10"/>
      <c r="D6" s="10"/>
    </row>
    <row r="7" spans="1:4" ht="14.25">
      <c r="A7" s="27" t="s">
        <v>27</v>
      </c>
      <c r="B7" s="140">
        <v>0.026539457284322276</v>
      </c>
      <c r="C7" s="10"/>
      <c r="D7" s="10"/>
    </row>
    <row r="8" spans="1:4" ht="14.25">
      <c r="A8" s="27" t="s">
        <v>28</v>
      </c>
      <c r="B8" s="140">
        <v>0.011917808219178082</v>
      </c>
      <c r="C8" s="10"/>
      <c r="D8" s="10"/>
    </row>
    <row r="9" spans="1:4" ht="15" thickBot="1">
      <c r="A9" s="79" t="s">
        <v>103</v>
      </c>
      <c r="B9" s="141">
        <v>0.11953327360471389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2024-04-05T11:14:00Z</dcterms:modified>
  <cp:category/>
  <cp:version/>
  <cp:contentType/>
  <cp:contentStatus/>
</cp:coreProperties>
</file>