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760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'інд+дох'!$A$24:$C$24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<sst xmlns="http://schemas.openxmlformats.org/spreadsheetml/2006/main" count="349" uniqueCount="117">
  <si>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</si>
  <si>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</si>
  <si>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</si>
  <si>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</si>
  <si>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</si>
  <si>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</si>
  <si>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FTSE 100  (Великобританія)</t>
  </si>
  <si>
    <t>HANG SENG (Гонг-Конг)</t>
  </si>
  <si>
    <t>DAX (ФРН)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</si>
  <si>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</si>
  <si>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</si>
  <si>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</si>
  <si>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</si>
  <si>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</si>
  <si>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</si>
  <si>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</si>
  <si>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</si>
  <si>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ОТП Класичний</t>
  </si>
  <si>
    <t>ТОВ КУА "ОТП Капітал"</t>
  </si>
  <si>
    <t>ТАСК Ресурс</t>
  </si>
  <si>
    <t>ТОВ КУА "ТАСК-Інвест"</t>
  </si>
  <si>
    <t>н.д.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</si>
  <si>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</si>
  <si>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</si>
  <si>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</si>
  <si>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</si>
  <si>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</si>
  <si>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</si>
  <si>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</si>
  <si>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</si>
  <si>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</si>
  <si>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http://www.task.ua/</t>
  </si>
  <si>
    <t>Форма</t>
  </si>
  <si>
    <t>Вид</t>
  </si>
  <si>
    <t>недиверс.</t>
  </si>
  <si>
    <t>пайовий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</si>
  <si>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</si>
  <si>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</si>
  <si>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</si>
  <si>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</si>
  <si>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</si>
  <si>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</si>
  <si>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</si>
  <si>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</si>
  <si>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</si>
  <si>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</si>
  <si>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</si>
  <si>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</si>
  <si>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Інші</t>
  </si>
  <si>
    <t>Зміна ВЧА, тис. грн.</t>
  </si>
  <si>
    <t>Зміна ВЧА, %</t>
  </si>
  <si>
    <t>Період</t>
  </si>
  <si>
    <t>ОТП Фонд Акцій</t>
  </si>
  <si>
    <t>Альтус-Збалансований</t>
  </si>
  <si>
    <t>http://www.altus.ua/</t>
  </si>
  <si>
    <t>Альтус-Депозит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</si>
  <si>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</si>
  <si>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</si>
  <si>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</si>
  <si>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</si>
  <si>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Доходність інвестиційних сертифікатів</t>
  </si>
  <si>
    <t>Зміна з початку року</t>
  </si>
  <si>
    <t>ВСІ</t>
  </si>
  <si>
    <t>ТОВ КУА "Всесвіт"</t>
  </si>
  <si>
    <t>http://www.vseswit.com.ua/</t>
  </si>
  <si>
    <t>http://www.kinto.com/</t>
  </si>
  <si>
    <t>КІНТО-Еквіті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</si>
  <si>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</si>
  <si>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</si>
  <si>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</si>
  <si>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</si>
  <si>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Індекс Української Біржі</t>
  </si>
  <si>
    <t>1 місяць*</t>
  </si>
  <si>
    <t>Назва фонду*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</si>
  <si>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</si>
  <si>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</si>
  <si>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</si>
  <si>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Доходність відкритих фондів. Сортування за датою досягнення нормативів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</si>
  <si>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</si>
  <si>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</si>
  <si>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</si>
  <si>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Доходність інтервальних фондів. Сортування за датою досягнення нормативів</t>
  </si>
  <si>
    <t>Доходність закритих фондів. Сортування за датою досягнення нормативів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</si>
  <si>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</si>
  <si>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</si>
  <si>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</si>
  <si>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</si>
  <si>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3 місяці</t>
  </si>
  <si>
    <t>Відкриті фонди. Ренкінг за ВЧА</t>
  </si>
  <si>
    <t>Інтервальні фонди. Ренкінг за ВЧА</t>
  </si>
  <si>
    <t>Закриті фонди. Ренкінг за ВЧА</t>
  </si>
  <si>
    <t>6 місяців</t>
  </si>
  <si>
    <t>з початку року</t>
  </si>
  <si>
    <t>КІНТО-Казначейський</t>
  </si>
  <si>
    <t>Середнє значення</t>
  </si>
  <si>
    <t>листопад</t>
  </si>
  <si>
    <t>"Золотий" депозит (за офіційним курсом золота)</t>
  </si>
  <si>
    <t>грудень*</t>
  </si>
  <si>
    <t>Зміна за місяць</t>
  </si>
  <si>
    <t>КІНТО-Класичний</t>
  </si>
  <si>
    <t>Надбання</t>
  </si>
  <si>
    <t>ТОВ КУА "АРТ - КАПІТАЛ Менеджмент"</t>
  </si>
  <si>
    <t>http://am.artcapital.ua/</t>
  </si>
  <si>
    <t>CAC 40 (Франція)</t>
  </si>
  <si>
    <t>NIKKEI 225 (Японія)</t>
  </si>
  <si>
    <t>WIG20 (Польща)</t>
  </si>
  <si>
    <t>Індекс*</t>
  </si>
  <si>
    <t>DJI (США)</t>
  </si>
  <si>
    <t>Софіївський</t>
  </si>
  <si>
    <t>ТОВ КУА "ІВЕКС ЕССЕТ МЕНЕДЖМЕНТ"</t>
  </si>
  <si>
    <t>http://www.am.eavex.com.ua/</t>
  </si>
  <si>
    <t>КІНТО-Голд</t>
  </si>
  <si>
    <t>спец. банк. мет.</t>
  </si>
  <si>
    <t>ПрАТ "КІНТО"</t>
  </si>
  <si>
    <t>н.д</t>
  </si>
  <si>
    <t>з початку 2023 року</t>
  </si>
  <si>
    <t>* станом на 29.12.2023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</si>
</sst>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sz val="9"/>
      <name val="Arial Cyr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0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 shrinkToFit="1"/>
    </xf>
    <xf numFmtId="4" fontId="29" fillId="0" borderId="0" xfId="0" applyNumberFormat="1" applyFont="1" applyFill="1" applyBorder="1" applyAlignment="1">
      <alignment horizontal="right" vertical="center" indent="1"/>
    </xf>
    <xf numFmtId="10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1" xfId="20" applyFont="1" applyFill="1" applyBorder="1" applyAlignment="1">
      <alignment vertical="center" wrapText="1"/>
      <protection/>
    </xf>
    <xf numFmtId="10" fontId="22" fillId="0" borderId="22" xfId="21" applyNumberFormat="1" applyFont="1" applyFill="1" applyBorder="1" applyAlignment="1">
      <alignment horizontal="center"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0" fontId="12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/>
    </xf>
    <xf numFmtId="4" fontId="11" fillId="0" borderId="24" xfId="0" applyNumberFormat="1" applyFont="1" applyFill="1" applyBorder="1" applyAlignment="1">
      <alignment horizontal="right"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 applyProtection="1">
      <alignment vertical="center" wrapText="1"/>
      <protection/>
    </xf>
    <xf numFmtId="0" fontId="22" fillId="0" borderId="25" xfId="20" applyFont="1" applyFill="1" applyBorder="1" applyAlignment="1">
      <alignment vertical="center" wrapText="1"/>
      <protection/>
    </xf>
    <xf numFmtId="10" fontId="22" fillId="0" borderId="26" xfId="21" applyNumberFormat="1" applyFont="1" applyFill="1" applyBorder="1" applyAlignment="1">
      <alignment horizontal="center" vertical="center" wrapText="1"/>
      <protection/>
    </xf>
    <xf numFmtId="0" fontId="11" fillId="0" borderId="27" xfId="0" applyFont="1" applyFill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0" fillId="0" borderId="29" xfId="0" applyBorder="1" applyAlignment="1">
      <alignment/>
    </xf>
    <xf numFmtId="0" fontId="12" fillId="0" borderId="30" xfId="0" applyFont="1" applyFill="1" applyBorder="1" applyAlignment="1">
      <alignment horizontal="center" vertical="center" wrapText="1" shrinkToFit="1"/>
    </xf>
    <xf numFmtId="4" fontId="12" fillId="0" borderId="31" xfId="0" applyNumberFormat="1" applyFont="1" applyFill="1" applyBorder="1" applyAlignment="1">
      <alignment horizontal="right" vertical="center" indent="1"/>
    </xf>
    <xf numFmtId="3" fontId="12" fillId="0" borderId="32" xfId="0" applyNumberFormat="1" applyFont="1" applyFill="1" applyBorder="1" applyAlignment="1">
      <alignment horizontal="right" vertical="center" indent="1"/>
    </xf>
    <xf numFmtId="4" fontId="12" fillId="0" borderId="33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4" xfId="0" applyFont="1" applyBorder="1" applyAlignment="1">
      <alignment vertical="center"/>
    </xf>
    <xf numFmtId="14" fontId="11" fillId="0" borderId="34" xfId="0" applyNumberFormat="1" applyFont="1" applyBorder="1" applyAlignment="1">
      <alignment horizontal="center" vertical="center"/>
    </xf>
    <xf numFmtId="14" fontId="11" fillId="0" borderId="35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4" fontId="12" fillId="0" borderId="37" xfId="0" applyNumberFormat="1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4" fontId="12" fillId="0" borderId="32" xfId="0" applyNumberFormat="1" applyFont="1" applyFill="1" applyBorder="1" applyAlignment="1">
      <alignment horizontal="right" vertical="center" indent="1"/>
    </xf>
    <xf numFmtId="0" fontId="11" fillId="0" borderId="38" xfId="0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0" fontId="11" fillId="0" borderId="39" xfId="0" applyFont="1" applyFill="1" applyBorder="1" applyAlignment="1">
      <alignment horizontal="left" vertical="center" wrapText="1" shrinkToFit="1"/>
    </xf>
    <xf numFmtId="4" fontId="11" fillId="0" borderId="40" xfId="0" applyNumberFormat="1" applyFont="1" applyFill="1" applyBorder="1" applyAlignment="1">
      <alignment horizontal="right" vertical="center" indent="1"/>
    </xf>
    <xf numFmtId="10" fontId="11" fillId="0" borderId="40" xfId="26" applyNumberFormat="1" applyFont="1" applyFill="1" applyBorder="1" applyAlignment="1">
      <alignment horizontal="right" vertical="center" indent="1"/>
    </xf>
    <xf numFmtId="4" fontId="11" fillId="0" borderId="41" xfId="0" applyNumberFormat="1" applyFont="1" applyFill="1" applyBorder="1" applyAlignment="1">
      <alignment horizontal="right" vertical="center" indent="1"/>
    </xf>
    <xf numFmtId="0" fontId="11" fillId="0" borderId="42" xfId="0" applyFont="1" applyFill="1" applyBorder="1" applyAlignment="1">
      <alignment horizontal="left" vertical="center" wrapText="1" shrinkToFit="1"/>
    </xf>
    <xf numFmtId="4" fontId="11" fillId="0" borderId="43" xfId="0" applyNumberFormat="1" applyFont="1" applyFill="1" applyBorder="1" applyAlignment="1">
      <alignment horizontal="right" vertical="center" indent="1"/>
    </xf>
    <xf numFmtId="10" fontId="11" fillId="0" borderId="43" xfId="26" applyNumberFormat="1" applyFont="1" applyFill="1" applyBorder="1" applyAlignment="1">
      <alignment horizontal="right" vertical="center" indent="1"/>
    </xf>
    <xf numFmtId="4" fontId="11" fillId="0" borderId="44" xfId="0" applyNumberFormat="1" applyFont="1" applyFill="1" applyBorder="1" applyAlignment="1">
      <alignment horizontal="right" vertical="center" indent="1"/>
    </xf>
    <xf numFmtId="0" fontId="11" fillId="0" borderId="45" xfId="0" applyFont="1" applyFill="1" applyBorder="1" applyAlignment="1">
      <alignment horizontal="left" vertical="center" wrapText="1" shrinkToFit="1"/>
    </xf>
    <xf numFmtId="4" fontId="11" fillId="0" borderId="46" xfId="0" applyNumberFormat="1" applyFont="1" applyFill="1" applyBorder="1" applyAlignment="1">
      <alignment horizontal="right" vertical="center" indent="1"/>
    </xf>
    <xf numFmtId="4" fontId="11" fillId="0" borderId="47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8" xfId="0" applyFont="1" applyFill="1" applyBorder="1" applyAlignment="1">
      <alignment horizontal="left" vertical="center" wrapText="1" shrinkToFit="1"/>
    </xf>
    <xf numFmtId="4" fontId="11" fillId="0" borderId="49" xfId="0" applyNumberFormat="1" applyFont="1" applyFill="1" applyBorder="1" applyAlignment="1">
      <alignment horizontal="right" vertical="center" indent="1"/>
    </xf>
    <xf numFmtId="10" fontId="11" fillId="0" borderId="49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50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0" xfId="21" applyNumberFormat="1" applyFont="1" applyFill="1" applyBorder="1" applyAlignment="1">
      <alignment horizontal="right" vertical="center" indent="1"/>
      <protection/>
    </xf>
    <xf numFmtId="10" fontId="22" fillId="0" borderId="23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51" xfId="21" applyNumberFormat="1" applyFont="1" applyFill="1" applyBorder="1" applyAlignment="1">
      <alignment horizontal="right" vertical="center" indent="1"/>
      <protection/>
    </xf>
    <xf numFmtId="10" fontId="20" fillId="0" borderId="51" xfId="0" applyNumberFormat="1" applyFont="1" applyBorder="1" applyAlignment="1">
      <alignment horizontal="right" vertical="center" indent="1"/>
    </xf>
    <xf numFmtId="10" fontId="22" fillId="0" borderId="33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10" fontId="22" fillId="0" borderId="46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4" fontId="11" fillId="0" borderId="18" xfId="0" applyNumberFormat="1" applyFont="1" applyFill="1" applyBorder="1" applyAlignment="1">
      <alignment horizontal="right" vertical="center" indent="1"/>
    </xf>
    <xf numFmtId="10" fontId="22" fillId="0" borderId="52" xfId="21" applyNumberFormat="1" applyFont="1" applyFill="1" applyBorder="1" applyAlignment="1">
      <alignment horizontal="right" vertical="center" indent="1"/>
      <protection/>
    </xf>
    <xf numFmtId="0" fontId="10" fillId="0" borderId="24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/>
    </xf>
    <xf numFmtId="0" fontId="22" fillId="0" borderId="0" xfId="19" applyFont="1" applyFill="1" applyBorder="1" applyAlignment="1">
      <alignment vertical="center" wrapText="1"/>
      <protection/>
    </xf>
    <xf numFmtId="4" fontId="22" fillId="0" borderId="0" xfId="19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Border="1" applyAlignment="1">
      <alignment horizontal="right" vertical="center" indent="1"/>
    </xf>
    <xf numFmtId="4" fontId="11" fillId="0" borderId="0" xfId="0" applyNumberFormat="1" applyFont="1" applyBorder="1" applyAlignment="1">
      <alignment horizontal="right" vertical="center" indent="1"/>
    </xf>
    <xf numFmtId="3" fontId="11" fillId="0" borderId="0" xfId="0" applyNumberFormat="1" applyFont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 wrapText="1" shrinkToFit="1"/>
    </xf>
    <xf numFmtId="10" fontId="12" fillId="0" borderId="0" xfId="0" applyNumberFormat="1" applyFont="1" applyFill="1" applyBorder="1" applyAlignment="1">
      <alignment horizontal="right" vertical="center" indent="1"/>
    </xf>
    <xf numFmtId="3" fontId="12" fillId="0" borderId="0" xfId="0" applyNumberFormat="1" applyFont="1" applyFill="1" applyBorder="1" applyAlignment="1">
      <alignment horizontal="right" vertical="center" indent="1"/>
    </xf>
    <xf numFmtId="0" fontId="5" fillId="0" borderId="0" xfId="0" applyFont="1" applyAlignment="1">
      <alignment horizontal="center"/>
    </xf>
    <xf numFmtId="0" fontId="7" fillId="0" borderId="24" xfId="0" applyFont="1" applyBorder="1" applyAlignment="1">
      <alignment horizontal="left" vertical="center"/>
    </xf>
    <xf numFmtId="0" fontId="41" fillId="0" borderId="24" xfId="22" applyFont="1" applyFill="1" applyBorder="1" applyAlignment="1">
      <alignment horizontal="center" vertical="center" wrapText="1"/>
      <protection/>
    </xf>
    <xf numFmtId="0" fontId="41" fillId="0" borderId="53" xfId="22" applyFont="1" applyFill="1" applyBorder="1" applyAlignment="1">
      <alignment horizontal="center" vertical="center" wrapText="1"/>
      <protection/>
    </xf>
    <xf numFmtId="0" fontId="10" fillId="0" borderId="54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0" fillId="0" borderId="57" xfId="0" applyBorder="1" applyAlignment="1">
      <alignment/>
    </xf>
    <xf numFmtId="0" fontId="10" fillId="0" borderId="56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47584500"/>
        <c:axId val="25607317"/>
      </c:barChart>
      <c:catAx>
        <c:axId val="4758450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25607317"/>
        <c:crosses val="autoZero"/>
        <c:auto val="1"/>
        <c:lblOffset val="0"/>
        <c:noMultiLvlLbl val="0"/>
      </c:catAx>
      <c:valAx>
        <c:axId val="25607317"/>
        <c:scaling>
          <c:orientation val="minMax"/>
          <c:max val="0.24"/>
          <c:min val="-0.13"/>
        </c:scaling>
        <c:axPos val="l"/>
        <c:delete val="0"/>
        <c:numFmt formatCode="0%" sourceLinked="0"/>
        <c:majorTickMark val="out"/>
        <c:minorTickMark val="none"/>
        <c:tickLblPos val="nextTo"/>
        <c:crossAx val="475845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625"/>
          <c:y val="0.86375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325"/>
          <c:w val="1"/>
          <c:h val="0.71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'інд+дох'!$B$24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'інд+дох'!$A$25:$A$35</c:f>
              <c:strCache/>
            </c:strRef>
          </c:cat>
          <c:val>
            <c:numRef>
              <c:f>'інд+дох'!$B$25:$B$35</c:f>
              <c:numCache/>
            </c:numRef>
          </c:val>
        </c:ser>
        <c:ser>
          <c:idx val="1"/>
          <c:order val="1"/>
          <c:tx>
            <c:strRef>
              <c:f>'інд+дох'!$C$24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'інд+дох'!$A$25:$A$35</c:f>
              <c:strCache/>
            </c:strRef>
          </c:cat>
          <c:val>
            <c:numRef>
              <c:f>'інд+дох'!$C$25:$C$35</c:f>
              <c:numCache/>
            </c:numRef>
          </c:val>
        </c:ser>
        <c:overlap val="-20"/>
        <c:gapWidth val="100"/>
        <c:axId val="29139262"/>
        <c:axId val="60926767"/>
      </c:barChart>
      <c:catAx>
        <c:axId val="291392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926767"/>
        <c:crosses val="autoZero"/>
        <c:auto val="0"/>
        <c:lblOffset val="100"/>
        <c:tickLblSkip val="1"/>
        <c:noMultiLvlLbl val="0"/>
      </c:catAx>
      <c:valAx>
        <c:axId val="60926767"/>
        <c:scaling>
          <c:orientation val="minMax"/>
          <c:max val="0.35"/>
          <c:min val="-0.1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1392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6"/>
          <c:y val="0.891"/>
          <c:w val="0.59725"/>
          <c:h val="0.05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875"/>
          <c:y val="0.321"/>
          <c:w val="0.42975"/>
          <c:h val="0.353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В_ВЧА!$B$23:$B$28</c:f>
              <c:strCache/>
            </c:strRef>
          </c:cat>
          <c:val>
            <c:numRef>
              <c:f>В_ВЧА!$C$23:$C$28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В_ВЧА!$B$23:$B$28</c:f>
              <c:strCache/>
            </c:strRef>
          </c:cat>
          <c:val>
            <c:numRef>
              <c:f>В_ВЧА!$D$23:$D$32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85"/>
          <c:w val="0.969"/>
          <c:h val="0.51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ВЧА'!$C$56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ВЧА'!$B$57:$B$67</c:f>
              <c:strCache/>
            </c:strRef>
          </c:cat>
          <c:val>
            <c:numRef>
              <c:f>'В_динаміка ВЧА'!$C$57:$C$67</c:f>
              <c:numCache/>
            </c:numRef>
          </c:val>
        </c:ser>
        <c:ser>
          <c:idx val="0"/>
          <c:order val="1"/>
          <c:tx>
            <c:strRef>
              <c:f>'В_динаміка ВЧА'!$E$56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ВЧА'!$B$57:$B$67</c:f>
              <c:strCache/>
            </c:strRef>
          </c:cat>
          <c:val>
            <c:numRef>
              <c:f>'В_динаміка ВЧА'!$E$57:$E$67</c:f>
              <c:numCache/>
            </c:numRef>
          </c:val>
        </c:ser>
        <c:overlap val="-30"/>
        <c:axId val="11469992"/>
        <c:axId val="36121065"/>
      </c:barChart>
      <c:lineChart>
        <c:grouping val="standard"/>
        <c:varyColors val="0"/>
        <c:ser>
          <c:idx val="2"/>
          <c:order val="2"/>
          <c:tx>
            <c:strRef>
              <c:f>'В_динаміка ВЧА'!$D$56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ВЧА'!$B$57:$B$66</c:f>
              <c:strCache/>
            </c:strRef>
          </c:cat>
          <c:val>
            <c:numRef>
              <c:f>'В_динаміка ВЧА'!$D$57:$D$66</c:f>
              <c:numCache/>
            </c:numRef>
          </c:val>
          <c:smooth val="0"/>
        </c:ser>
        <c:axId val="56654130"/>
        <c:axId val="40125123"/>
      </c:lineChart>
      <c:catAx>
        <c:axId val="1146999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36121065"/>
        <c:crosses val="autoZero"/>
        <c:auto val="0"/>
        <c:lblOffset val="40"/>
        <c:noMultiLvlLbl val="0"/>
      </c:catAx>
      <c:valAx>
        <c:axId val="36121065"/>
        <c:scaling>
          <c:orientation val="minMax"/>
          <c:max val="1200"/>
          <c:min val="-200"/>
        </c:scaling>
        <c:axPos val="l"/>
        <c:delete val="0"/>
        <c:numFmt formatCode="#,##0" sourceLinked="0"/>
        <c:majorTickMark val="in"/>
        <c:minorTickMark val="none"/>
        <c:tickLblPos val="nextTo"/>
        <c:crossAx val="11469992"/>
        <c:crossesAt val="1"/>
        <c:crossBetween val="between"/>
        <c:dispUnits/>
      </c:valAx>
      <c:catAx>
        <c:axId val="56654130"/>
        <c:scaling>
          <c:orientation val="minMax"/>
        </c:scaling>
        <c:axPos val="b"/>
        <c:delete val="1"/>
        <c:majorTickMark val="in"/>
        <c:minorTickMark val="none"/>
        <c:tickLblPos val="nextTo"/>
        <c:crossAx val="40125123"/>
        <c:crosses val="autoZero"/>
        <c:auto val="0"/>
        <c:lblOffset val="100"/>
        <c:noMultiLvlLbl val="0"/>
      </c:catAx>
      <c:valAx>
        <c:axId val="40125123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5665413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15"/>
          <c:y val="0.7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5"/>
          <c:w val="1"/>
          <c:h val="0.90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'В_діаграма(дох)'!$A$2:$A$23</c:f>
              <c:strCache/>
            </c:strRef>
          </c:cat>
          <c:val>
            <c:numRef>
              <c:f>'В_діаграма(дох)'!$B$2:$B$23</c:f>
              <c:numCache/>
            </c:numRef>
          </c:val>
        </c:ser>
        <c:gapWidth val="60"/>
        <c:axId val="25581788"/>
        <c:axId val="28909501"/>
      </c:barChart>
      <c:catAx>
        <c:axId val="255817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909501"/>
        <c:crosses val="autoZero"/>
        <c:auto val="0"/>
        <c:lblOffset val="0"/>
        <c:tickLblSkip val="1"/>
        <c:noMultiLvlLbl val="0"/>
      </c:catAx>
      <c:valAx>
        <c:axId val="28909501"/>
        <c:scaling>
          <c:orientation val="minMax"/>
          <c:max val="0.07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5817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175"/>
          <c:w val="1"/>
          <c:h val="0.57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ВЧА'!$C$35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ВЧА'!$B$36:$B$36</c:f>
              <c:strCache/>
            </c:strRef>
          </c:cat>
          <c:val>
            <c:numRef>
              <c:f>'І_динаміка ВЧА'!$C$36:$C$36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'І_динаміка ВЧА'!$E$35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ВЧА'!$B$36:$B$36</c:f>
              <c:strCache/>
            </c:strRef>
          </c:cat>
          <c:val>
            <c:numRef>
              <c:f>'І_динаміка ВЧА'!$E$36:$E$36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58858918"/>
        <c:axId val="59968215"/>
      </c:barChart>
      <c:lineChart>
        <c:grouping val="standard"/>
        <c:varyColors val="0"/>
        <c:ser>
          <c:idx val="2"/>
          <c:order val="2"/>
          <c:tx>
            <c:strRef>
              <c:f>'І_динаміка ВЧА'!$D$35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ВЧА'!$D$36:$D$36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2843024"/>
        <c:axId val="25587217"/>
      </c:lineChart>
      <c:catAx>
        <c:axId val="5885891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59968215"/>
        <c:crosses val="autoZero"/>
        <c:auto val="0"/>
        <c:lblOffset val="100"/>
        <c:noMultiLvlLbl val="0"/>
      </c:catAx>
      <c:valAx>
        <c:axId val="59968215"/>
        <c:scaling>
          <c:orientation val="minMax"/>
          <c:max val="10"/>
          <c:min val="-22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8858918"/>
        <c:crossesAt val="1"/>
        <c:crossBetween val="between"/>
        <c:dispUnits/>
      </c:valAx>
      <c:catAx>
        <c:axId val="2843024"/>
        <c:scaling>
          <c:orientation val="minMax"/>
        </c:scaling>
        <c:axPos val="b"/>
        <c:delete val="1"/>
        <c:majorTickMark val="in"/>
        <c:minorTickMark val="none"/>
        <c:tickLblPos val="nextTo"/>
        <c:crossAx val="25587217"/>
        <c:crosses val="autoZero"/>
        <c:auto val="0"/>
        <c:lblOffset val="100"/>
        <c:noMultiLvlLbl val="0"/>
      </c:catAx>
      <c:valAx>
        <c:axId val="25587217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84302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85"/>
          <c:y val="0.82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505"/>
          <c:w val="0.9645"/>
          <c:h val="0.84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'І_діаграма(дох)'!$A$2:$A$9</c:f>
              <c:strCache/>
            </c:strRef>
          </c:cat>
          <c:val>
            <c:numRef>
              <c:f>'І_діаграма(дох)'!$B$2:$B$9</c:f>
              <c:numCache/>
            </c:numRef>
          </c:val>
        </c:ser>
        <c:gapWidth val="60"/>
        <c:axId val="28958362"/>
        <c:axId val="59298667"/>
      </c:barChart>
      <c:catAx>
        <c:axId val="289583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298667"/>
        <c:crosses val="autoZero"/>
        <c:auto val="0"/>
        <c:lblOffset val="100"/>
        <c:tickLblSkip val="1"/>
        <c:noMultiLvlLbl val="0"/>
      </c:catAx>
      <c:valAx>
        <c:axId val="59298667"/>
        <c:scaling>
          <c:orientation val="minMax"/>
          <c:max val="0.07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9583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9"/>
          <c:w val="1"/>
          <c:h val="0.59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ВЧА'!$C$34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ВЧА'!$B$35:$B$36</c:f>
              <c:strCache/>
            </c:strRef>
          </c:cat>
          <c:val>
            <c:numRef>
              <c:f>'3_динаміка ВЧА'!$C$35:$C$36</c:f>
              <c:numCache/>
            </c:numRef>
          </c:val>
        </c:ser>
        <c:ser>
          <c:idx val="0"/>
          <c:order val="1"/>
          <c:tx>
            <c:strRef>
              <c:f>'3_динаміка ВЧА'!$E$34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ВЧА'!$B$35:$B$36</c:f>
              <c:strCache/>
            </c:strRef>
          </c:cat>
          <c:val>
            <c:numRef>
              <c:f>'3_динаміка ВЧА'!$E$35:$E$36</c:f>
              <c:numCache/>
            </c:numRef>
          </c:val>
        </c:ser>
        <c:overlap val="-20"/>
        <c:axId val="63925956"/>
        <c:axId val="38462693"/>
      </c:barChart>
      <c:lineChart>
        <c:grouping val="standard"/>
        <c:varyColors val="0"/>
        <c:ser>
          <c:idx val="2"/>
          <c:order val="2"/>
          <c:tx>
            <c:strRef>
              <c:f>'3_динаміка ВЧА'!$D$34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ВЧА'!$D$35:$D$36</c:f>
              <c:numCache/>
            </c:numRef>
          </c:val>
          <c:smooth val="0"/>
        </c:ser>
        <c:axId val="10619918"/>
        <c:axId val="28470399"/>
      </c:lineChart>
      <c:catAx>
        <c:axId val="6392595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38462693"/>
        <c:crosses val="autoZero"/>
        <c:auto val="0"/>
        <c:lblOffset val="100"/>
        <c:noMultiLvlLbl val="0"/>
      </c:catAx>
      <c:valAx>
        <c:axId val="38462693"/>
        <c:scaling>
          <c:orientation val="minMax"/>
          <c:max val="25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3925956"/>
        <c:crossesAt val="1"/>
        <c:crossBetween val="between"/>
        <c:dispUnits/>
      </c:valAx>
      <c:catAx>
        <c:axId val="10619918"/>
        <c:scaling>
          <c:orientation val="minMax"/>
        </c:scaling>
        <c:axPos val="b"/>
        <c:delete val="1"/>
        <c:majorTickMark val="in"/>
        <c:minorTickMark val="none"/>
        <c:tickLblPos val="nextTo"/>
        <c:crossAx val="28470399"/>
        <c:crosses val="autoZero"/>
        <c:auto val="0"/>
        <c:lblOffset val="100"/>
        <c:noMultiLvlLbl val="0"/>
      </c:catAx>
      <c:valAx>
        <c:axId val="28470399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061991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25"/>
          <c:w val="1"/>
          <c:h val="0.82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'З_діаграма(дох)'!$A$2:$A$10</c:f>
              <c:strCache/>
            </c:strRef>
          </c:cat>
          <c:val>
            <c:numRef>
              <c:f>'З_діаграма(дох)'!$B$2:$B$10</c:f>
              <c:numCache/>
            </c:numRef>
          </c:val>
        </c:ser>
        <c:gapWidth val="60"/>
        <c:axId val="54907000"/>
        <c:axId val="24400953"/>
      </c:barChart>
      <c:catAx>
        <c:axId val="549070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400953"/>
        <c:crosses val="autoZero"/>
        <c:auto val="0"/>
        <c:lblOffset val="100"/>
        <c:tickLblSkip val="1"/>
        <c:noMultiLvlLbl val="0"/>
      </c:catAx>
      <c:valAx>
        <c:axId val="24400953"/>
        <c:scaling>
          <c:orientation val="minMax"/>
          <c:max val="0.08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9070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11</xdr:col>
      <xdr:colOff>666750</xdr:colOff>
      <xdr:row>21</xdr:row>
      <xdr:rowOff>142875</xdr:rowOff>
    </xdr:to>
    <xdr:graphicFrame>
      <xdr:nvGraphicFramePr>
        <xdr:cNvPr id="1" name="Chart 7"/>
        <xdr:cNvGraphicFramePr/>
      </xdr:nvGraphicFramePr>
      <xdr:xfrm>
        <a:off x="9525" y="151447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11</xdr:col>
      <xdr:colOff>628650</xdr:colOff>
      <xdr:row>41</xdr:row>
      <xdr:rowOff>133350</xdr:rowOff>
    </xdr:to>
    <xdr:graphicFrame>
      <xdr:nvGraphicFramePr>
        <xdr:cNvPr id="2" name="Chart 9"/>
        <xdr:cNvGraphicFramePr/>
      </xdr:nvGraphicFramePr>
      <xdr:xfrm>
        <a:off x="6067425" y="4248150"/>
        <a:ext cx="6591300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32</xdr:row>
      <xdr:rowOff>28575</xdr:rowOff>
    </xdr:from>
    <xdr:to>
      <xdr:col>4</xdr:col>
      <xdr:colOff>695325</xdr:colOff>
      <xdr:row>56</xdr:row>
      <xdr:rowOff>28575</xdr:rowOff>
    </xdr:to>
    <xdr:graphicFrame>
      <xdr:nvGraphicFramePr>
        <xdr:cNvPr id="1" name="Chart 2"/>
        <xdr:cNvGraphicFramePr/>
      </xdr:nvGraphicFramePr>
      <xdr:xfrm>
        <a:off x="400050" y="6048375"/>
        <a:ext cx="81153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9525</xdr:rowOff>
    </xdr:from>
    <xdr:to>
      <xdr:col>6</xdr:col>
      <xdr:colOff>1866900</xdr:colOff>
      <xdr:row>47</xdr:row>
      <xdr:rowOff>161925</xdr:rowOff>
    </xdr:to>
    <xdr:graphicFrame>
      <xdr:nvGraphicFramePr>
        <xdr:cNvPr id="1" name="Chart 7"/>
        <xdr:cNvGraphicFramePr/>
      </xdr:nvGraphicFramePr>
      <xdr:xfrm>
        <a:off x="47625" y="4676775"/>
        <a:ext cx="145637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18</xdr:col>
      <xdr:colOff>228600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6105525" y="190500"/>
        <a:ext cx="10496550" cy="916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9525</xdr:rowOff>
    </xdr:from>
    <xdr:to>
      <xdr:col>7</xdr:col>
      <xdr:colOff>47625</xdr:colOff>
      <xdr:row>28</xdr:row>
      <xdr:rowOff>152400</xdr:rowOff>
    </xdr:to>
    <xdr:graphicFrame>
      <xdr:nvGraphicFramePr>
        <xdr:cNvPr id="1" name="Chart 8"/>
        <xdr:cNvGraphicFramePr/>
      </xdr:nvGraphicFramePr>
      <xdr:xfrm>
        <a:off x="85725" y="2133600"/>
        <a:ext cx="135731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0</xdr:rowOff>
    </xdr:from>
    <xdr:to>
      <xdr:col>18</xdr:col>
      <xdr:colOff>676275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5095875" y="200025"/>
        <a:ext cx="109347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9525</xdr:rowOff>
    </xdr:from>
    <xdr:to>
      <xdr:col>7</xdr:col>
      <xdr:colOff>0</xdr:colOff>
      <xdr:row>24</xdr:row>
      <xdr:rowOff>152400</xdr:rowOff>
    </xdr:to>
    <xdr:graphicFrame>
      <xdr:nvGraphicFramePr>
        <xdr:cNvPr id="1" name="Chart 8"/>
        <xdr:cNvGraphicFramePr/>
      </xdr:nvGraphicFramePr>
      <xdr:xfrm>
        <a:off x="323850" y="1743075"/>
        <a:ext cx="13277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19</xdr:col>
      <xdr:colOff>47625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5153025" y="200025"/>
        <a:ext cx="11010900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8"/>
  <sheetViews>
    <sheetView tabSelected="1" zoomScale="85" zoomScaleNormal="85" workbookViewId="0" topLeftCell="A1">
      <selection activeCell="A3" sqref="A3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5" t="s">
        <v>83</v>
      </c>
      <c r="B1" s="75"/>
      <c r="C1" s="75"/>
      <c r="D1" s="76"/>
      <c r="E1" s="76"/>
      <c r="F1" s="76"/>
    </row>
    <row r="2" spans="1:9" ht="15.75" thickBot="1">
      <c r="A2" s="25" t="s">
        <v>51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89" t="s">
        <v>95</v>
      </c>
      <c r="B3" s="90">
        <v>0</v>
      </c>
      <c r="C3" s="90">
        <v>-0.11852998105277135</v>
      </c>
      <c r="D3" s="90">
        <v>-0.004136336680844427</v>
      </c>
      <c r="E3" s="90" t="s">
        <v>21</v>
      </c>
      <c r="F3" s="90">
        <v>0.010931703007613314</v>
      </c>
      <c r="G3" s="58"/>
      <c r="H3" s="58"/>
      <c r="I3" s="2"/>
      <c r="J3" s="2"/>
      <c r="K3" s="2"/>
      <c r="L3" s="2"/>
    </row>
    <row r="4" spans="1:12" ht="14.25">
      <c r="A4" s="89" t="s">
        <v>97</v>
      </c>
      <c r="B4" s="90">
        <v>0</v>
      </c>
      <c r="C4" s="90">
        <v>-0.02332008482137682</v>
      </c>
      <c r="D4" s="90">
        <v>0.01455565581536135</v>
      </c>
      <c r="E4" s="90" t="s">
        <v>21</v>
      </c>
      <c r="F4" s="90">
        <v>0.07124137824868826</v>
      </c>
      <c r="G4" s="58"/>
      <c r="H4" s="58"/>
      <c r="I4" s="2"/>
      <c r="J4" s="2"/>
      <c r="K4" s="2"/>
      <c r="L4" s="2"/>
    </row>
    <row r="5" spans="1:12" ht="15" thickBot="1">
      <c r="A5" s="79" t="s">
        <v>115</v>
      </c>
      <c r="B5" s="81">
        <v>-0.02344737846178624</v>
      </c>
      <c r="C5" s="81">
        <v>0.07652468229133391</v>
      </c>
      <c r="D5" s="81">
        <v>0.13198919300965004</v>
      </c>
      <c r="E5" s="81" t="s">
        <v>21</v>
      </c>
      <c r="F5" s="81">
        <v>0.23406369208883482</v>
      </c>
      <c r="G5" s="58"/>
      <c r="H5" s="58"/>
      <c r="I5" s="2"/>
      <c r="J5" s="2"/>
      <c r="K5" s="2"/>
      <c r="L5" s="2"/>
    </row>
    <row r="6" spans="1:12" ht="14.25">
      <c r="A6" s="54"/>
      <c r="B6" s="55"/>
      <c r="C6" s="55"/>
      <c r="D6" s="55"/>
      <c r="E6" s="55"/>
      <c r="F6" s="55"/>
      <c r="G6" s="58"/>
      <c r="H6" s="58"/>
      <c r="I6" s="2"/>
      <c r="J6" s="2"/>
      <c r="K6" s="2"/>
      <c r="L6" s="2"/>
    </row>
    <row r="7" spans="1:12" ht="14.25">
      <c r="A7" s="54" t="s">
        <v>116</v>
      </c>
      <c r="B7" s="55"/>
      <c r="C7" s="55"/>
      <c r="D7" s="55"/>
      <c r="E7" s="55"/>
      <c r="F7" s="55"/>
      <c r="G7" s="58"/>
      <c r="H7" s="58"/>
      <c r="I7" s="2"/>
      <c r="J7" s="2"/>
      <c r="K7" s="2"/>
      <c r="L7" s="2"/>
    </row>
    <row r="8" spans="1:14" ht="14.25">
      <c r="A8" s="73"/>
      <c r="B8" s="72"/>
      <c r="C8" s="72"/>
      <c r="D8" s="74"/>
      <c r="E8" s="74"/>
      <c r="F8" s="74"/>
      <c r="G8" s="10"/>
      <c r="J8" s="2"/>
      <c r="K8" s="2"/>
      <c r="L8" s="2"/>
      <c r="M8" s="2"/>
      <c r="N8" s="2"/>
    </row>
    <row r="9" spans="1:14" ht="14.25">
      <c r="A9" s="73"/>
      <c r="B9" s="74"/>
      <c r="C9" s="74"/>
      <c r="D9" s="74"/>
      <c r="E9" s="74"/>
      <c r="F9" s="74"/>
      <c r="J9" s="4"/>
      <c r="K9" s="4"/>
      <c r="L9" s="4"/>
      <c r="M9" s="4"/>
      <c r="N9" s="4"/>
    </row>
    <row r="10" spans="1:6" ht="14.25">
      <c r="A10" s="73"/>
      <c r="B10" s="74"/>
      <c r="C10" s="74"/>
      <c r="D10" s="74"/>
      <c r="E10" s="74"/>
      <c r="F10" s="74"/>
    </row>
    <row r="11" spans="1:6" ht="14.25">
      <c r="A11" s="73"/>
      <c r="B11" s="74"/>
      <c r="C11" s="74"/>
      <c r="D11" s="74"/>
      <c r="E11" s="74"/>
      <c r="F11" s="74"/>
    </row>
    <row r="12" spans="1:14" ht="14.25">
      <c r="A12" s="73"/>
      <c r="B12" s="74"/>
      <c r="C12" s="74"/>
      <c r="D12" s="74"/>
      <c r="E12" s="74"/>
      <c r="F12" s="74"/>
      <c r="N12" s="10"/>
    </row>
    <row r="13" spans="1:6" ht="14.25">
      <c r="A13" s="73"/>
      <c r="B13" s="74"/>
      <c r="C13" s="74"/>
      <c r="D13" s="74"/>
      <c r="E13" s="74"/>
      <c r="F13" s="74"/>
    </row>
    <row r="14" spans="1:6" ht="14.25">
      <c r="A14" s="73"/>
      <c r="B14" s="74"/>
      <c r="C14" s="74"/>
      <c r="D14" s="74"/>
      <c r="E14" s="74"/>
      <c r="F14" s="74"/>
    </row>
    <row r="15" spans="1:6" ht="14.25">
      <c r="A15" s="73"/>
      <c r="B15" s="74"/>
      <c r="C15" s="74"/>
      <c r="D15" s="74"/>
      <c r="E15" s="74"/>
      <c r="F15" s="74"/>
    </row>
    <row r="16" spans="1:6" ht="14.25">
      <c r="A16" s="73"/>
      <c r="B16" s="74"/>
      <c r="C16" s="74"/>
      <c r="D16" s="74"/>
      <c r="E16" s="74"/>
      <c r="F16" s="74"/>
    </row>
    <row r="17" spans="1:6" ht="14.25">
      <c r="A17" s="73"/>
      <c r="B17" s="74"/>
      <c r="C17" s="74"/>
      <c r="D17" s="74"/>
      <c r="E17" s="74"/>
      <c r="F17" s="74"/>
    </row>
    <row r="18" spans="1:6" ht="14.25">
      <c r="A18" s="73"/>
      <c r="B18" s="74"/>
      <c r="C18" s="74"/>
      <c r="D18" s="74"/>
      <c r="E18" s="74"/>
      <c r="F18" s="74"/>
    </row>
    <row r="19" spans="1:6" ht="14.25">
      <c r="A19" s="73"/>
      <c r="B19" s="74"/>
      <c r="C19" s="74"/>
      <c r="D19" s="74"/>
      <c r="E19" s="74"/>
      <c r="F19" s="74"/>
    </row>
    <row r="20" spans="1:6" ht="14.25">
      <c r="A20" s="73"/>
      <c r="B20" s="74"/>
      <c r="C20" s="74"/>
      <c r="D20" s="74"/>
      <c r="E20" s="74"/>
      <c r="F20" s="74"/>
    </row>
    <row r="21" spans="1:6" ht="14.25">
      <c r="A21" s="73"/>
      <c r="B21" s="74"/>
      <c r="C21" s="74"/>
      <c r="D21" s="74"/>
      <c r="E21" s="74"/>
      <c r="F21" s="74"/>
    </row>
    <row r="22" spans="1:6" ht="14.25">
      <c r="A22" s="73"/>
      <c r="B22" s="74"/>
      <c r="C22" s="74"/>
      <c r="D22" s="74"/>
      <c r="E22" s="74"/>
      <c r="F22" s="74"/>
    </row>
    <row r="23" spans="1:6" ht="15" thickBot="1">
      <c r="A23" s="73"/>
      <c r="B23" s="74"/>
      <c r="C23" s="74"/>
      <c r="D23" s="74"/>
      <c r="E23" s="74"/>
      <c r="F23" s="74"/>
    </row>
    <row r="24" spans="1:6" ht="30.75" thickBot="1">
      <c r="A24" s="25" t="s">
        <v>106</v>
      </c>
      <c r="B24" s="18" t="s">
        <v>98</v>
      </c>
      <c r="C24" s="18" t="s">
        <v>61</v>
      </c>
      <c r="D24" s="78"/>
      <c r="E24" s="74"/>
      <c r="F24" s="74"/>
    </row>
    <row r="25" spans="1:6" ht="14.25">
      <c r="A25" s="27" t="s">
        <v>7</v>
      </c>
      <c r="B25" s="28">
        <v>0.0002646266358736771</v>
      </c>
      <c r="C25" s="65">
        <v>-0.1382115835018839</v>
      </c>
      <c r="D25" s="78"/>
      <c r="E25" s="74"/>
      <c r="F25" s="74"/>
    </row>
    <row r="26" spans="1:6" ht="28.5">
      <c r="A26" s="27" t="s">
        <v>5</v>
      </c>
      <c r="B26" s="28">
        <v>-0.018067974399852194</v>
      </c>
      <c r="C26" s="65">
        <v>-0.03700886296394623</v>
      </c>
      <c r="D26" s="78"/>
      <c r="E26" s="74"/>
      <c r="F26" s="74"/>
    </row>
    <row r="27" spans="1:6" ht="14.25">
      <c r="A27" s="27" t="s">
        <v>0</v>
      </c>
      <c r="B27" s="28">
        <v>0</v>
      </c>
      <c r="C27" s="65">
        <v>-0.02344737846178624</v>
      </c>
      <c r="D27" s="78"/>
      <c r="E27" s="74"/>
      <c r="F27" s="74"/>
    </row>
    <row r="28" spans="1:6" ht="14.25">
      <c r="A28" s="27" t="s">
        <v>6</v>
      </c>
      <c r="B28" s="28">
        <v>0.03749656213315444</v>
      </c>
      <c r="C28" s="65">
        <v>0.03777641195210779</v>
      </c>
      <c r="D28" s="78"/>
      <c r="E28" s="74"/>
      <c r="F28" s="74"/>
    </row>
    <row r="29" spans="1:6" ht="14.25">
      <c r="A29" s="27" t="s">
        <v>1</v>
      </c>
      <c r="B29" s="28">
        <v>-0.02332008482137682</v>
      </c>
      <c r="C29" s="65">
        <v>0.07652468229133391</v>
      </c>
      <c r="D29" s="78"/>
      <c r="E29" s="74"/>
      <c r="F29" s="74"/>
    </row>
    <row r="30" spans="1:6" ht="14.25">
      <c r="A30" s="27" t="s">
        <v>107</v>
      </c>
      <c r="B30" s="28">
        <v>0.04836180689824365</v>
      </c>
      <c r="C30" s="65">
        <v>0.1370336905776497</v>
      </c>
      <c r="D30" s="78"/>
      <c r="E30" s="74"/>
      <c r="F30" s="74"/>
    </row>
    <row r="31" spans="1:6" ht="14.25">
      <c r="A31" s="27" t="s">
        <v>103</v>
      </c>
      <c r="B31" s="28">
        <v>0.03179008503892211</v>
      </c>
      <c r="C31" s="65">
        <v>0.16519302538246716</v>
      </c>
      <c r="D31" s="78"/>
      <c r="E31" s="74"/>
      <c r="F31" s="74"/>
    </row>
    <row r="32" spans="1:6" ht="14.25">
      <c r="A32" s="27" t="s">
        <v>8</v>
      </c>
      <c r="B32" s="28">
        <v>0.03306788657470072</v>
      </c>
      <c r="C32" s="65">
        <v>0.2031121284094115</v>
      </c>
      <c r="D32" s="78"/>
      <c r="E32" s="74"/>
      <c r="F32" s="74"/>
    </row>
    <row r="33" spans="1:6" ht="14.25">
      <c r="A33" s="27" t="s">
        <v>9</v>
      </c>
      <c r="B33" s="28">
        <v>0.04422916940321375</v>
      </c>
      <c r="C33" s="65">
        <v>0.24230498762859742</v>
      </c>
      <c r="D33" s="78"/>
      <c r="E33" s="74"/>
      <c r="F33" s="74"/>
    </row>
    <row r="34" spans="1:6" ht="14.25">
      <c r="A34" s="27" t="s">
        <v>104</v>
      </c>
      <c r="B34" s="28">
        <v>-0.0006784744716514801</v>
      </c>
      <c r="C34" s="65">
        <v>0.28242234953725864</v>
      </c>
      <c r="D34" s="78"/>
      <c r="E34" s="74"/>
      <c r="F34" s="74"/>
    </row>
    <row r="35" spans="1:6" ht="15" thickBot="1">
      <c r="A35" s="79" t="s">
        <v>105</v>
      </c>
      <c r="B35" s="80">
        <v>0.05766392055072789</v>
      </c>
      <c r="C35" s="81">
        <v>0.3074648020937383</v>
      </c>
      <c r="D35" s="78"/>
      <c r="E35" s="74"/>
      <c r="F35" s="74"/>
    </row>
    <row r="36" spans="1:6" ht="14.25">
      <c r="A36" s="73"/>
      <c r="B36" s="74"/>
      <c r="C36" s="74"/>
      <c r="D36" s="78"/>
      <c r="E36" s="74"/>
      <c r="F36" s="74"/>
    </row>
    <row r="37" spans="1:6" ht="14.25">
      <c r="A37" s="54"/>
      <c r="B37" s="74"/>
      <c r="C37" s="74"/>
      <c r="D37" s="78"/>
      <c r="E37" s="74"/>
      <c r="F37" s="74"/>
    </row>
    <row r="38" ht="14.25">
      <c r="A38" s="54" t="s">
        <v>116</v>
      </c>
    </row>
  </sheetData>
  <autoFilter ref="A24:C24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5"/>
  <sheetViews>
    <sheetView zoomScale="80" zoomScaleNormal="80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46.00390625" style="29" bestFit="1" customWidth="1"/>
    <col min="3" max="4" width="12.75390625" style="31" customWidth="1"/>
    <col min="5" max="5" width="18.75390625" style="6" bestFit="1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77" t="s">
        <v>90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30.75" thickBot="1">
      <c r="A2" s="15" t="s">
        <v>36</v>
      </c>
      <c r="B2" s="48" t="s">
        <v>22</v>
      </c>
      <c r="C2" s="18" t="s">
        <v>32</v>
      </c>
      <c r="D2" s="18" t="s">
        <v>33</v>
      </c>
      <c r="E2" s="17" t="s">
        <v>37</v>
      </c>
      <c r="F2" s="17" t="s">
        <v>56</v>
      </c>
      <c r="G2" s="17" t="s">
        <v>57</v>
      </c>
      <c r="H2" s="18" t="s">
        <v>58</v>
      </c>
      <c r="I2" s="18" t="s">
        <v>13</v>
      </c>
      <c r="J2" s="18" t="s">
        <v>14</v>
      </c>
    </row>
    <row r="3" spans="1:11" ht="14.25" customHeight="1">
      <c r="A3" s="21">
        <v>1</v>
      </c>
      <c r="B3" s="111" t="s">
        <v>111</v>
      </c>
      <c r="C3" s="112" t="s">
        <v>35</v>
      </c>
      <c r="D3" s="113" t="s">
        <v>112</v>
      </c>
      <c r="E3" s="114">
        <v>3664706.743</v>
      </c>
      <c r="F3" s="115">
        <v>173506</v>
      </c>
      <c r="G3" s="114">
        <v>21.1215</v>
      </c>
      <c r="H3" s="52">
        <v>10</v>
      </c>
      <c r="I3" s="111" t="s">
        <v>113</v>
      </c>
      <c r="J3" s="116" t="s">
        <v>65</v>
      </c>
      <c r="K3" s="49"/>
    </row>
    <row r="4" spans="1:11" ht="14.25" customHeight="1">
      <c r="A4" s="21">
        <v>2</v>
      </c>
      <c r="B4" s="111" t="s">
        <v>71</v>
      </c>
      <c r="C4" s="112" t="s">
        <v>35</v>
      </c>
      <c r="D4" s="113" t="s">
        <v>34</v>
      </c>
      <c r="E4" s="114">
        <v>3559222.33</v>
      </c>
      <c r="F4" s="115">
        <v>152637</v>
      </c>
      <c r="G4" s="114">
        <v>23.3182</v>
      </c>
      <c r="H4" s="52">
        <v>100</v>
      </c>
      <c r="I4" s="111" t="s">
        <v>84</v>
      </c>
      <c r="J4" s="116" t="s">
        <v>65</v>
      </c>
      <c r="K4" s="49"/>
    </row>
    <row r="5" spans="1:10" ht="15.75" thickBot="1">
      <c r="A5" s="178" t="s">
        <v>43</v>
      </c>
      <c r="B5" s="179"/>
      <c r="C5" s="117" t="s">
        <v>44</v>
      </c>
      <c r="D5" s="117" t="s">
        <v>44</v>
      </c>
      <c r="E5" s="100">
        <f>SUM(E3:E4)</f>
        <v>7223929.073</v>
      </c>
      <c r="F5" s="101">
        <f>SUM(F3:F4)</f>
        <v>326143</v>
      </c>
      <c r="G5" s="117" t="s">
        <v>44</v>
      </c>
      <c r="H5" s="117" t="s">
        <v>44</v>
      </c>
      <c r="I5" s="117" t="s">
        <v>44</v>
      </c>
      <c r="J5" s="118" t="s">
        <v>44</v>
      </c>
    </row>
  </sheetData>
  <mergeCells count="2">
    <mergeCell ref="A1:J1"/>
    <mergeCell ref="A5:B5"/>
  </mergeCells>
  <hyperlinks>
    <hyperlink ref="J5" r:id="rId1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6384" width="9.125" style="31" customWidth="1"/>
  </cols>
  <sheetData>
    <row r="1" spans="1:10" s="50" customFormat="1" ht="16.5" thickBot="1">
      <c r="A1" s="189" t="s">
        <v>82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s="22" customFormat="1" ht="15.75" customHeight="1" thickBot="1">
      <c r="A2" s="182" t="s">
        <v>36</v>
      </c>
      <c r="B2" s="104"/>
      <c r="C2" s="105"/>
      <c r="D2" s="106"/>
      <c r="E2" s="184" t="s">
        <v>60</v>
      </c>
      <c r="F2" s="184"/>
      <c r="G2" s="184"/>
      <c r="H2" s="184"/>
      <c r="I2" s="184"/>
      <c r="J2" s="184"/>
    </row>
    <row r="3" spans="1:10" s="22" customFormat="1" ht="60.75" thickBot="1">
      <c r="A3" s="183"/>
      <c r="B3" s="107" t="s">
        <v>22</v>
      </c>
      <c r="C3" s="26" t="s">
        <v>10</v>
      </c>
      <c r="D3" s="26" t="s">
        <v>11</v>
      </c>
      <c r="E3" s="17" t="s">
        <v>78</v>
      </c>
      <c r="F3" s="17" t="s">
        <v>87</v>
      </c>
      <c r="G3" s="17" t="s">
        <v>91</v>
      </c>
      <c r="H3" s="17" t="s">
        <v>92</v>
      </c>
      <c r="I3" s="17" t="s">
        <v>45</v>
      </c>
      <c r="J3" s="17" t="s">
        <v>79</v>
      </c>
    </row>
    <row r="4" spans="1:10" s="22" customFormat="1" ht="14.25" collapsed="1">
      <c r="A4" s="21">
        <v>1</v>
      </c>
      <c r="B4" s="27" t="s">
        <v>71</v>
      </c>
      <c r="C4" s="108">
        <v>40555</v>
      </c>
      <c r="D4" s="108">
        <v>40626</v>
      </c>
      <c r="E4" s="102">
        <v>0.0792415104993498</v>
      </c>
      <c r="F4" s="102">
        <v>0.07889696016286507</v>
      </c>
      <c r="G4" s="102">
        <v>0.14011490037892682</v>
      </c>
      <c r="H4" s="102">
        <v>0.2910158953376998</v>
      </c>
      <c r="I4" s="102">
        <v>-0.766818</v>
      </c>
      <c r="J4" s="109">
        <v>-0.10771040318129688</v>
      </c>
    </row>
    <row r="5" spans="1:10" s="22" customFormat="1" ht="14.25">
      <c r="A5" s="21">
        <v>2</v>
      </c>
      <c r="B5" s="27" t="s">
        <v>111</v>
      </c>
      <c r="C5" s="108">
        <v>41848</v>
      </c>
      <c r="D5" s="108">
        <v>42032</v>
      </c>
      <c r="E5" s="102">
        <v>0.06324124599802672</v>
      </c>
      <c r="F5" s="102">
        <v>0.0868267632666293</v>
      </c>
      <c r="G5" s="102">
        <v>0.127405976108377</v>
      </c>
      <c r="H5" s="102">
        <v>0.17711148883996986</v>
      </c>
      <c r="I5" s="102">
        <v>1.1121500000000002</v>
      </c>
      <c r="J5" s="109">
        <v>0.0874034540467552</v>
      </c>
    </row>
    <row r="6" spans="1:10" s="22" customFormat="1" ht="15.75" collapsed="1" thickBot="1">
      <c r="A6" s="21"/>
      <c r="B6" s="158" t="s">
        <v>94</v>
      </c>
      <c r="C6" s="159" t="s">
        <v>44</v>
      </c>
      <c r="D6" s="159" t="s">
        <v>44</v>
      </c>
      <c r="E6" s="160">
        <f>AVERAGE(E4:E5)</f>
        <v>0.07124137824868826</v>
      </c>
      <c r="F6" s="160">
        <f>AVERAGE(F4:F5)</f>
        <v>0.08286186171474719</v>
      </c>
      <c r="G6" s="160">
        <f>AVERAGE(G4:G5)</f>
        <v>0.1337604382436519</v>
      </c>
      <c r="H6" s="160">
        <f>AVERAGE(H4:H5)</f>
        <v>0.23406369208883482</v>
      </c>
      <c r="I6" s="159" t="s">
        <v>44</v>
      </c>
      <c r="J6" s="160">
        <f>AVERAGE(J4:J5)</f>
        <v>-0.010153474567270837</v>
      </c>
    </row>
    <row r="7" spans="1:10" s="22" customFormat="1" ht="14.25">
      <c r="A7" s="191" t="s">
        <v>80</v>
      </c>
      <c r="B7" s="191"/>
      <c r="C7" s="191"/>
      <c r="D7" s="191"/>
      <c r="E7" s="191"/>
      <c r="F7" s="191"/>
      <c r="G7" s="191"/>
      <c r="H7" s="191"/>
      <c r="I7" s="191"/>
      <c r="J7" s="191"/>
    </row>
    <row r="8" spans="3:4" s="22" customFormat="1" ht="15.75" customHeight="1">
      <c r="C8" s="64"/>
      <c r="D8" s="64"/>
    </row>
    <row r="9" spans="2:8" ht="14.25">
      <c r="B9" s="29"/>
      <c r="C9" s="110"/>
      <c r="E9" s="110"/>
      <c r="F9" s="110"/>
      <c r="G9" s="110"/>
      <c r="H9" s="110"/>
    </row>
    <row r="10" spans="2:5" ht="14.25">
      <c r="B10" s="29"/>
      <c r="C10" s="110"/>
      <c r="E10" s="110"/>
    </row>
    <row r="11" spans="5:6" ht="14.25">
      <c r="E11" s="110"/>
      <c r="F11" s="110"/>
    </row>
  </sheetData>
  <mergeCells count="4">
    <mergeCell ref="A1:J1"/>
    <mergeCell ref="A2:A3"/>
    <mergeCell ref="E2:J2"/>
    <mergeCell ref="A7:J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G117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1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86" t="s">
        <v>76</v>
      </c>
      <c r="B1" s="186"/>
      <c r="C1" s="186"/>
      <c r="D1" s="186"/>
      <c r="E1" s="186"/>
      <c r="F1" s="186"/>
      <c r="G1" s="186"/>
    </row>
    <row r="2" spans="1:7" s="29" customFormat="1" ht="15.75" customHeight="1" thickBot="1">
      <c r="A2" s="195" t="s">
        <v>36</v>
      </c>
      <c r="B2" s="92"/>
      <c r="C2" s="187" t="s">
        <v>23</v>
      </c>
      <c r="D2" s="192"/>
      <c r="E2" s="193" t="s">
        <v>59</v>
      </c>
      <c r="F2" s="194"/>
      <c r="G2" s="93"/>
    </row>
    <row r="3" spans="1:7" s="29" customFormat="1" ht="45.75" thickBot="1">
      <c r="A3" s="183"/>
      <c r="B3" s="35" t="s">
        <v>22</v>
      </c>
      <c r="C3" s="35" t="s">
        <v>46</v>
      </c>
      <c r="D3" s="35" t="s">
        <v>25</v>
      </c>
      <c r="E3" s="35" t="s">
        <v>26</v>
      </c>
      <c r="F3" s="35" t="s">
        <v>25</v>
      </c>
      <c r="G3" s="36" t="s">
        <v>86</v>
      </c>
    </row>
    <row r="4" spans="1:7" s="29" customFormat="1" ht="14.25">
      <c r="A4" s="21">
        <v>1</v>
      </c>
      <c r="B4" s="37" t="s">
        <v>111</v>
      </c>
      <c r="C4" s="38">
        <v>217.96670299999974</v>
      </c>
      <c r="D4" s="102">
        <v>0.06323850956859507</v>
      </c>
      <c r="E4" s="39">
        <v>0</v>
      </c>
      <c r="F4" s="102">
        <v>0</v>
      </c>
      <c r="G4" s="40">
        <v>0</v>
      </c>
    </row>
    <row r="5" spans="1:7" s="29" customFormat="1" ht="14.25">
      <c r="A5" s="21">
        <v>2</v>
      </c>
      <c r="B5" s="37" t="s">
        <v>71</v>
      </c>
      <c r="C5" s="38">
        <v>-94.90837000000012</v>
      </c>
      <c r="D5" s="102">
        <v>-0.025972899655723893</v>
      </c>
      <c r="E5" s="39">
        <v>-16488</v>
      </c>
      <c r="F5" s="102">
        <v>-0.097490022172949</v>
      </c>
      <c r="G5" s="40">
        <v>-384.33586706601153</v>
      </c>
    </row>
    <row r="6" spans="1:7" s="29" customFormat="1" ht="15.75" thickBot="1">
      <c r="A6" s="121"/>
      <c r="B6" s="94" t="s">
        <v>43</v>
      </c>
      <c r="C6" s="95">
        <v>123.05833299999962</v>
      </c>
      <c r="D6" s="99">
        <v>0.017330034231829942</v>
      </c>
      <c r="E6" s="96">
        <v>-16488</v>
      </c>
      <c r="F6" s="99">
        <v>-0.048121740297871474</v>
      </c>
      <c r="G6" s="122">
        <v>-384.33586706601153</v>
      </c>
    </row>
    <row r="7" s="29" customFormat="1" ht="14.25">
      <c r="D7" s="6"/>
    </row>
    <row r="8" s="29" customFormat="1" ht="14.25">
      <c r="D8" s="6"/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pans="2:5" s="29" customFormat="1" ht="15" thickBot="1">
      <c r="B28" s="83"/>
      <c r="C28" s="83"/>
      <c r="D28" s="84"/>
      <c r="E28" s="83"/>
    </row>
    <row r="29" s="29" customFormat="1" ht="14.25"/>
    <row r="30" s="29" customFormat="1" ht="14.25"/>
    <row r="31" s="29" customFormat="1" ht="14.25"/>
    <row r="32" s="29" customFormat="1" ht="14.25"/>
    <row r="33" s="29" customFormat="1" ht="14.25"/>
    <row r="34" spans="2:5" s="29" customFormat="1" ht="30.75" thickBot="1">
      <c r="B34" s="47" t="s">
        <v>22</v>
      </c>
      <c r="C34" s="35" t="s">
        <v>49</v>
      </c>
      <c r="D34" s="35" t="s">
        <v>50</v>
      </c>
      <c r="E34" s="36" t="s">
        <v>47</v>
      </c>
    </row>
    <row r="35" spans="2:5" s="29" customFormat="1" ht="14.25">
      <c r="B35" s="134" t="str">
        <f aca="true" t="shared" si="0" ref="B35:D36">B4</f>
        <v>КІНТО-Голд</v>
      </c>
      <c r="C35" s="135">
        <f t="shared" si="0"/>
        <v>217.96670299999974</v>
      </c>
      <c r="D35" s="162">
        <f t="shared" si="0"/>
        <v>0.06323850956859507</v>
      </c>
      <c r="E35" s="136">
        <f>G4</f>
        <v>0</v>
      </c>
    </row>
    <row r="36" spans="2:5" s="29" customFormat="1" ht="14.25">
      <c r="B36" s="37" t="str">
        <f t="shared" si="0"/>
        <v>Індекс Української Біржі</v>
      </c>
      <c r="C36" s="38">
        <f t="shared" si="0"/>
        <v>-94.90837000000012</v>
      </c>
      <c r="D36" s="163">
        <f t="shared" si="0"/>
        <v>-0.025972899655723893</v>
      </c>
      <c r="E36" s="40">
        <f>G5</f>
        <v>-384.33586706601153</v>
      </c>
    </row>
    <row r="37" spans="2:6" ht="14.25">
      <c r="B37" s="37"/>
      <c r="C37" s="38"/>
      <c r="D37" s="163"/>
      <c r="E37" s="40"/>
      <c r="F37" s="19"/>
    </row>
    <row r="38" spans="2:6" ht="14.25">
      <c r="B38" s="29"/>
      <c r="C38" s="164"/>
      <c r="D38" s="6"/>
      <c r="F38" s="19"/>
    </row>
    <row r="39" spans="2:6" ht="14.25">
      <c r="B39" s="29"/>
      <c r="C39" s="29"/>
      <c r="D39" s="6"/>
      <c r="F39" s="19"/>
    </row>
    <row r="40" spans="2:6" ht="14.25">
      <c r="B40" s="29"/>
      <c r="C40" s="29"/>
      <c r="D40" s="6"/>
      <c r="F40" s="19"/>
    </row>
    <row r="41" spans="2:6" ht="14.25">
      <c r="B41" s="29"/>
      <c r="C41" s="29"/>
      <c r="D41" s="6"/>
      <c r="F41" s="19"/>
    </row>
    <row r="42" spans="2:6" ht="14.25">
      <c r="B42" s="29"/>
      <c r="C42" s="29"/>
      <c r="D42" s="6"/>
      <c r="F42" s="19"/>
    </row>
    <row r="43" spans="2:6" ht="14.25">
      <c r="B43" s="29"/>
      <c r="C43" s="29"/>
      <c r="D43" s="6"/>
      <c r="F43" s="19"/>
    </row>
    <row r="44" spans="2:6" ht="14.25">
      <c r="B44" s="29"/>
      <c r="C44" s="29"/>
      <c r="D44" s="6"/>
      <c r="F44" s="19"/>
    </row>
    <row r="45" spans="2:4" ht="14.25">
      <c r="B45" s="29"/>
      <c r="C45" s="29"/>
      <c r="D45" s="6"/>
    </row>
    <row r="46" spans="2:4" ht="14.25">
      <c r="B46" s="29"/>
      <c r="C46" s="29"/>
      <c r="D46" s="6"/>
    </row>
    <row r="47" spans="2:4" ht="14.25">
      <c r="B47" s="29"/>
      <c r="C47" s="29"/>
      <c r="D47" s="6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</sheetData>
  <mergeCells count="4">
    <mergeCell ref="C2:D2"/>
    <mergeCell ref="E2:F2"/>
    <mergeCell ref="A2:A3"/>
    <mergeCell ref="A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zoomScale="80" zoomScaleNormal="80" workbookViewId="0" topLeftCell="A1">
      <selection activeCell="A3" sqref="A3"/>
    </sheetView>
  </sheetViews>
  <sheetFormatPr defaultColWidth="9.00390625" defaultRowHeight="12.75"/>
  <cols>
    <col min="1" max="1" width="52.00390625" style="0" customWidth="1"/>
    <col min="2" max="2" width="12.75390625" style="0" customWidth="1"/>
    <col min="3" max="3" width="2.75390625" style="0" customWidth="1"/>
  </cols>
  <sheetData>
    <row r="1" spans="1:4" ht="15.75" thickBot="1">
      <c r="A1" s="66" t="s">
        <v>22</v>
      </c>
      <c r="B1" s="67" t="s">
        <v>72</v>
      </c>
      <c r="C1" s="10"/>
      <c r="D1" s="10"/>
    </row>
    <row r="2" spans="1:4" ht="14.25">
      <c r="A2" s="27" t="s">
        <v>111</v>
      </c>
      <c r="B2" s="146">
        <v>0.06324124599802672</v>
      </c>
      <c r="C2" s="10"/>
      <c r="D2" s="10"/>
    </row>
    <row r="3" spans="1:4" ht="14.25">
      <c r="A3" s="27" t="s">
        <v>71</v>
      </c>
      <c r="B3" s="146">
        <v>0.0792415104993498</v>
      </c>
      <c r="C3" s="10"/>
      <c r="D3" s="10"/>
    </row>
    <row r="4" spans="1:4" ht="14.25">
      <c r="A4" s="27" t="s">
        <v>27</v>
      </c>
      <c r="B4" s="147">
        <v>0.07124137824868826</v>
      </c>
      <c r="C4" s="10"/>
      <c r="D4" s="10"/>
    </row>
    <row r="5" spans="1:4" ht="14.25">
      <c r="A5" s="27" t="s">
        <v>1</v>
      </c>
      <c r="B5" s="147">
        <v>-0.02332008482137682</v>
      </c>
      <c r="C5" s="10"/>
      <c r="D5" s="10"/>
    </row>
    <row r="6" spans="1:4" ht="14.25">
      <c r="A6" s="27" t="s">
        <v>0</v>
      </c>
      <c r="B6" s="147">
        <v>0</v>
      </c>
      <c r="C6" s="10"/>
      <c r="D6" s="10"/>
    </row>
    <row r="7" spans="1:4" ht="14.25">
      <c r="A7" s="27" t="s">
        <v>28</v>
      </c>
      <c r="B7" s="147">
        <v>0.05630972742611928</v>
      </c>
      <c r="C7" s="10"/>
      <c r="D7" s="10"/>
    </row>
    <row r="8" spans="1:4" ht="14.25">
      <c r="A8" s="27" t="s">
        <v>29</v>
      </c>
      <c r="B8" s="147">
        <v>0.04419224576009495</v>
      </c>
      <c r="C8" s="10"/>
      <c r="D8" s="10"/>
    </row>
    <row r="9" spans="1:4" ht="14.25">
      <c r="A9" s="27" t="s">
        <v>30</v>
      </c>
      <c r="B9" s="147">
        <v>0.011917808219178082</v>
      </c>
      <c r="C9" s="10"/>
      <c r="D9" s="10"/>
    </row>
    <row r="10" spans="1:4" ht="15" thickBot="1">
      <c r="A10" s="79" t="s">
        <v>96</v>
      </c>
      <c r="B10" s="148">
        <v>0.062336934148199186</v>
      </c>
      <c r="C10" s="10"/>
      <c r="D10" s="10"/>
    </row>
    <row r="11" spans="3:4" ht="12.75">
      <c r="C11" s="10"/>
      <c r="D11" s="10"/>
    </row>
    <row r="12" spans="1:4" ht="12.75">
      <c r="A12" s="10"/>
      <c r="B12" s="10"/>
      <c r="C12" s="10"/>
      <c r="D12" s="10"/>
    </row>
    <row r="13" spans="2:4" ht="12.75">
      <c r="B13" s="10"/>
      <c r="C13" s="10"/>
      <c r="D13" s="10"/>
    </row>
    <row r="14" ht="12.75">
      <c r="C1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6"/>
  <sheetViews>
    <sheetView zoomScale="80" zoomScaleNormal="80" workbookViewId="0" topLeftCell="A1">
      <selection activeCell="D27" sqref="D27"/>
    </sheetView>
  </sheetViews>
  <sheetFormatPr defaultColWidth="9.125" defaultRowHeight="12.75"/>
  <cols>
    <col min="1" max="1" width="4.75390625" style="22" customWidth="1"/>
    <col min="2" max="2" width="64.37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55.753906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7" t="s">
        <v>88</v>
      </c>
      <c r="B1" s="177"/>
      <c r="C1" s="177"/>
      <c r="D1" s="177"/>
      <c r="E1" s="177"/>
      <c r="F1" s="177"/>
      <c r="G1" s="177"/>
      <c r="H1" s="177"/>
      <c r="I1" s="13"/>
    </row>
    <row r="2" spans="1:9" ht="30.75" thickBot="1">
      <c r="A2" s="15" t="s">
        <v>36</v>
      </c>
      <c r="B2" s="16" t="s">
        <v>73</v>
      </c>
      <c r="C2" s="17" t="s">
        <v>37</v>
      </c>
      <c r="D2" s="17" t="s">
        <v>38</v>
      </c>
      <c r="E2" s="17" t="s">
        <v>39</v>
      </c>
      <c r="F2" s="17" t="s">
        <v>12</v>
      </c>
      <c r="G2" s="17" t="s">
        <v>13</v>
      </c>
      <c r="H2" s="18" t="s">
        <v>14</v>
      </c>
      <c r="I2" s="19"/>
    </row>
    <row r="3" spans="1:9" ht="14.25">
      <c r="A3" s="21">
        <v>1</v>
      </c>
      <c r="B3" s="85" t="s">
        <v>17</v>
      </c>
      <c r="C3" s="86">
        <v>74160697.59</v>
      </c>
      <c r="D3" s="87">
        <v>11286</v>
      </c>
      <c r="E3" s="86">
        <v>6571.03</v>
      </c>
      <c r="F3" s="87">
        <v>1000</v>
      </c>
      <c r="G3" s="85" t="s">
        <v>18</v>
      </c>
      <c r="H3" s="88" t="s">
        <v>42</v>
      </c>
      <c r="I3" s="19"/>
    </row>
    <row r="4" spans="1:9" ht="14.25">
      <c r="A4" s="21">
        <v>2</v>
      </c>
      <c r="B4" s="85" t="s">
        <v>99</v>
      </c>
      <c r="C4" s="86">
        <v>24337505.9</v>
      </c>
      <c r="D4" s="87">
        <v>44482</v>
      </c>
      <c r="E4" s="86">
        <v>547.1316</v>
      </c>
      <c r="F4" s="87">
        <v>100</v>
      </c>
      <c r="G4" s="85" t="s">
        <v>84</v>
      </c>
      <c r="H4" s="88" t="s">
        <v>65</v>
      </c>
      <c r="I4" s="19"/>
    </row>
    <row r="5" spans="1:9" ht="14.25" customHeight="1">
      <c r="A5" s="21">
        <v>3</v>
      </c>
      <c r="B5" s="85" t="s">
        <v>52</v>
      </c>
      <c r="C5" s="86">
        <v>9822701.18</v>
      </c>
      <c r="D5" s="87">
        <v>6630912</v>
      </c>
      <c r="E5" s="86">
        <v>1.48</v>
      </c>
      <c r="F5" s="87">
        <v>1</v>
      </c>
      <c r="G5" s="85" t="s">
        <v>18</v>
      </c>
      <c r="H5" s="88" t="s">
        <v>42</v>
      </c>
      <c r="I5" s="19"/>
    </row>
    <row r="6" spans="1:9" ht="14.25">
      <c r="A6" s="21">
        <v>4</v>
      </c>
      <c r="B6" s="85" t="s">
        <v>67</v>
      </c>
      <c r="C6" s="86">
        <v>9287775.11</v>
      </c>
      <c r="D6" s="87">
        <v>8445</v>
      </c>
      <c r="E6" s="86">
        <v>1099.7958</v>
      </c>
      <c r="F6" s="87">
        <v>1000</v>
      </c>
      <c r="G6" s="85" t="s">
        <v>16</v>
      </c>
      <c r="H6" s="88" t="s">
        <v>41</v>
      </c>
      <c r="I6" s="19"/>
    </row>
    <row r="7" spans="1:9" ht="14.25" customHeight="1">
      <c r="A7" s="21">
        <v>5</v>
      </c>
      <c r="B7" s="85" t="s">
        <v>68</v>
      </c>
      <c r="C7" s="86">
        <v>6789830.69</v>
      </c>
      <c r="D7" s="87">
        <v>1085</v>
      </c>
      <c r="E7" s="86">
        <v>6257.9085</v>
      </c>
      <c r="F7" s="87">
        <v>1000</v>
      </c>
      <c r="G7" s="85" t="s">
        <v>16</v>
      </c>
      <c r="H7" s="88" t="s">
        <v>41</v>
      </c>
      <c r="I7" s="19"/>
    </row>
    <row r="8" spans="1:9" ht="14.25">
      <c r="A8" s="21">
        <v>6</v>
      </c>
      <c r="B8" s="85" t="s">
        <v>55</v>
      </c>
      <c r="C8" s="86">
        <v>6005751.97</v>
      </c>
      <c r="D8" s="87">
        <v>1256</v>
      </c>
      <c r="E8" s="86">
        <v>4781.65</v>
      </c>
      <c r="F8" s="87">
        <v>1000</v>
      </c>
      <c r="G8" s="85" t="s">
        <v>40</v>
      </c>
      <c r="H8" s="88" t="s">
        <v>54</v>
      </c>
      <c r="I8" s="19"/>
    </row>
    <row r="9" spans="1:9" ht="14.25">
      <c r="A9" s="21">
        <v>7</v>
      </c>
      <c r="B9" s="85" t="s">
        <v>93</v>
      </c>
      <c r="C9" s="86">
        <v>4673770.6274</v>
      </c>
      <c r="D9" s="87">
        <v>14748</v>
      </c>
      <c r="E9" s="86">
        <v>316.9088</v>
      </c>
      <c r="F9" s="87">
        <v>100</v>
      </c>
      <c r="G9" s="85" t="s">
        <v>84</v>
      </c>
      <c r="H9" s="88" t="s">
        <v>65</v>
      </c>
      <c r="I9" s="19"/>
    </row>
    <row r="10" spans="1:9" ht="14.25">
      <c r="A10" s="21">
        <v>8</v>
      </c>
      <c r="B10" s="85" t="s">
        <v>53</v>
      </c>
      <c r="C10" s="86">
        <v>4643574.93</v>
      </c>
      <c r="D10" s="87">
        <v>675</v>
      </c>
      <c r="E10" s="86">
        <v>6879.37</v>
      </c>
      <c r="F10" s="87">
        <v>1000</v>
      </c>
      <c r="G10" s="85" t="s">
        <v>15</v>
      </c>
      <c r="H10" s="88" t="s">
        <v>54</v>
      </c>
      <c r="I10" s="19"/>
    </row>
    <row r="11" spans="1:9" ht="14.25">
      <c r="A11" s="21">
        <v>9</v>
      </c>
      <c r="B11" s="85" t="s">
        <v>108</v>
      </c>
      <c r="C11" s="86">
        <v>2803557.42</v>
      </c>
      <c r="D11" s="87">
        <v>2566</v>
      </c>
      <c r="E11" s="86">
        <v>1092.5789</v>
      </c>
      <c r="F11" s="87">
        <v>1000</v>
      </c>
      <c r="G11" s="85" t="s">
        <v>109</v>
      </c>
      <c r="H11" s="88" t="s">
        <v>110</v>
      </c>
      <c r="I11" s="19"/>
    </row>
    <row r="12" spans="1:9" ht="14.25">
      <c r="A12" s="21">
        <v>10</v>
      </c>
      <c r="B12" s="85" t="s">
        <v>62</v>
      </c>
      <c r="C12" s="86">
        <v>2617306.51</v>
      </c>
      <c r="D12" s="87">
        <v>1432</v>
      </c>
      <c r="E12" s="86">
        <v>1827.728</v>
      </c>
      <c r="F12" s="87">
        <v>1000</v>
      </c>
      <c r="G12" s="85" t="s">
        <v>63</v>
      </c>
      <c r="H12" s="88" t="s">
        <v>64</v>
      </c>
      <c r="I12" s="19"/>
    </row>
    <row r="13" spans="1:9" ht="14.25">
      <c r="A13" s="21">
        <v>11</v>
      </c>
      <c r="B13" s="85" t="s">
        <v>69</v>
      </c>
      <c r="C13" s="86">
        <v>1784737.73</v>
      </c>
      <c r="D13" s="87">
        <v>366</v>
      </c>
      <c r="E13" s="86">
        <v>4876.3326</v>
      </c>
      <c r="F13" s="87">
        <v>1000</v>
      </c>
      <c r="G13" s="85" t="s">
        <v>16</v>
      </c>
      <c r="H13" s="88" t="s">
        <v>41</v>
      </c>
      <c r="I13" s="19"/>
    </row>
    <row r="14" spans="1:9" ht="14.25">
      <c r="A14" s="21">
        <v>12</v>
      </c>
      <c r="B14" s="85" t="s">
        <v>70</v>
      </c>
      <c r="C14" s="86">
        <v>1507807.95</v>
      </c>
      <c r="D14" s="87">
        <v>529</v>
      </c>
      <c r="E14" s="86">
        <v>2850.2986</v>
      </c>
      <c r="F14" s="87">
        <v>1000</v>
      </c>
      <c r="G14" s="85" t="s">
        <v>16</v>
      </c>
      <c r="H14" s="88" t="s">
        <v>41</v>
      </c>
      <c r="I14" s="19"/>
    </row>
    <row r="15" spans="1:9" ht="14.25">
      <c r="A15" s="21">
        <v>13</v>
      </c>
      <c r="B15" s="85" t="s">
        <v>66</v>
      </c>
      <c r="C15" s="86">
        <v>1485507.6</v>
      </c>
      <c r="D15" s="87">
        <v>3122</v>
      </c>
      <c r="E15" s="86">
        <v>475.8192</v>
      </c>
      <c r="F15" s="87">
        <v>1000</v>
      </c>
      <c r="G15" s="85" t="s">
        <v>84</v>
      </c>
      <c r="H15" s="88" t="s">
        <v>65</v>
      </c>
      <c r="I15" s="19"/>
    </row>
    <row r="16" spans="1:9" ht="14.25">
      <c r="A16" s="21">
        <v>14</v>
      </c>
      <c r="B16" s="85" t="s">
        <v>19</v>
      </c>
      <c r="C16" s="86">
        <v>1032055.6401</v>
      </c>
      <c r="D16" s="87">
        <v>953</v>
      </c>
      <c r="E16" s="86">
        <v>1082.9545</v>
      </c>
      <c r="F16" s="87">
        <v>1000</v>
      </c>
      <c r="G16" s="85" t="s">
        <v>20</v>
      </c>
      <c r="H16" s="88" t="s">
        <v>31</v>
      </c>
      <c r="I16" s="19"/>
    </row>
    <row r="17" spans="1:9" ht="14.25">
      <c r="A17" s="21">
        <v>15</v>
      </c>
      <c r="B17" s="85" t="s">
        <v>100</v>
      </c>
      <c r="C17" s="86">
        <v>744959.61</v>
      </c>
      <c r="D17" s="87">
        <v>7881</v>
      </c>
      <c r="E17" s="86">
        <v>94.526</v>
      </c>
      <c r="F17" s="87">
        <v>100</v>
      </c>
      <c r="G17" s="85" t="s">
        <v>101</v>
      </c>
      <c r="H17" s="88" t="s">
        <v>102</v>
      </c>
      <c r="I17" s="19"/>
    </row>
    <row r="18" spans="1:8" ht="15" customHeight="1" thickBot="1">
      <c r="A18" s="178" t="s">
        <v>43</v>
      </c>
      <c r="B18" s="179"/>
      <c r="C18" s="100">
        <f>SUM(C3:C17)</f>
        <v>151697540.45749998</v>
      </c>
      <c r="D18" s="101">
        <f>SUM(D3:D17)</f>
        <v>6729738</v>
      </c>
      <c r="E18" s="56" t="s">
        <v>44</v>
      </c>
      <c r="F18" s="56" t="s">
        <v>44</v>
      </c>
      <c r="G18" s="56" t="s">
        <v>44</v>
      </c>
      <c r="H18" s="176" t="s">
        <v>44</v>
      </c>
    </row>
    <row r="19" spans="1:8" ht="15" customHeight="1">
      <c r="A19" s="180" t="s">
        <v>85</v>
      </c>
      <c r="B19" s="180"/>
      <c r="C19" s="180"/>
      <c r="D19" s="180"/>
      <c r="E19" s="180"/>
      <c r="F19" s="180"/>
      <c r="G19" s="180"/>
      <c r="H19" s="180"/>
    </row>
    <row r="20" spans="1:8" ht="15" customHeight="1" thickBot="1">
      <c r="A20" s="167"/>
      <c r="B20" s="166"/>
      <c r="C20" s="166"/>
      <c r="D20" s="166"/>
      <c r="E20" s="166"/>
      <c r="F20" s="166"/>
      <c r="G20" s="166"/>
      <c r="H20" s="166"/>
    </row>
    <row r="23" spans="2:8" ht="14.25">
      <c r="B23" s="168" t="str">
        <f aca="true" t="shared" si="0" ref="B23:C27">B3</f>
        <v>ОТП Класичний</v>
      </c>
      <c r="C23" s="169">
        <f t="shared" si="0"/>
        <v>74160697.59</v>
      </c>
      <c r="D23" s="170">
        <f aca="true" t="shared" si="1" ref="D23:D28">C23/$C$18</f>
        <v>0.4888721159640494</v>
      </c>
      <c r="E23" s="171"/>
      <c r="H23" s="19"/>
    </row>
    <row r="24" spans="2:8" ht="14.25">
      <c r="B24" s="168" t="str">
        <f t="shared" si="0"/>
        <v>КІНТО-Класичний</v>
      </c>
      <c r="C24" s="169">
        <f t="shared" si="0"/>
        <v>24337505.9</v>
      </c>
      <c r="D24" s="170">
        <f t="shared" si="1"/>
        <v>0.16043441328449531</v>
      </c>
      <c r="E24" s="171"/>
      <c r="H24" s="19"/>
    </row>
    <row r="25" spans="2:8" ht="14.25">
      <c r="B25" s="168" t="str">
        <f t="shared" si="0"/>
        <v>ОТП Фонд Акцій</v>
      </c>
      <c r="C25" s="169">
        <f t="shared" si="0"/>
        <v>9822701.18</v>
      </c>
      <c r="D25" s="170">
        <f t="shared" si="1"/>
        <v>0.06475188160846916</v>
      </c>
      <c r="E25" s="171"/>
      <c r="H25" s="19"/>
    </row>
    <row r="26" spans="2:8" ht="14.25">
      <c r="B26" s="168" t="str">
        <f t="shared" si="0"/>
        <v>УНІВЕР.УА/Ярослав Мудрий: Фонд Акцiй</v>
      </c>
      <c r="C26" s="169">
        <f t="shared" si="0"/>
        <v>9287775.11</v>
      </c>
      <c r="D26" s="170">
        <f t="shared" si="1"/>
        <v>0.06122561435069601</v>
      </c>
      <c r="E26" s="171"/>
      <c r="H26" s="19"/>
    </row>
    <row r="27" spans="2:8" ht="14.25">
      <c r="B27" s="168" t="str">
        <f t="shared" si="0"/>
        <v>УНIВЕР.УА/Михайло Грушевський: Фонд Державних Паперiв</v>
      </c>
      <c r="C27" s="169">
        <f t="shared" si="0"/>
        <v>6789830.69</v>
      </c>
      <c r="D27" s="170">
        <f t="shared" si="1"/>
        <v>0.04475900314219174</v>
      </c>
      <c r="E27" s="171"/>
      <c r="H27" s="19"/>
    </row>
    <row r="28" spans="2:8" ht="14.25">
      <c r="B28" s="19" t="s">
        <v>48</v>
      </c>
      <c r="C28" s="171">
        <f>C18-SUM(C3:C7)</f>
        <v>27299029.987499967</v>
      </c>
      <c r="D28" s="170">
        <f t="shared" si="1"/>
        <v>0.17995697165009833</v>
      </c>
      <c r="E28" s="171"/>
      <c r="H28" s="19"/>
    </row>
    <row r="29" spans="2:8" ht="14.25">
      <c r="B29" s="168"/>
      <c r="C29" s="169"/>
      <c r="D29" s="170"/>
      <c r="E29" s="171"/>
      <c r="H29" s="19"/>
    </row>
    <row r="30" spans="2:8" ht="14.25">
      <c r="B30" s="168"/>
      <c r="C30" s="169"/>
      <c r="D30" s="170"/>
      <c r="E30" s="171"/>
      <c r="H30" s="19"/>
    </row>
    <row r="31" spans="2:5" ht="14.25">
      <c r="B31" s="168"/>
      <c r="C31" s="169"/>
      <c r="D31" s="170"/>
      <c r="E31" s="171"/>
    </row>
    <row r="32" spans="2:5" ht="14.25">
      <c r="B32" s="168"/>
      <c r="C32" s="169"/>
      <c r="D32" s="170"/>
      <c r="E32" s="171"/>
    </row>
    <row r="33" spans="2:5" ht="14.25">
      <c r="B33" s="19"/>
      <c r="C33" s="171"/>
      <c r="D33" s="172"/>
      <c r="E33" s="171"/>
    </row>
    <row r="34" spans="2:5" ht="14.25">
      <c r="B34" s="19"/>
      <c r="C34" s="171"/>
      <c r="D34" s="172"/>
      <c r="E34" s="171"/>
    </row>
    <row r="35" spans="2:5" ht="14.25">
      <c r="B35" s="19"/>
      <c r="C35" s="171"/>
      <c r="D35" s="172"/>
      <c r="E35" s="171"/>
    </row>
    <row r="36" spans="2:5" ht="14.25">
      <c r="B36" s="19"/>
      <c r="C36" s="171"/>
      <c r="D36" s="172"/>
      <c r="E36" s="171"/>
    </row>
  </sheetData>
  <mergeCells count="3">
    <mergeCell ref="A1:H1"/>
    <mergeCell ref="A18:B18"/>
    <mergeCell ref="A19:H19"/>
  </mergeCells>
  <printOptions/>
  <pageMargins left="0.75" right="0.75" top="1" bottom="1" header="0.5" footer="0.5"/>
  <pageSetup horizontalDpi="600" verticalDpi="6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5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6384" width="9.125" style="32" customWidth="1"/>
  </cols>
  <sheetData>
    <row r="1" spans="1:10" s="14" customFormat="1" ht="16.5" thickBot="1">
      <c r="A1" s="181" t="s">
        <v>77</v>
      </c>
      <c r="B1" s="181"/>
      <c r="C1" s="181"/>
      <c r="D1" s="181"/>
      <c r="E1" s="181"/>
      <c r="F1" s="181"/>
      <c r="G1" s="181"/>
      <c r="H1" s="181"/>
      <c r="I1" s="181"/>
      <c r="J1" s="103"/>
    </row>
    <row r="2" spans="1:10" s="20" customFormat="1" ht="15.75" customHeight="1" thickBot="1">
      <c r="A2" s="182" t="s">
        <v>36</v>
      </c>
      <c r="B2" s="104"/>
      <c r="C2" s="105"/>
      <c r="D2" s="106"/>
      <c r="E2" s="184" t="s">
        <v>60</v>
      </c>
      <c r="F2" s="184"/>
      <c r="G2" s="184"/>
      <c r="H2" s="184"/>
      <c r="I2" s="184"/>
      <c r="J2" s="184"/>
    </row>
    <row r="3" spans="1:10" s="22" customFormat="1" ht="75.75" thickBot="1">
      <c r="A3" s="183"/>
      <c r="B3" s="107" t="s">
        <v>22</v>
      </c>
      <c r="C3" s="26" t="s">
        <v>10</v>
      </c>
      <c r="D3" s="26" t="s">
        <v>11</v>
      </c>
      <c r="E3" s="17" t="s">
        <v>78</v>
      </c>
      <c r="F3" s="17" t="s">
        <v>87</v>
      </c>
      <c r="G3" s="17" t="s">
        <v>91</v>
      </c>
      <c r="H3" s="17" t="s">
        <v>92</v>
      </c>
      <c r="I3" s="17" t="s">
        <v>45</v>
      </c>
      <c r="J3" s="17" t="s">
        <v>79</v>
      </c>
    </row>
    <row r="4" spans="1:10" s="20" customFormat="1" ht="14.25" collapsed="1">
      <c r="A4" s="21">
        <v>1</v>
      </c>
      <c r="B4" s="154" t="s">
        <v>99</v>
      </c>
      <c r="C4" s="155">
        <v>38118</v>
      </c>
      <c r="D4" s="155">
        <v>38182</v>
      </c>
      <c r="E4" s="156">
        <v>0.010852877023233898</v>
      </c>
      <c r="F4" s="156">
        <v>0.020418759700194355</v>
      </c>
      <c r="G4" s="156">
        <v>0.06873225515630632</v>
      </c>
      <c r="H4" s="156">
        <v>0.12553668706489396</v>
      </c>
      <c r="I4" s="156">
        <v>4.471315999999692</v>
      </c>
      <c r="J4" s="157">
        <v>0.09120609463820273</v>
      </c>
    </row>
    <row r="5" spans="1:10" s="20" customFormat="1" ht="14.25" collapsed="1">
      <c r="A5" s="21">
        <v>2</v>
      </c>
      <c r="B5" s="154" t="s">
        <v>53</v>
      </c>
      <c r="C5" s="155">
        <v>38828</v>
      </c>
      <c r="D5" s="155">
        <v>39028</v>
      </c>
      <c r="E5" s="156">
        <v>0.009403868953201666</v>
      </c>
      <c r="F5" s="156">
        <v>0.018263819608602017</v>
      </c>
      <c r="G5" s="156">
        <v>0.05739831600034195</v>
      </c>
      <c r="H5" s="156">
        <v>0.10467425985665457</v>
      </c>
      <c r="I5" s="156">
        <v>5.879369999999708</v>
      </c>
      <c r="J5" s="157">
        <v>0.1189918073326548</v>
      </c>
    </row>
    <row r="6" spans="1:10" s="20" customFormat="1" ht="14.25" collapsed="1">
      <c r="A6" s="21">
        <v>3</v>
      </c>
      <c r="B6" s="154" t="s">
        <v>70</v>
      </c>
      <c r="C6" s="155">
        <v>38919</v>
      </c>
      <c r="D6" s="155">
        <v>39092</v>
      </c>
      <c r="E6" s="156">
        <v>0.0028951076333512127</v>
      </c>
      <c r="F6" s="156">
        <v>-0.10701599173093279</v>
      </c>
      <c r="G6" s="156">
        <v>-0.08564864812236905</v>
      </c>
      <c r="H6" s="156">
        <v>0.04709440069616555</v>
      </c>
      <c r="I6" s="156">
        <v>1.8502985999997232</v>
      </c>
      <c r="J6" s="157">
        <v>0.06363544117851294</v>
      </c>
    </row>
    <row r="7" spans="1:10" s="20" customFormat="1" ht="14.25" collapsed="1">
      <c r="A7" s="21">
        <v>4</v>
      </c>
      <c r="B7" s="154" t="s">
        <v>67</v>
      </c>
      <c r="C7" s="155">
        <v>38919</v>
      </c>
      <c r="D7" s="155">
        <v>39092</v>
      </c>
      <c r="E7" s="156">
        <v>0.049692807629601043</v>
      </c>
      <c r="F7" s="156">
        <v>0.06227015087757248</v>
      </c>
      <c r="G7" s="156">
        <v>0.029645438488833165</v>
      </c>
      <c r="H7" s="156">
        <v>0.03838233802903801</v>
      </c>
      <c r="I7" s="156">
        <v>0.09979580000016841</v>
      </c>
      <c r="J7" s="157">
        <v>0.0056185088864026955</v>
      </c>
    </row>
    <row r="8" spans="1:10" s="20" customFormat="1" ht="14.25" collapsed="1">
      <c r="A8" s="21">
        <v>5</v>
      </c>
      <c r="B8" s="154" t="s">
        <v>17</v>
      </c>
      <c r="C8" s="155">
        <v>39413</v>
      </c>
      <c r="D8" s="155">
        <v>39589</v>
      </c>
      <c r="E8" s="156">
        <v>0.013741214077767516</v>
      </c>
      <c r="F8" s="156">
        <v>0.029246700113116697</v>
      </c>
      <c r="G8" s="156">
        <v>0.09539804892989712</v>
      </c>
      <c r="H8" s="156">
        <v>0.19442434862260272</v>
      </c>
      <c r="I8" s="156">
        <v>5.571030000000806</v>
      </c>
      <c r="J8" s="157">
        <v>0.1281250158581897</v>
      </c>
    </row>
    <row r="9" spans="1:10" s="20" customFormat="1" ht="14.25" collapsed="1">
      <c r="A9" s="21">
        <v>6</v>
      </c>
      <c r="B9" s="154" t="s">
        <v>19</v>
      </c>
      <c r="C9" s="155">
        <v>39429</v>
      </c>
      <c r="D9" s="155">
        <v>39618</v>
      </c>
      <c r="E9" s="156">
        <v>0.009519525888015856</v>
      </c>
      <c r="F9" s="156">
        <v>0.01000760941662282</v>
      </c>
      <c r="G9" s="156">
        <v>0.023228160648767426</v>
      </c>
      <c r="H9" s="156">
        <v>-0.0035259915355798643</v>
      </c>
      <c r="I9" s="156">
        <v>0.08295449999999316</v>
      </c>
      <c r="J9" s="157">
        <v>0.005142418532916304</v>
      </c>
    </row>
    <row r="10" spans="1:10" s="20" customFormat="1" ht="14.25" collapsed="1">
      <c r="A10" s="21">
        <v>7</v>
      </c>
      <c r="B10" s="154" t="s">
        <v>100</v>
      </c>
      <c r="C10" s="155">
        <v>39560</v>
      </c>
      <c r="D10" s="155">
        <v>39770</v>
      </c>
      <c r="E10" s="156">
        <v>-7.087494572721731E-05</v>
      </c>
      <c r="F10" s="156">
        <v>-0.037578092546346364</v>
      </c>
      <c r="G10" s="156">
        <v>-0.0581964191416543</v>
      </c>
      <c r="H10" s="156">
        <v>0.03931830676196579</v>
      </c>
      <c r="I10" s="156">
        <v>-0.05473999999992274</v>
      </c>
      <c r="J10" s="157">
        <v>-0.003716174232575198</v>
      </c>
    </row>
    <row r="11" spans="1:10" s="20" customFormat="1" ht="14.25" collapsed="1">
      <c r="A11" s="21">
        <v>8</v>
      </c>
      <c r="B11" s="154" t="s">
        <v>66</v>
      </c>
      <c r="C11" s="155">
        <v>39884</v>
      </c>
      <c r="D11" s="155">
        <v>40001</v>
      </c>
      <c r="E11" s="156">
        <v>0.021053277603024556</v>
      </c>
      <c r="F11" s="156">
        <v>0.017885220210117625</v>
      </c>
      <c r="G11" s="156">
        <v>-0.031459995802822105</v>
      </c>
      <c r="H11" s="156">
        <v>-0.04404700173795473</v>
      </c>
      <c r="I11" s="156">
        <v>-0.5241808000000766</v>
      </c>
      <c r="J11" s="157">
        <v>-0.04997356999719693</v>
      </c>
    </row>
    <row r="12" spans="1:10" s="20" customFormat="1" ht="14.25" collapsed="1">
      <c r="A12" s="21">
        <v>9</v>
      </c>
      <c r="B12" s="154" t="s">
        <v>52</v>
      </c>
      <c r="C12" s="155">
        <v>40253</v>
      </c>
      <c r="D12" s="155">
        <v>40366</v>
      </c>
      <c r="E12" s="156">
        <v>-0.019867549668952544</v>
      </c>
      <c r="F12" s="156">
        <v>-0.04516129032263627</v>
      </c>
      <c r="G12" s="156">
        <v>0.06474820143882987</v>
      </c>
      <c r="H12" s="156">
        <v>0.11278195488725995</v>
      </c>
      <c r="I12" s="156">
        <v>0.48000000000001597</v>
      </c>
      <c r="J12" s="157">
        <v>0.02949325895438082</v>
      </c>
    </row>
    <row r="13" spans="1:10" s="20" customFormat="1" ht="14.25" collapsed="1">
      <c r="A13" s="21">
        <v>10</v>
      </c>
      <c r="B13" s="154" t="s">
        <v>108</v>
      </c>
      <c r="C13" s="155">
        <v>40114</v>
      </c>
      <c r="D13" s="155">
        <v>40401</v>
      </c>
      <c r="E13" s="156">
        <v>0.029974573484646605</v>
      </c>
      <c r="F13" s="156">
        <v>0.031119535638088447</v>
      </c>
      <c r="G13" s="156">
        <v>0.0033637118598655036</v>
      </c>
      <c r="H13" s="156">
        <v>0.13690701833561691</v>
      </c>
      <c r="I13" s="156">
        <v>0.09257889999998792</v>
      </c>
      <c r="J13" s="157">
        <v>0.006633487360245827</v>
      </c>
    </row>
    <row r="14" spans="1:10" s="20" customFormat="1" ht="14.25">
      <c r="A14" s="21">
        <v>11</v>
      </c>
      <c r="B14" s="154" t="s">
        <v>55</v>
      </c>
      <c r="C14" s="155">
        <v>40226</v>
      </c>
      <c r="D14" s="155">
        <v>40430</v>
      </c>
      <c r="E14" s="156">
        <v>0.015773038195150413</v>
      </c>
      <c r="F14" s="156">
        <v>0.022863156904054938</v>
      </c>
      <c r="G14" s="156">
        <v>0.05145977135340818</v>
      </c>
      <c r="H14" s="156">
        <v>0.09033177516818514</v>
      </c>
      <c r="I14" s="156">
        <v>3.7816500000000763</v>
      </c>
      <c r="J14" s="157">
        <v>0.1247312270799501</v>
      </c>
    </row>
    <row r="15" spans="1:10" s="20" customFormat="1" ht="14.25" collapsed="1">
      <c r="A15" s="21">
        <v>12</v>
      </c>
      <c r="B15" s="154" t="s">
        <v>69</v>
      </c>
      <c r="C15" s="155">
        <v>40427</v>
      </c>
      <c r="D15" s="155">
        <v>40543</v>
      </c>
      <c r="E15" s="156">
        <v>0.010259588550488363</v>
      </c>
      <c r="F15" s="156">
        <v>0.029474291825966503</v>
      </c>
      <c r="G15" s="156">
        <v>0.10042677217988416</v>
      </c>
      <c r="H15" s="156">
        <v>0.3326817776533315</v>
      </c>
      <c r="I15" s="156">
        <v>3.8763326000003806</v>
      </c>
      <c r="J15" s="157">
        <v>0.12958548407867965</v>
      </c>
    </row>
    <row r="16" spans="1:10" s="20" customFormat="1" ht="14.25" collapsed="1">
      <c r="A16" s="21">
        <v>13</v>
      </c>
      <c r="B16" s="154" t="s">
        <v>62</v>
      </c>
      <c r="C16" s="155">
        <v>40444</v>
      </c>
      <c r="D16" s="155">
        <v>40638</v>
      </c>
      <c r="E16" s="156">
        <v>0.028157712712938654</v>
      </c>
      <c r="F16" s="156">
        <v>0.034138670796004966</v>
      </c>
      <c r="G16" s="156">
        <v>0.0638437318579772</v>
      </c>
      <c r="H16" s="156">
        <v>0.09684908417175864</v>
      </c>
      <c r="I16" s="156">
        <v>0.8277280000000025</v>
      </c>
      <c r="J16" s="157">
        <v>0.0484657051874382</v>
      </c>
    </row>
    <row r="17" spans="1:10" s="20" customFormat="1" ht="14.25" collapsed="1">
      <c r="A17" s="21">
        <v>14</v>
      </c>
      <c r="B17" s="154" t="s">
        <v>68</v>
      </c>
      <c r="C17" s="155">
        <v>40427</v>
      </c>
      <c r="D17" s="155">
        <v>40708</v>
      </c>
      <c r="E17" s="156">
        <v>0.010827839885038992</v>
      </c>
      <c r="F17" s="156">
        <v>0.03193877416740443</v>
      </c>
      <c r="G17" s="156">
        <v>0.10322893810751488</v>
      </c>
      <c r="H17" s="156">
        <v>0.5491662501996561</v>
      </c>
      <c r="I17" s="156">
        <v>5.2579085000006165</v>
      </c>
      <c r="J17" s="157">
        <v>0.15732952178534232</v>
      </c>
    </row>
    <row r="18" spans="1:10" s="20" customFormat="1" ht="14.25" collapsed="1">
      <c r="A18" s="21">
        <v>15</v>
      </c>
      <c r="B18" s="154" t="s">
        <v>93</v>
      </c>
      <c r="C18" s="155">
        <v>41026</v>
      </c>
      <c r="D18" s="155">
        <v>41242</v>
      </c>
      <c r="E18" s="156">
        <v>0.026121830208641228</v>
      </c>
      <c r="F18" s="156">
        <v>0.03838986868941818</v>
      </c>
      <c r="G18" s="156">
        <v>0.11403593571326232</v>
      </c>
      <c r="H18" s="156">
        <v>0.1592626869711562</v>
      </c>
      <c r="I18" s="156">
        <v>2.169087999999994</v>
      </c>
      <c r="J18" s="157">
        <v>0.10963308401168592</v>
      </c>
    </row>
    <row r="19" spans="1:11" s="20" customFormat="1" ht="15.75" thickBot="1">
      <c r="A19" s="153"/>
      <c r="B19" s="158" t="s">
        <v>94</v>
      </c>
      <c r="C19" s="159" t="s">
        <v>44</v>
      </c>
      <c r="D19" s="159" t="s">
        <v>44</v>
      </c>
      <c r="E19" s="160">
        <f>AVERAGE(E4:E18)</f>
        <v>0.01455565581536135</v>
      </c>
      <c r="F19" s="160">
        <f>AVERAGE(F4:F18)</f>
        <v>0.01041741222314987</v>
      </c>
      <c r="G19" s="160">
        <f>AVERAGE(G4:G18)</f>
        <v>0.04001361457786951</v>
      </c>
      <c r="H19" s="160">
        <f>AVERAGE(H4:H18)</f>
        <v>0.13198919300965004</v>
      </c>
      <c r="I19" s="159" t="s">
        <v>44</v>
      </c>
      <c r="J19" s="160">
        <f>AVERAGE(J4:J18)</f>
        <v>0.06432675404365533</v>
      </c>
      <c r="K19" s="161"/>
    </row>
    <row r="20" spans="1:10" s="20" customFormat="1" ht="14.25">
      <c r="A20" s="185" t="s">
        <v>80</v>
      </c>
      <c r="B20" s="185"/>
      <c r="C20" s="185"/>
      <c r="D20" s="185"/>
      <c r="E20" s="185"/>
      <c r="F20" s="185"/>
      <c r="G20" s="185"/>
      <c r="H20" s="185"/>
      <c r="I20" s="185"/>
      <c r="J20" s="185"/>
    </row>
    <row r="21" s="20" customFormat="1" ht="14.25" collapsed="1"/>
    <row r="22" s="20" customFormat="1" ht="14.25" collapsed="1"/>
    <row r="23" s="20" customFormat="1" ht="14.25" collapsed="1"/>
    <row r="24" s="20" customFormat="1" ht="14.25" collapsed="1"/>
    <row r="25" s="20" customFormat="1" ht="14.25" collapsed="1"/>
    <row r="26" s="20" customFormat="1" ht="14.25" collapsed="1"/>
    <row r="27" s="20" customFormat="1" ht="14.25" collapsed="1"/>
    <row r="28" s="20" customFormat="1" ht="14.25" collapsed="1"/>
    <row r="29" s="20" customFormat="1" ht="14.25" collapsed="1"/>
    <row r="30" s="20" customFormat="1" ht="14.25"/>
    <row r="31" s="20" customFormat="1" ht="14.25"/>
    <row r="32" spans="3:8" s="29" customFormat="1" ht="14.25">
      <c r="C32" s="30"/>
      <c r="D32" s="30"/>
      <c r="E32" s="31"/>
      <c r="F32" s="31"/>
      <c r="G32" s="31"/>
      <c r="H32" s="31"/>
    </row>
    <row r="33" spans="3:8" s="29" customFormat="1" ht="14.25">
      <c r="C33" s="30"/>
      <c r="D33" s="30"/>
      <c r="E33" s="31"/>
      <c r="F33" s="31"/>
      <c r="G33" s="31"/>
      <c r="H33" s="31"/>
    </row>
    <row r="34" spans="3:8" s="29" customFormat="1" ht="14.25">
      <c r="C34" s="30"/>
      <c r="D34" s="30"/>
      <c r="E34" s="31"/>
      <c r="F34" s="31"/>
      <c r="G34" s="31"/>
      <c r="H34" s="31"/>
    </row>
    <row r="35" spans="3:8" s="29" customFormat="1" ht="14.25">
      <c r="C35" s="30"/>
      <c r="D35" s="30"/>
      <c r="E35" s="31"/>
      <c r="F35" s="31"/>
      <c r="G35" s="31"/>
      <c r="H35" s="31"/>
    </row>
    <row r="36" spans="3:8" s="29" customFormat="1" ht="14.25">
      <c r="C36" s="30"/>
      <c r="D36" s="30"/>
      <c r="E36" s="31"/>
      <c r="F36" s="31"/>
      <c r="G36" s="31"/>
      <c r="H36" s="31"/>
    </row>
    <row r="37" spans="3:8" s="29" customFormat="1" ht="14.25">
      <c r="C37" s="30"/>
      <c r="D37" s="30"/>
      <c r="E37" s="31"/>
      <c r="F37" s="31"/>
      <c r="G37" s="31"/>
      <c r="H37" s="31"/>
    </row>
    <row r="38" spans="3:8" s="29" customFormat="1" ht="14.25">
      <c r="C38" s="30"/>
      <c r="D38" s="30"/>
      <c r="E38" s="31"/>
      <c r="F38" s="31"/>
      <c r="G38" s="31"/>
      <c r="H38" s="31"/>
    </row>
    <row r="39" spans="3:8" s="29" customFormat="1" ht="14.25">
      <c r="C39" s="30"/>
      <c r="D39" s="30"/>
      <c r="E39" s="31"/>
      <c r="F39" s="31"/>
      <c r="G39" s="31"/>
      <c r="H39" s="31"/>
    </row>
    <row r="40" spans="3:8" s="29" customFormat="1" ht="14.25">
      <c r="C40" s="30"/>
      <c r="D40" s="30"/>
      <c r="E40" s="31"/>
      <c r="F40" s="31"/>
      <c r="G40" s="31"/>
      <c r="H40" s="31"/>
    </row>
    <row r="41" spans="3:8" s="29" customFormat="1" ht="14.25">
      <c r="C41" s="30"/>
      <c r="D41" s="30"/>
      <c r="E41" s="31"/>
      <c r="F41" s="31"/>
      <c r="G41" s="31"/>
      <c r="H41" s="31"/>
    </row>
    <row r="42" spans="3:8" s="29" customFormat="1" ht="14.25">
      <c r="C42" s="30"/>
      <c r="D42" s="30"/>
      <c r="E42" s="31"/>
      <c r="F42" s="31"/>
      <c r="G42" s="31"/>
      <c r="H42" s="31"/>
    </row>
    <row r="43" spans="3:8" s="29" customFormat="1" ht="14.25">
      <c r="C43" s="30"/>
      <c r="D43" s="30"/>
      <c r="E43" s="31"/>
      <c r="F43" s="31"/>
      <c r="G43" s="31"/>
      <c r="H43" s="31"/>
    </row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</sheetData>
  <mergeCells count="4">
    <mergeCell ref="A1:I1"/>
    <mergeCell ref="A2:A3"/>
    <mergeCell ref="E2:J2"/>
    <mergeCell ref="A20:J20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8"/>
  <sheetViews>
    <sheetView zoomScale="80" zoomScaleNormal="80" workbookViewId="0" topLeftCell="A1">
      <selection activeCell="G17" sqref="G17"/>
    </sheetView>
  </sheetViews>
  <sheetFormatPr defaultColWidth="9.00390625" defaultRowHeight="12.75"/>
  <cols>
    <col min="1" max="1" width="3.875" style="29" customWidth="1"/>
    <col min="2" max="2" width="64.3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86" t="s">
        <v>74</v>
      </c>
      <c r="B1" s="186"/>
      <c r="C1" s="186"/>
      <c r="D1" s="186"/>
      <c r="E1" s="186"/>
      <c r="F1" s="186"/>
      <c r="G1" s="186"/>
    </row>
    <row r="2" spans="1:7" ht="15.75" thickBot="1">
      <c r="A2" s="182" t="s">
        <v>36</v>
      </c>
      <c r="B2" s="92"/>
      <c r="C2" s="187" t="s">
        <v>23</v>
      </c>
      <c r="D2" s="188"/>
      <c r="E2" s="187" t="s">
        <v>24</v>
      </c>
      <c r="F2" s="188"/>
      <c r="G2" s="93"/>
    </row>
    <row r="3" spans="1:7" ht="45.75" thickBot="1">
      <c r="A3" s="183"/>
      <c r="B3" s="42" t="s">
        <v>22</v>
      </c>
      <c r="C3" s="35" t="s">
        <v>46</v>
      </c>
      <c r="D3" s="35" t="s">
        <v>25</v>
      </c>
      <c r="E3" s="35" t="s">
        <v>26</v>
      </c>
      <c r="F3" s="35" t="s">
        <v>25</v>
      </c>
      <c r="G3" s="36" t="s">
        <v>86</v>
      </c>
    </row>
    <row r="4" spans="1:8" ht="15" customHeight="1">
      <c r="A4" s="21">
        <v>1</v>
      </c>
      <c r="B4" s="37" t="s">
        <v>99</v>
      </c>
      <c r="C4" s="38">
        <v>266.16657000000026</v>
      </c>
      <c r="D4" s="98">
        <v>0.011057405919589945</v>
      </c>
      <c r="E4" s="39">
        <v>9</v>
      </c>
      <c r="F4" s="98">
        <v>0.00020236997728959144</v>
      </c>
      <c r="G4" s="40">
        <v>4.875187856675054</v>
      </c>
      <c r="H4" s="53"/>
    </row>
    <row r="5" spans="1:8" ht="14.25" customHeight="1">
      <c r="A5" s="21">
        <v>2</v>
      </c>
      <c r="B5" s="37" t="s">
        <v>93</v>
      </c>
      <c r="C5" s="38">
        <v>123.61215779999922</v>
      </c>
      <c r="D5" s="98">
        <v>0.027166561038667703</v>
      </c>
      <c r="E5" s="39">
        <v>15</v>
      </c>
      <c r="F5" s="98">
        <v>0.0010181225819588678</v>
      </c>
      <c r="G5" s="40">
        <v>4.61820127265278</v>
      </c>
      <c r="H5" s="53"/>
    </row>
    <row r="6" spans="1:7" ht="14.25">
      <c r="A6" s="21">
        <v>3</v>
      </c>
      <c r="B6" s="37" t="s">
        <v>17</v>
      </c>
      <c r="C6" s="38">
        <v>1005.2762700000108</v>
      </c>
      <c r="D6" s="98">
        <v>0.013741651019993207</v>
      </c>
      <c r="E6" s="39">
        <v>0</v>
      </c>
      <c r="F6" s="98">
        <v>0</v>
      </c>
      <c r="G6" s="40">
        <v>0</v>
      </c>
    </row>
    <row r="7" spans="1:7" ht="14.25">
      <c r="A7" s="21">
        <v>4</v>
      </c>
      <c r="B7" s="37" t="s">
        <v>67</v>
      </c>
      <c r="C7" s="38">
        <v>439.68624000000017</v>
      </c>
      <c r="D7" s="98">
        <v>0.04969279202097347</v>
      </c>
      <c r="E7" s="39">
        <v>0</v>
      </c>
      <c r="F7" s="98">
        <v>0</v>
      </c>
      <c r="G7" s="40">
        <v>0</v>
      </c>
    </row>
    <row r="8" spans="1:7" ht="14.25">
      <c r="A8" s="21">
        <v>5</v>
      </c>
      <c r="B8" s="37" t="s">
        <v>55</v>
      </c>
      <c r="C8" s="38">
        <v>93.25589999999944</v>
      </c>
      <c r="D8" s="98">
        <v>0.015772678560105908</v>
      </c>
      <c r="E8" s="39">
        <v>0</v>
      </c>
      <c r="F8" s="98">
        <v>0</v>
      </c>
      <c r="G8" s="40">
        <v>0</v>
      </c>
    </row>
    <row r="9" spans="1:7" ht="14.25">
      <c r="A9" s="21">
        <v>6</v>
      </c>
      <c r="B9" s="37" t="s">
        <v>108</v>
      </c>
      <c r="C9" s="38">
        <v>81.5897799999998</v>
      </c>
      <c r="D9" s="98">
        <v>0.029974559139137966</v>
      </c>
      <c r="E9" s="39">
        <v>0</v>
      </c>
      <c r="F9" s="98">
        <v>0</v>
      </c>
      <c r="G9" s="40">
        <v>0</v>
      </c>
    </row>
    <row r="10" spans="1:8" ht="14.25">
      <c r="A10" s="21">
        <v>7</v>
      </c>
      <c r="B10" s="37" t="s">
        <v>68</v>
      </c>
      <c r="C10" s="38">
        <v>72.7316300000008</v>
      </c>
      <c r="D10" s="98">
        <v>0.010827833466550188</v>
      </c>
      <c r="E10" s="39">
        <v>0</v>
      </c>
      <c r="F10" s="98">
        <v>0</v>
      </c>
      <c r="G10" s="40">
        <v>0</v>
      </c>
      <c r="H10" s="53"/>
    </row>
    <row r="11" spans="1:7" ht="14.25">
      <c r="A11" s="21">
        <v>8</v>
      </c>
      <c r="B11" s="37" t="s">
        <v>62</v>
      </c>
      <c r="C11" s="38">
        <v>71.6790599999996</v>
      </c>
      <c r="D11" s="98">
        <v>0.0281577180510053</v>
      </c>
      <c r="E11" s="39">
        <v>0</v>
      </c>
      <c r="F11" s="98">
        <v>0</v>
      </c>
      <c r="G11" s="40">
        <v>0</v>
      </c>
    </row>
    <row r="12" spans="1:7" ht="14.25">
      <c r="A12" s="21">
        <v>9</v>
      </c>
      <c r="B12" s="37" t="s">
        <v>53</v>
      </c>
      <c r="C12" s="38">
        <v>43.26205999999959</v>
      </c>
      <c r="D12" s="98">
        <v>0.009404156026457302</v>
      </c>
      <c r="E12" s="39">
        <v>0</v>
      </c>
      <c r="F12" s="98">
        <v>0</v>
      </c>
      <c r="G12" s="40">
        <v>0</v>
      </c>
    </row>
    <row r="13" spans="1:7" ht="14.25">
      <c r="A13" s="21">
        <v>10</v>
      </c>
      <c r="B13" s="37" t="s">
        <v>69</v>
      </c>
      <c r="C13" s="38">
        <v>18.12471999999997</v>
      </c>
      <c r="D13" s="98">
        <v>0.010259587072779438</v>
      </c>
      <c r="E13" s="39">
        <v>0</v>
      </c>
      <c r="F13" s="98">
        <v>0</v>
      </c>
      <c r="G13" s="40">
        <v>0</v>
      </c>
    </row>
    <row r="14" spans="1:7" ht="14.25">
      <c r="A14" s="21">
        <v>11</v>
      </c>
      <c r="B14" s="37" t="s">
        <v>19</v>
      </c>
      <c r="C14" s="38">
        <v>9.732029999999911</v>
      </c>
      <c r="D14" s="98">
        <v>0.009519519948334127</v>
      </c>
      <c r="E14" s="39">
        <v>0</v>
      </c>
      <c r="F14" s="98">
        <v>0</v>
      </c>
      <c r="G14" s="40">
        <v>0</v>
      </c>
    </row>
    <row r="15" spans="1:7" ht="14.25">
      <c r="A15" s="21">
        <v>12</v>
      </c>
      <c r="B15" s="37" t="s">
        <v>70</v>
      </c>
      <c r="C15" s="38">
        <v>4.3526299999998885</v>
      </c>
      <c r="D15" s="98">
        <v>0.002895084371379848</v>
      </c>
      <c r="E15" s="39">
        <v>0</v>
      </c>
      <c r="F15" s="98">
        <v>0</v>
      </c>
      <c r="G15" s="40">
        <v>0</v>
      </c>
    </row>
    <row r="16" spans="1:7" ht="14.25">
      <c r="A16" s="21">
        <v>13</v>
      </c>
      <c r="B16" s="37" t="s">
        <v>100</v>
      </c>
      <c r="C16" s="38">
        <v>-0.05280000000004657</v>
      </c>
      <c r="D16" s="98">
        <v>-7.087130266735633E-05</v>
      </c>
      <c r="E16" s="39">
        <v>0</v>
      </c>
      <c r="F16" s="98">
        <v>0</v>
      </c>
      <c r="G16" s="40">
        <v>0</v>
      </c>
    </row>
    <row r="17" spans="1:7" ht="14.25">
      <c r="A17" s="21">
        <v>14</v>
      </c>
      <c r="B17" s="37" t="s">
        <v>52</v>
      </c>
      <c r="C17" s="38">
        <v>-171.81241000000014</v>
      </c>
      <c r="D17" s="98">
        <v>-0.017190672507755342</v>
      </c>
      <c r="E17" s="39">
        <v>0</v>
      </c>
      <c r="F17" s="98">
        <v>0</v>
      </c>
      <c r="G17" s="40">
        <v>0</v>
      </c>
    </row>
    <row r="18" spans="1:7" ht="14.25">
      <c r="A18" s="21">
        <v>15</v>
      </c>
      <c r="B18" s="37" t="s">
        <v>66</v>
      </c>
      <c r="C18" s="38">
        <v>29.231920000000155</v>
      </c>
      <c r="D18" s="98">
        <v>0.020073067484035822</v>
      </c>
      <c r="E18" s="39">
        <v>-3</v>
      </c>
      <c r="F18" s="98">
        <v>-0.00096</v>
      </c>
      <c r="G18" s="40">
        <v>-1.3966363391999432</v>
      </c>
    </row>
    <row r="19" spans="1:8" ht="15.75" thickBot="1">
      <c r="A19" s="91"/>
      <c r="B19" s="94" t="s">
        <v>43</v>
      </c>
      <c r="C19" s="95">
        <v>2086.8357578000096</v>
      </c>
      <c r="D19" s="99">
        <v>0.013948438796466641</v>
      </c>
      <c r="E19" s="96">
        <v>21</v>
      </c>
      <c r="F19" s="99">
        <v>3.120487830320354E-06</v>
      </c>
      <c r="G19" s="97">
        <v>8.09675279012789</v>
      </c>
      <c r="H19" s="53"/>
    </row>
    <row r="20" spans="2:8" ht="15">
      <c r="B20" s="173"/>
      <c r="C20" s="138"/>
      <c r="D20" s="174"/>
      <c r="E20" s="175"/>
      <c r="F20" s="174"/>
      <c r="G20" s="138"/>
      <c r="H20" s="53"/>
    </row>
    <row r="21" spans="2:8" ht="15">
      <c r="B21" s="173"/>
      <c r="C21" s="138"/>
      <c r="D21" s="174"/>
      <c r="E21" s="175"/>
      <c r="F21" s="174"/>
      <c r="G21" s="138"/>
      <c r="H21" s="53"/>
    </row>
    <row r="22" spans="2:8" ht="15">
      <c r="B22" s="173"/>
      <c r="C22" s="138"/>
      <c r="D22" s="174"/>
      <c r="E22" s="175"/>
      <c r="F22" s="174"/>
      <c r="G22" s="138"/>
      <c r="H22" s="53"/>
    </row>
    <row r="23" spans="2:8" ht="14.25">
      <c r="B23" s="68"/>
      <c r="C23" s="69"/>
      <c r="D23" s="70"/>
      <c r="E23" s="71"/>
      <c r="F23" s="70"/>
      <c r="G23" s="69"/>
      <c r="H23" s="53"/>
    </row>
    <row r="42" spans="2:5" ht="15">
      <c r="B42" s="60"/>
      <c r="C42" s="61"/>
      <c r="D42" s="62"/>
      <c r="E42" s="63"/>
    </row>
    <row r="43" spans="2:5" ht="15">
      <c r="B43" s="60"/>
      <c r="C43" s="61"/>
      <c r="D43" s="62"/>
      <c r="E43" s="63"/>
    </row>
    <row r="44" spans="2:5" ht="15">
      <c r="B44" s="60"/>
      <c r="C44" s="61"/>
      <c r="D44" s="62"/>
      <c r="E44" s="63"/>
    </row>
    <row r="45" spans="2:5" ht="15">
      <c r="B45" s="60"/>
      <c r="C45" s="61"/>
      <c r="D45" s="62"/>
      <c r="E45" s="63"/>
    </row>
    <row r="46" spans="2:5" ht="15">
      <c r="B46" s="60"/>
      <c r="C46" s="61"/>
      <c r="D46" s="62"/>
      <c r="E46" s="63"/>
    </row>
    <row r="47" spans="2:5" ht="15">
      <c r="B47" s="60"/>
      <c r="C47" s="61"/>
      <c r="D47" s="62"/>
      <c r="E47" s="63"/>
    </row>
    <row r="48" spans="2:5" ht="15.75" thickBot="1">
      <c r="B48" s="82"/>
      <c r="C48" s="82"/>
      <c r="D48" s="82"/>
      <c r="E48" s="82"/>
    </row>
    <row r="51" ht="14.25" customHeight="1"/>
    <row r="52" ht="14.25">
      <c r="F52" s="53"/>
    </row>
    <row r="54" ht="14.25">
      <c r="F54"/>
    </row>
    <row r="55" ht="14.25">
      <c r="F55"/>
    </row>
    <row r="56" spans="2:6" ht="30.75" thickBot="1">
      <c r="B56" s="42" t="s">
        <v>22</v>
      </c>
      <c r="C56" s="35" t="s">
        <v>49</v>
      </c>
      <c r="D56" s="35" t="s">
        <v>50</v>
      </c>
      <c r="E56" s="59" t="s">
        <v>47</v>
      </c>
      <c r="F56"/>
    </row>
    <row r="57" spans="2:5" ht="14.25">
      <c r="B57" s="37" t="str">
        <f aca="true" t="shared" si="0" ref="B57:D61">B4</f>
        <v>КІНТО-Класичний</v>
      </c>
      <c r="C57" s="38">
        <f t="shared" si="0"/>
        <v>266.16657000000026</v>
      </c>
      <c r="D57" s="98">
        <f t="shared" si="0"/>
        <v>0.011057405919589945</v>
      </c>
      <c r="E57" s="40">
        <f>G4</f>
        <v>4.875187856675054</v>
      </c>
    </row>
    <row r="58" spans="2:5" ht="14.25">
      <c r="B58" s="37" t="str">
        <f t="shared" si="0"/>
        <v>КІНТО-Казначейський</v>
      </c>
      <c r="C58" s="38">
        <f t="shared" si="0"/>
        <v>123.61215779999922</v>
      </c>
      <c r="D58" s="98">
        <f t="shared" si="0"/>
        <v>0.027166561038667703</v>
      </c>
      <c r="E58" s="40">
        <f>G5</f>
        <v>4.61820127265278</v>
      </c>
    </row>
    <row r="59" spans="2:5" ht="14.25">
      <c r="B59" s="37" t="str">
        <f t="shared" si="0"/>
        <v>ОТП Класичний</v>
      </c>
      <c r="C59" s="38">
        <f t="shared" si="0"/>
        <v>1005.2762700000108</v>
      </c>
      <c r="D59" s="98">
        <f t="shared" si="0"/>
        <v>0.013741651019993207</v>
      </c>
      <c r="E59" s="40">
        <f>G6</f>
        <v>0</v>
      </c>
    </row>
    <row r="60" spans="2:5" ht="14.25">
      <c r="B60" s="37" t="str">
        <f t="shared" si="0"/>
        <v>УНІВЕР.УА/Ярослав Мудрий: Фонд Акцiй</v>
      </c>
      <c r="C60" s="38">
        <f t="shared" si="0"/>
        <v>439.68624000000017</v>
      </c>
      <c r="D60" s="98">
        <f t="shared" si="0"/>
        <v>0.04969279202097347</v>
      </c>
      <c r="E60" s="40">
        <f>G7</f>
        <v>0</v>
      </c>
    </row>
    <row r="61" spans="2:5" ht="14.25">
      <c r="B61" s="130" t="str">
        <f t="shared" si="0"/>
        <v>Альтус-Депозит</v>
      </c>
      <c r="C61" s="131">
        <f t="shared" si="0"/>
        <v>93.25589999999944</v>
      </c>
      <c r="D61" s="132">
        <f t="shared" si="0"/>
        <v>0.015772678560105908</v>
      </c>
      <c r="E61" s="133">
        <f>G8</f>
        <v>0</v>
      </c>
    </row>
    <row r="62" spans="2:5" ht="14.25">
      <c r="B62" s="126" t="str">
        <f aca="true" t="shared" si="1" ref="B62:D65">B14</f>
        <v>ТАСК Ресурс</v>
      </c>
      <c r="C62" s="127">
        <f t="shared" si="1"/>
        <v>9.732029999999911</v>
      </c>
      <c r="D62" s="128">
        <f t="shared" si="1"/>
        <v>0.009519519948334127</v>
      </c>
      <c r="E62" s="129">
        <f>G14</f>
        <v>0</v>
      </c>
    </row>
    <row r="63" spans="2:5" ht="14.25">
      <c r="B63" s="126" t="str">
        <f t="shared" si="1"/>
        <v>УНІВЕР.УА/Володимир Великий: Фонд Збалансований</v>
      </c>
      <c r="C63" s="127">
        <f t="shared" si="1"/>
        <v>4.3526299999998885</v>
      </c>
      <c r="D63" s="128">
        <f t="shared" si="1"/>
        <v>0.002895084371379848</v>
      </c>
      <c r="E63" s="129">
        <f>G15</f>
        <v>0</v>
      </c>
    </row>
    <row r="64" spans="2:5" ht="14.25">
      <c r="B64" s="126" t="str">
        <f t="shared" si="1"/>
        <v>Надбання</v>
      </c>
      <c r="C64" s="127">
        <f t="shared" si="1"/>
        <v>-0.05280000000004657</v>
      </c>
      <c r="D64" s="128">
        <f t="shared" si="1"/>
        <v>-7.087130266735633E-05</v>
      </c>
      <c r="E64" s="129">
        <f>G16</f>
        <v>0</v>
      </c>
    </row>
    <row r="65" spans="2:5" ht="14.25">
      <c r="B65" s="126" t="str">
        <f t="shared" si="1"/>
        <v>ОТП Фонд Акцій</v>
      </c>
      <c r="C65" s="127">
        <f t="shared" si="1"/>
        <v>-171.81241000000014</v>
      </c>
      <c r="D65" s="128">
        <f t="shared" si="1"/>
        <v>-0.017190672507755342</v>
      </c>
      <c r="E65" s="129">
        <f>G17</f>
        <v>0</v>
      </c>
    </row>
    <row r="66" spans="2:5" ht="14.25">
      <c r="B66" s="126" t="str">
        <f>B18</f>
        <v>КІНТО-Еквіті</v>
      </c>
      <c r="C66" s="127">
        <f>C18</f>
        <v>29.231920000000155</v>
      </c>
      <c r="D66" s="128">
        <f>D18</f>
        <v>0.020073067484035822</v>
      </c>
      <c r="E66" s="129">
        <f>G18</f>
        <v>-1.3966363391999432</v>
      </c>
    </row>
    <row r="67" spans="2:5" ht="14.25">
      <c r="B67" s="139" t="s">
        <v>48</v>
      </c>
      <c r="C67" s="140">
        <f>C19-SUM(C57:C66)</f>
        <v>287.38724999999977</v>
      </c>
      <c r="D67" s="141"/>
      <c r="E67" s="140">
        <f>G19-SUM(E57:E66)</f>
        <v>0</v>
      </c>
    </row>
    <row r="68" spans="2:5" ht="15">
      <c r="B68" s="137" t="s">
        <v>43</v>
      </c>
      <c r="C68" s="138">
        <f>SUM(C57:C67)</f>
        <v>2086.8357578000096</v>
      </c>
      <c r="D68" s="138"/>
      <c r="E68" s="138">
        <f>SUM(E57:E67)</f>
        <v>8.09675279012789</v>
      </c>
    </row>
  </sheetData>
  <mergeCells count="4"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5"/>
  <sheetViews>
    <sheetView zoomScale="80" zoomScaleNormal="80" workbookViewId="0" topLeftCell="A1">
      <selection activeCell="A3" sqref="A3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6" t="s">
        <v>22</v>
      </c>
      <c r="B1" s="67" t="s">
        <v>72</v>
      </c>
      <c r="C1" s="10"/>
    </row>
    <row r="2" spans="1:3" ht="14.25">
      <c r="A2" s="142" t="s">
        <v>52</v>
      </c>
      <c r="B2" s="149">
        <v>-0.019867549668952544</v>
      </c>
      <c r="C2" s="10"/>
    </row>
    <row r="3" spans="1:3" ht="14.25">
      <c r="A3" s="143" t="s">
        <v>100</v>
      </c>
      <c r="B3" s="151">
        <v>-7.087494572721731E-05</v>
      </c>
      <c r="C3" s="10"/>
    </row>
    <row r="4" spans="1:3" ht="14.25">
      <c r="A4" s="142" t="s">
        <v>70</v>
      </c>
      <c r="B4" s="150">
        <v>0.0028951076333512127</v>
      </c>
      <c r="C4" s="10"/>
    </row>
    <row r="5" spans="1:3" ht="14.25">
      <c r="A5" s="142" t="s">
        <v>53</v>
      </c>
      <c r="B5" s="150">
        <v>0.009403868953201666</v>
      </c>
      <c r="C5" s="10"/>
    </row>
    <row r="6" spans="1:3" ht="14.25">
      <c r="A6" s="142" t="s">
        <v>19</v>
      </c>
      <c r="B6" s="150">
        <v>0.009519525888015856</v>
      </c>
      <c r="C6" s="10"/>
    </row>
    <row r="7" spans="1:3" ht="14.25">
      <c r="A7" s="142" t="s">
        <v>69</v>
      </c>
      <c r="B7" s="150">
        <v>0.010259588550488363</v>
      </c>
      <c r="C7" s="10"/>
    </row>
    <row r="8" spans="1:3" ht="14.25">
      <c r="A8" s="142" t="s">
        <v>68</v>
      </c>
      <c r="B8" s="150">
        <v>0.010827839885038992</v>
      </c>
      <c r="C8" s="10"/>
    </row>
    <row r="9" spans="1:3" ht="14.25">
      <c r="A9" s="142" t="s">
        <v>99</v>
      </c>
      <c r="B9" s="150">
        <v>0.010852877023233898</v>
      </c>
      <c r="C9" s="10"/>
    </row>
    <row r="10" spans="1:3" ht="14.25">
      <c r="A10" s="142" t="s">
        <v>17</v>
      </c>
      <c r="B10" s="150">
        <v>0.013741214077767516</v>
      </c>
      <c r="C10" s="10"/>
    </row>
    <row r="11" spans="1:3" ht="14.25">
      <c r="A11" s="142" t="s">
        <v>55</v>
      </c>
      <c r="B11" s="150">
        <v>0.015773038195150413</v>
      </c>
      <c r="C11" s="10"/>
    </row>
    <row r="12" spans="1:3" ht="14.25">
      <c r="A12" s="142" t="s">
        <v>66</v>
      </c>
      <c r="B12" s="150">
        <v>0.021053277603024556</v>
      </c>
      <c r="C12" s="10"/>
    </row>
    <row r="13" spans="1:3" ht="14.25">
      <c r="A13" s="142" t="s">
        <v>93</v>
      </c>
      <c r="B13" s="150">
        <v>0.026121830208641228</v>
      </c>
      <c r="C13" s="10"/>
    </row>
    <row r="14" spans="1:3" ht="14.25">
      <c r="A14" s="143" t="s">
        <v>62</v>
      </c>
      <c r="B14" s="151">
        <v>0.028157712712938654</v>
      </c>
      <c r="C14" s="10"/>
    </row>
    <row r="15" spans="1:3" ht="14.25">
      <c r="A15" s="142" t="s">
        <v>108</v>
      </c>
      <c r="B15" s="150">
        <v>0.029974573484646605</v>
      </c>
      <c r="C15" s="10"/>
    </row>
    <row r="16" spans="1:3" ht="14.25">
      <c r="A16" s="142" t="s">
        <v>67</v>
      </c>
      <c r="B16" s="150">
        <v>0.049692807629601043</v>
      </c>
      <c r="C16" s="10"/>
    </row>
    <row r="17" spans="1:3" ht="14.25">
      <c r="A17" s="144" t="s">
        <v>27</v>
      </c>
      <c r="B17" s="149">
        <v>0.01455565581536135</v>
      </c>
      <c r="C17" s="10"/>
    </row>
    <row r="18" spans="1:3" ht="14.25">
      <c r="A18" s="144" t="s">
        <v>1</v>
      </c>
      <c r="B18" s="149">
        <v>-0.02332008482137682</v>
      </c>
      <c r="C18" s="10"/>
    </row>
    <row r="19" spans="1:3" ht="14.25">
      <c r="A19" s="144" t="s">
        <v>0</v>
      </c>
      <c r="B19" s="149">
        <v>0</v>
      </c>
      <c r="C19" s="57"/>
    </row>
    <row r="20" spans="1:3" ht="14.25">
      <c r="A20" s="144" t="s">
        <v>28</v>
      </c>
      <c r="B20" s="149">
        <v>0.05630972742611928</v>
      </c>
      <c r="C20" s="9"/>
    </row>
    <row r="21" spans="1:3" ht="14.25">
      <c r="A21" s="144" t="s">
        <v>29</v>
      </c>
      <c r="B21" s="149">
        <v>0.04419224576009495</v>
      </c>
      <c r="C21" s="77"/>
    </row>
    <row r="22" spans="1:3" ht="14.25">
      <c r="A22" s="144" t="s">
        <v>30</v>
      </c>
      <c r="B22" s="149">
        <v>0.011917808219178082</v>
      </c>
      <c r="C22" s="10"/>
    </row>
    <row r="23" spans="1:3" ht="15" thickBot="1">
      <c r="A23" s="145" t="s">
        <v>96</v>
      </c>
      <c r="B23" s="152">
        <v>0.062336934148199186</v>
      </c>
      <c r="C23" s="10"/>
    </row>
    <row r="24" spans="2:3" ht="12.75">
      <c r="B24" s="10"/>
      <c r="C24" s="10"/>
    </row>
    <row r="25" ht="12.75">
      <c r="C25" s="10"/>
    </row>
    <row r="26" spans="2:3" ht="12.75">
      <c r="B26" s="10"/>
      <c r="C26" s="10"/>
    </row>
    <row r="27" ht="12.75">
      <c r="C27" s="10"/>
    </row>
    <row r="28" ht="12.75">
      <c r="B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4"/>
  <sheetViews>
    <sheetView zoomScale="80" zoomScaleNormal="80" workbookViewId="0" topLeftCell="B1">
      <selection activeCell="K3" sqref="K3"/>
    </sheetView>
  </sheetViews>
  <sheetFormatPr defaultColWidth="9.00390625" defaultRowHeight="12.75"/>
  <cols>
    <col min="1" max="1" width="4.75390625" style="31" customWidth="1"/>
    <col min="2" max="2" width="48.875" style="29" bestFit="1" customWidth="1"/>
    <col min="3" max="4" width="12.75390625" style="31" customWidth="1"/>
    <col min="5" max="5" width="16.75390625" style="41" customWidth="1"/>
    <col min="6" max="6" width="14.75390625" style="45" customWidth="1"/>
    <col min="7" max="7" width="14.75390625" style="41" customWidth="1"/>
    <col min="8" max="8" width="12.75390625" style="45" customWidth="1"/>
    <col min="9" max="9" width="47.875" style="29" bestFit="1" customWidth="1"/>
    <col min="10" max="10" width="34.75390625" style="29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77" t="s">
        <v>89</v>
      </c>
      <c r="B1" s="177"/>
      <c r="C1" s="177"/>
      <c r="D1" s="177"/>
      <c r="E1" s="177"/>
      <c r="F1" s="177"/>
      <c r="G1" s="177"/>
      <c r="H1" s="177"/>
      <c r="I1" s="177"/>
      <c r="J1" s="177"/>
      <c r="K1" s="13"/>
      <c r="L1" s="14"/>
      <c r="M1" s="14"/>
    </row>
    <row r="2" spans="1:10" ht="30.75" thickBot="1">
      <c r="A2" s="15" t="s">
        <v>36</v>
      </c>
      <c r="B2" s="15" t="s">
        <v>22</v>
      </c>
      <c r="C2" s="44" t="s">
        <v>32</v>
      </c>
      <c r="D2" s="44" t="s">
        <v>33</v>
      </c>
      <c r="E2" s="44" t="s">
        <v>37</v>
      </c>
      <c r="F2" s="44" t="s">
        <v>38</v>
      </c>
      <c r="G2" s="44" t="s">
        <v>39</v>
      </c>
      <c r="H2" s="44" t="s">
        <v>12</v>
      </c>
      <c r="I2" s="44" t="s">
        <v>13</v>
      </c>
      <c r="J2" s="25" t="s">
        <v>14</v>
      </c>
    </row>
    <row r="3" spans="1:10" ht="14.25">
      <c r="A3" s="21">
        <v>1</v>
      </c>
      <c r="B3" s="111" t="s">
        <v>21</v>
      </c>
      <c r="C3" s="112" t="s">
        <v>21</v>
      </c>
      <c r="D3" s="113" t="s">
        <v>21</v>
      </c>
      <c r="E3" s="114" t="s">
        <v>21</v>
      </c>
      <c r="F3" s="115" t="s">
        <v>21</v>
      </c>
      <c r="G3" s="114" t="s">
        <v>21</v>
      </c>
      <c r="H3" s="52" t="s">
        <v>21</v>
      </c>
      <c r="I3" s="111" t="s">
        <v>21</v>
      </c>
      <c r="J3" s="116" t="s">
        <v>21</v>
      </c>
    </row>
    <row r="4" spans="1:10" ht="15.75" thickBot="1">
      <c r="A4" s="178" t="s">
        <v>43</v>
      </c>
      <c r="B4" s="179"/>
      <c r="C4" s="117" t="s">
        <v>44</v>
      </c>
      <c r="D4" s="117" t="s">
        <v>44</v>
      </c>
      <c r="E4" s="100">
        <f>SUM(E3:E3)</f>
        <v>0</v>
      </c>
      <c r="F4" s="101">
        <f>SUM(F3:F3)</f>
        <v>0</v>
      </c>
      <c r="G4" s="117" t="s">
        <v>44</v>
      </c>
      <c r="H4" s="117" t="s">
        <v>44</v>
      </c>
      <c r="I4" s="117" t="s">
        <v>44</v>
      </c>
      <c r="J4" s="117" t="s">
        <v>44</v>
      </c>
    </row>
  </sheetData>
  <mergeCells count="2">
    <mergeCell ref="A1:J1"/>
    <mergeCell ref="A4:B4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J26"/>
  <sheetViews>
    <sheetView zoomScale="80" zoomScaleNormal="80" workbookViewId="0" topLeftCell="A1">
      <selection activeCell="F5" sqref="F5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6" customWidth="1"/>
    <col min="5" max="8" width="12.75390625" style="5" customWidth="1"/>
    <col min="9" max="9" width="16.125" style="5" bestFit="1" customWidth="1"/>
    <col min="10" max="10" width="18.25390625" style="5" customWidth="1"/>
    <col min="11" max="16384" width="9.125" style="5" customWidth="1"/>
  </cols>
  <sheetData>
    <row r="1" spans="1:10" s="11" customFormat="1" ht="16.5" thickBot="1">
      <c r="A1" s="189" t="s">
        <v>81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5.75" customHeight="1" thickBot="1">
      <c r="A2" s="182" t="s">
        <v>36</v>
      </c>
      <c r="B2" s="104"/>
      <c r="C2" s="105"/>
      <c r="D2" s="106"/>
      <c r="E2" s="184" t="s">
        <v>60</v>
      </c>
      <c r="F2" s="184"/>
      <c r="G2" s="184"/>
      <c r="H2" s="184"/>
      <c r="I2" s="184"/>
      <c r="J2" s="184"/>
    </row>
    <row r="3" spans="1:10" ht="75.75" thickBot="1">
      <c r="A3" s="183"/>
      <c r="B3" s="107" t="s">
        <v>22</v>
      </c>
      <c r="C3" s="26" t="s">
        <v>10</v>
      </c>
      <c r="D3" s="26" t="s">
        <v>11</v>
      </c>
      <c r="E3" s="17" t="s">
        <v>78</v>
      </c>
      <c r="F3" s="17" t="s">
        <v>87</v>
      </c>
      <c r="G3" s="17" t="s">
        <v>91</v>
      </c>
      <c r="H3" s="17" t="s">
        <v>92</v>
      </c>
      <c r="I3" s="17" t="s">
        <v>45</v>
      </c>
      <c r="J3" s="17" t="s">
        <v>79</v>
      </c>
    </row>
    <row r="4" spans="1:10" ht="14.25" collapsed="1">
      <c r="A4" s="21">
        <v>1</v>
      </c>
      <c r="B4" s="27" t="s">
        <v>21</v>
      </c>
      <c r="C4" s="108" t="s">
        <v>21</v>
      </c>
      <c r="D4" s="108" t="s">
        <v>21</v>
      </c>
      <c r="E4" s="102" t="s">
        <v>21</v>
      </c>
      <c r="F4" s="102" t="s">
        <v>21</v>
      </c>
      <c r="G4" s="102" t="s">
        <v>21</v>
      </c>
      <c r="H4" s="102" t="s">
        <v>21</v>
      </c>
      <c r="I4" s="102" t="s">
        <v>21</v>
      </c>
      <c r="J4" s="109" t="s">
        <v>21</v>
      </c>
    </row>
    <row r="5" spans="1:10" ht="15.75" thickBot="1">
      <c r="A5" s="153"/>
      <c r="B5" s="158" t="s">
        <v>94</v>
      </c>
      <c r="C5" s="159" t="s">
        <v>44</v>
      </c>
      <c r="D5" s="159" t="s">
        <v>44</v>
      </c>
      <c r="E5" s="160" t="s">
        <v>21</v>
      </c>
      <c r="F5" s="160" t="s">
        <v>21</v>
      </c>
      <c r="G5" s="160" t="s">
        <v>21</v>
      </c>
      <c r="H5" s="160" t="s">
        <v>21</v>
      </c>
      <c r="I5" s="159" t="s">
        <v>44</v>
      </c>
      <c r="J5" s="160" t="s">
        <v>21</v>
      </c>
    </row>
    <row r="6" spans="1:10" ht="15" thickBot="1">
      <c r="A6" s="190" t="s">
        <v>80</v>
      </c>
      <c r="B6" s="190"/>
      <c r="C6" s="190"/>
      <c r="D6" s="190"/>
      <c r="E6" s="190"/>
      <c r="F6" s="190"/>
      <c r="G6" s="190"/>
      <c r="H6" s="190"/>
      <c r="I6" s="190"/>
      <c r="J6" s="190"/>
    </row>
    <row r="7" spans="2:9" ht="14.25">
      <c r="B7" s="29"/>
      <c r="C7" s="30"/>
      <c r="D7" s="30"/>
      <c r="E7" s="29"/>
      <c r="F7" s="29"/>
      <c r="G7" s="29"/>
      <c r="H7" s="29"/>
      <c r="I7" s="29"/>
    </row>
    <row r="8" spans="2:9" ht="14.25">
      <c r="B8" s="29"/>
      <c r="C8" s="30"/>
      <c r="D8" s="30"/>
      <c r="E8" s="29"/>
      <c r="F8" s="29"/>
      <c r="G8" s="29"/>
      <c r="H8" s="29"/>
      <c r="I8" s="29"/>
    </row>
    <row r="9" spans="2:9" ht="14.25">
      <c r="B9" s="29"/>
      <c r="C9" s="30"/>
      <c r="D9" s="30"/>
      <c r="E9" s="123"/>
      <c r="F9" s="29"/>
      <c r="G9" s="29"/>
      <c r="H9" s="29"/>
      <c r="I9" s="29"/>
    </row>
    <row r="10" spans="2:9" ht="14.25">
      <c r="B10" s="29"/>
      <c r="C10" s="30"/>
      <c r="D10" s="30"/>
      <c r="E10" s="29"/>
      <c r="F10" s="29"/>
      <c r="G10" s="29"/>
      <c r="H10" s="29"/>
      <c r="I10" s="29"/>
    </row>
    <row r="11" spans="2:9" ht="14.25">
      <c r="B11" s="29"/>
      <c r="C11" s="30"/>
      <c r="D11" s="30"/>
      <c r="E11" s="29"/>
      <c r="F11" s="29"/>
      <c r="G11" s="29"/>
      <c r="H11" s="29"/>
      <c r="I11" s="29"/>
    </row>
    <row r="12" spans="2:9" ht="14.25">
      <c r="B12" s="29"/>
      <c r="C12" s="30"/>
      <c r="D12" s="30"/>
      <c r="E12" s="29"/>
      <c r="F12" s="29"/>
      <c r="G12" s="29"/>
      <c r="H12" s="29"/>
      <c r="I12" s="2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9" ht="14.25">
      <c r="C19" s="5"/>
    </row>
    <row r="20" ht="14.25">
      <c r="C20" s="5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</sheetData>
  <mergeCells count="4">
    <mergeCell ref="A2:A3"/>
    <mergeCell ref="A1:J1"/>
    <mergeCell ref="E2:J2"/>
    <mergeCell ref="A6: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40"/>
  <sheetViews>
    <sheetView zoomScale="80" zoomScaleNormal="80" workbookViewId="0" topLeftCell="A1">
      <selection activeCell="B5" sqref="B5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86" t="s">
        <v>75</v>
      </c>
      <c r="B1" s="186"/>
      <c r="C1" s="186"/>
      <c r="D1" s="186"/>
      <c r="E1" s="186"/>
      <c r="F1" s="186"/>
      <c r="G1" s="186"/>
    </row>
    <row r="2" spans="1:7" s="31" customFormat="1" ht="15.75" customHeight="1" thickBot="1">
      <c r="A2" s="182" t="s">
        <v>36</v>
      </c>
      <c r="B2" s="92"/>
      <c r="C2" s="187" t="s">
        <v>23</v>
      </c>
      <c r="D2" s="188"/>
      <c r="E2" s="187" t="s">
        <v>24</v>
      </c>
      <c r="F2" s="188"/>
      <c r="G2" s="93"/>
    </row>
    <row r="3" spans="1:7" s="31" customFormat="1" ht="45.75" thickBot="1">
      <c r="A3" s="183"/>
      <c r="B3" s="35" t="s">
        <v>22</v>
      </c>
      <c r="C3" s="35" t="s">
        <v>46</v>
      </c>
      <c r="D3" s="35" t="s">
        <v>25</v>
      </c>
      <c r="E3" s="35" t="s">
        <v>26</v>
      </c>
      <c r="F3" s="35" t="s">
        <v>25</v>
      </c>
      <c r="G3" s="36" t="s">
        <v>86</v>
      </c>
    </row>
    <row r="4" spans="1:7" s="31" customFormat="1" ht="14.25">
      <c r="A4" s="21">
        <v>1</v>
      </c>
      <c r="B4" s="37" t="s">
        <v>21</v>
      </c>
      <c r="C4" s="38" t="s">
        <v>21</v>
      </c>
      <c r="D4" s="102" t="s">
        <v>114</v>
      </c>
      <c r="E4" s="39" t="s">
        <v>21</v>
      </c>
      <c r="F4" s="102" t="s">
        <v>21</v>
      </c>
      <c r="G4" s="40" t="s">
        <v>21</v>
      </c>
    </row>
    <row r="5" spans="1:7" s="31" customFormat="1" ht="15.75" thickBot="1">
      <c r="A5" s="119"/>
      <c r="B5" s="94" t="s">
        <v>43</v>
      </c>
      <c r="C5" s="120" t="s">
        <v>21</v>
      </c>
      <c r="D5" s="99" t="s">
        <v>114</v>
      </c>
      <c r="E5" s="96" t="s">
        <v>21</v>
      </c>
      <c r="F5" s="99" t="s">
        <v>21</v>
      </c>
      <c r="G5" s="97" t="s">
        <v>21</v>
      </c>
    </row>
    <row r="6" spans="1:7" s="31" customFormat="1" ht="15">
      <c r="A6" s="153"/>
      <c r="B6" s="173"/>
      <c r="C6" s="138"/>
      <c r="D6" s="174"/>
      <c r="E6" s="175"/>
      <c r="F6" s="174"/>
      <c r="G6" s="138"/>
    </row>
    <row r="7" spans="1:7" s="31" customFormat="1" ht="15">
      <c r="A7" s="29"/>
      <c r="B7" s="173"/>
      <c r="C7" s="138"/>
      <c r="D7" s="174"/>
      <c r="E7" s="175"/>
      <c r="F7" s="174"/>
      <c r="G7" s="138"/>
    </row>
    <row r="8" spans="1:7" s="31" customFormat="1" ht="15">
      <c r="A8" s="29"/>
      <c r="B8" s="173"/>
      <c r="C8" s="138"/>
      <c r="D8" s="174"/>
      <c r="E8" s="175"/>
      <c r="F8" s="174"/>
      <c r="G8" s="138"/>
    </row>
    <row r="9" s="31" customFormat="1" ht="14.25">
      <c r="D9" s="41"/>
    </row>
    <row r="10" s="31" customFormat="1" ht="14.25">
      <c r="D10" s="41"/>
    </row>
    <row r="11" s="31" customFormat="1" ht="14.25"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>
      <c r="D29" s="41"/>
    </row>
    <row r="30" s="31" customFormat="1" ht="14.25"/>
    <row r="31" s="31" customFormat="1" ht="14.25"/>
    <row r="32" spans="8:9" s="31" customFormat="1" ht="14.25">
      <c r="H32" s="22"/>
      <c r="I32" s="22"/>
    </row>
    <row r="35" spans="2:5" ht="30.75" thickBot="1">
      <c r="B35" s="42" t="s">
        <v>22</v>
      </c>
      <c r="C35" s="35" t="s">
        <v>49</v>
      </c>
      <c r="D35" s="35" t="s">
        <v>50</v>
      </c>
      <c r="E35" s="36" t="s">
        <v>47</v>
      </c>
    </row>
    <row r="36" spans="1:5" ht="14.25">
      <c r="A36" s="22">
        <v>1</v>
      </c>
      <c r="B36" s="37" t="str">
        <f>B4</f>
        <v>н.д.</v>
      </c>
      <c r="C36" s="124" t="str">
        <f>C4</f>
        <v>н.д.</v>
      </c>
      <c r="D36" s="102" t="str">
        <f>D4</f>
        <v>н.д</v>
      </c>
      <c r="E36" s="125" t="str">
        <f>G4</f>
        <v>н.д.</v>
      </c>
    </row>
    <row r="37" spans="2:5" ht="14.25">
      <c r="B37" s="37"/>
      <c r="C37" s="124"/>
      <c r="D37" s="102"/>
      <c r="E37" s="125"/>
    </row>
    <row r="38" spans="2:5" ht="14.25">
      <c r="B38" s="37"/>
      <c r="C38" s="124"/>
      <c r="D38" s="102"/>
      <c r="E38" s="125"/>
    </row>
    <row r="39" spans="2:5" ht="14.25">
      <c r="B39" s="37"/>
      <c r="C39" s="124"/>
      <c r="D39" s="102"/>
      <c r="E39" s="125"/>
    </row>
    <row r="40" spans="2:5" ht="14.25">
      <c r="B40" s="37"/>
      <c r="C40" s="124"/>
      <c r="D40" s="102"/>
      <c r="E40" s="125"/>
    </row>
  </sheetData>
  <mergeCells count="4"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2"/>
  <sheetViews>
    <sheetView zoomScale="80" zoomScaleNormal="80" workbookViewId="0" topLeftCell="A1">
      <selection activeCell="A4" sqref="A4:B9"/>
    </sheetView>
  </sheetViews>
  <sheetFormatPr defaultColWidth="9.00390625" defaultRowHeight="12.75"/>
  <cols>
    <col min="1" max="1" width="51.00390625" style="0" customWidth="1"/>
    <col min="2" max="2" width="12.75390625" style="0" customWidth="1"/>
    <col min="3" max="3" width="2.75390625" style="0" customWidth="1"/>
  </cols>
  <sheetData>
    <row r="1" spans="1:4" ht="15.75" thickBot="1">
      <c r="A1" s="66" t="s">
        <v>22</v>
      </c>
      <c r="B1" s="67" t="s">
        <v>72</v>
      </c>
      <c r="C1" s="10"/>
      <c r="D1" s="10"/>
    </row>
    <row r="2" spans="1:4" ht="14.25">
      <c r="A2" s="27" t="s">
        <v>21</v>
      </c>
      <c r="B2" s="146" t="s">
        <v>21</v>
      </c>
      <c r="C2" s="10"/>
      <c r="D2" s="10"/>
    </row>
    <row r="3" spans="1:4" ht="14.25">
      <c r="A3" s="27" t="s">
        <v>27</v>
      </c>
      <c r="B3" s="147" t="s">
        <v>21</v>
      </c>
      <c r="C3" s="10"/>
      <c r="D3" s="10"/>
    </row>
    <row r="4" spans="1:4" ht="14.25">
      <c r="A4" s="27" t="s">
        <v>1</v>
      </c>
      <c r="B4" s="147">
        <v>-0.02332008482137682</v>
      </c>
      <c r="C4" s="10"/>
      <c r="D4" s="10"/>
    </row>
    <row r="5" spans="1:4" ht="14.25">
      <c r="A5" s="27" t="s">
        <v>0</v>
      </c>
      <c r="B5" s="147">
        <v>0</v>
      </c>
      <c r="C5" s="10"/>
      <c r="D5" s="10"/>
    </row>
    <row r="6" spans="1:4" ht="14.25">
      <c r="A6" s="27" t="s">
        <v>28</v>
      </c>
      <c r="B6" s="147">
        <v>0.05630972742611928</v>
      </c>
      <c r="C6" s="10"/>
      <c r="D6" s="10"/>
    </row>
    <row r="7" spans="1:4" ht="14.25">
      <c r="A7" s="27" t="s">
        <v>29</v>
      </c>
      <c r="B7" s="147">
        <v>0.04419224576009495</v>
      </c>
      <c r="C7" s="10"/>
      <c r="D7" s="10"/>
    </row>
    <row r="8" spans="1:4" ht="14.25">
      <c r="A8" s="27" t="s">
        <v>30</v>
      </c>
      <c r="B8" s="147">
        <v>0.011917808219178082</v>
      </c>
      <c r="C8" s="10"/>
      <c r="D8" s="10"/>
    </row>
    <row r="9" spans="1:4" ht="15" thickBot="1">
      <c r="A9" s="79" t="s">
        <v>96</v>
      </c>
      <c r="B9" s="148">
        <v>0.062336934148199186</v>
      </c>
      <c r="C9" s="10"/>
      <c r="D9" s="10"/>
    </row>
    <row r="10" spans="2:4" ht="14.25">
      <c r="B10" s="165"/>
      <c r="C10" s="10"/>
      <c r="D10" s="10"/>
    </row>
    <row r="11" spans="1:4" ht="14.25">
      <c r="A11" s="54"/>
      <c r="B11" s="55"/>
      <c r="C11" s="10"/>
      <c r="D11" s="10"/>
    </row>
    <row r="12" spans="1:4" ht="14.25">
      <c r="A12" s="54"/>
      <c r="B12" s="55"/>
      <c r="C12" s="10"/>
      <c r="D12" s="10"/>
    </row>
    <row r="13" spans="1:4" ht="14.25">
      <c r="A13" s="54"/>
      <c r="B13" s="55"/>
      <c r="C13" s="10"/>
      <c r="D13" s="10"/>
    </row>
    <row r="14" spans="1:4" ht="14.25">
      <c r="A14" s="54"/>
      <c r="B14" s="55"/>
      <c r="C14" s="10"/>
      <c r="D14" s="10"/>
    </row>
    <row r="15" spans="1:4" ht="14.25">
      <c r="A15" s="54"/>
      <c r="B15" s="55"/>
      <c r="C15" s="10"/>
      <c r="D15" s="10"/>
    </row>
    <row r="16" ht="12.75">
      <c r="B16" s="10"/>
    </row>
    <row r="20" spans="1:2" ht="12.75">
      <c r="A20" s="7"/>
      <c r="B20" s="8"/>
    </row>
    <row r="21" ht="12.75">
      <c r="B21" s="8"/>
    </row>
    <row r="22" ht="12.75">
      <c r="B22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2024-01-11T11:25:59Z</dcterms:modified>
  <cp:category/>
  <cp:version/>
  <cp:contentType/>
  <cp:contentStatus/>
</cp:coreProperties>
</file>